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7"/>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0C2005BC-C534-4025-9689-1D04054FD7C2}" xr6:coauthVersionLast="47" xr6:coauthVersionMax="47" xr10:uidLastSave="{00000000-0000-0000-0000-000000000000}"/>
  <bookViews>
    <workbookView xWindow="-96" yWindow="-96" windowWidth="23232" windowHeight="13872" firstSheet="3" activeTab="3" xr2:uid="{05475C0F-740E-4D19-997F-5E2669F17FD0}"/>
  </bookViews>
  <sheets>
    <sheet name="inspiration" sheetId="5" r:id="rId1"/>
    <sheet name="example" sheetId="1" r:id="rId2"/>
    <sheet name="comparison" sheetId="6" r:id="rId3"/>
    <sheet name="thank you!" sheetId="2" r:id="rId4"/>
  </sheets>
  <definedNames>
    <definedName name="_02_status_slicer">#N/A</definedName>
    <definedName name="_03_y_axis">_xlfn.ANCHORARRAY(example!$Z$10)</definedName>
    <definedName name="_04_brasil">_xlfn.ANCHORARRAY(example!$AA$10)</definedName>
    <definedName name="_05_china">_xlfn.ANCHORARRAY(example!$AB$10)</definedName>
    <definedName name="_06_Europe">_xlfn.ANCHORARRAY(example!$AC$10)</definedName>
    <definedName name="_07_USA">_xlfn.ANCHORARRAY(example!$AD$10)</definedName>
    <definedName name="_08_err_bars_1">_xlfn.ANCHORARRAY(example!$AE$10)</definedName>
    <definedName name="_09_err_bars_2">_xlfn.ANCHORARRAY(example!$AF$10)</definedName>
    <definedName name="_10_err_bars_3">_xlfn.ANCHORARRAY(example!$AG$10)</definedName>
    <definedName name="_11_firstpoint_bar">_xlfn.ANCHORARRAY(example!$AH$10)</definedName>
    <definedName name="_12_endpoint_bar">_xlfn.ANCHORARRAY(example!$AI$10)</definedName>
    <definedName name="_13_err_bars_4">_xlfn.ANCHORARRAY(example!$AJ$10)</definedName>
    <definedName name="_14_bar_labels">_xlfn.ANCHORARRAY(example!$AK$10)</definedName>
    <definedName name="_15_regions_labels">_xlfn.ANCHORARRAY(example!$AL$10)</definedName>
    <definedName name="_16_x_column_label">_xlfn.ANCHORARRAY(example!$AM$10)</definedName>
    <definedName name="_17_y_column_label">_xlfn.ANCHORARRAY(example!$AN$10)</definedName>
    <definedName name="_18_column_end">_xlfn.ANCHORARRAY(example!$AP$10)</definedName>
    <definedName name="_19_err_bars_5">_xlfn.ANCHORARRAY(example!$AQ$10)</definedName>
    <definedName name="_20_column_labels">_xlfn.ANCHORARRAY(example!$AR$10)</definedName>
  </definedNames>
  <calcPr calcId="191028"/>
  <pivotCaches>
    <pivotCache cacheId="8982" r:id="rId5"/>
    <pivotCache cacheId="8983"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10" i="1" l="1" a="1"/>
  <c r="AM10" i="1" s="1"/>
  <c r="G17" i="1" a="1"/>
  <c r="G17" i="1" s="1"/>
  <c r="H17" i="1" s="1" a="1"/>
  <c r="H17" i="1" s="1"/>
  <c r="AL10" i="1" s="1" a="1"/>
  <c r="AL10" i="1" s="1"/>
  <c r="AR10" i="1" s="1" a="1"/>
  <c r="AR10" i="1" s="1"/>
  <c r="Z6" i="1"/>
  <c r="F10" i="1" a="1"/>
  <c r="F10" i="1" s="1"/>
  <c r="L9" i="1" l="1" a="1"/>
  <c r="L9" i="1" s="1"/>
  <c r="K10" i="1" a="1"/>
  <c r="K10" i="1" s="1"/>
  <c r="AA9" i="1" l="1" a="1"/>
  <c r="M10" i="1" l="1" a="1"/>
  <c r="M10" i="1" s="1"/>
  <c r="O10" i="1" a="1"/>
  <c r="O10" i="1" s="1"/>
  <c r="L10" i="1" a="1"/>
  <c r="L10" i="1" s="1"/>
  <c r="N10" i="1" a="1"/>
  <c r="N10" i="1" s="1"/>
  <c r="AA9" i="1"/>
  <c r="P10" i="1" l="1" a="1"/>
  <c r="P10" i="1" s="1"/>
  <c r="Q10" i="1" s="1" a="1"/>
  <c r="Q10" i="1" s="1"/>
  <c r="T10" i="1" l="1" a="1"/>
  <c r="T10" i="1" s="1"/>
  <c r="AK10" i="1" l="1" a="1"/>
  <c r="AK10" i="1" s="1"/>
  <c r="Y10" i="1" a="1"/>
  <c r="Y10" i="1" s="1"/>
  <c r="AD10" i="1" l="1" a="1"/>
  <c r="AD10" i="1" s="1"/>
  <c r="AC10" i="1" a="1"/>
  <c r="AC10" i="1" s="1"/>
  <c r="AB10" i="1" a="1"/>
  <c r="AB10" i="1" s="1"/>
  <c r="AA10" i="1" a="1"/>
  <c r="AA10" i="1" s="1"/>
  <c r="AH10" i="1" a="1"/>
  <c r="AH10" i="1" s="1"/>
  <c r="AI10" i="1" s="1" a="1"/>
  <c r="AI10" i="1" s="1"/>
  <c r="AJ10" i="1" s="1" a="1"/>
  <c r="AJ10" i="1" s="1"/>
  <c r="AN10" i="1" a="1"/>
  <c r="AN10" i="1" s="1"/>
  <c r="AO10" i="1" s="1" a="1"/>
  <c r="AO10" i="1" s="1"/>
  <c r="AP10" i="1" s="1" a="1"/>
  <c r="AP10" i="1" s="1"/>
  <c r="AQ10" i="1" s="1" a="1"/>
  <c r="AQ10" i="1" s="1"/>
  <c r="Z10" i="1" a="1"/>
  <c r="Z10" i="1" s="1"/>
  <c r="AE10" i="1" l="1" a="1"/>
  <c r="AE10" i="1" s="1"/>
  <c r="AF10" i="1" s="1" a="1"/>
  <c r="AF10" i="1" s="1"/>
  <c r="AG10" i="1" s="1" a="1"/>
  <c r="AG1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<sst xmlns="http://schemas.openxmlformats.org/spreadsheetml/2006/main" count="6155" uniqueCount="563">
  <si>
    <t>Link:</t>
  </si>
  <si>
    <t>https://www.theinformationlab.co.uk/2020/01/19/creating-upset-plots-in-tableau/</t>
  </si>
  <si>
    <t/>
  </si>
  <si>
    <t>Chart title:</t>
  </si>
  <si>
    <t xml:space="preserve">regions </t>
  </si>
  <si>
    <t>for region label / legend</t>
  </si>
  <si>
    <t>country</t>
  </si>
  <si>
    <t>pesticide</t>
  </si>
  <si>
    <t>status</t>
  </si>
  <si>
    <t>concatenated</t>
  </si>
  <si>
    <t>cleaned</t>
  </si>
  <si>
    <t># count</t>
  </si>
  <si>
    <t>y axis</t>
  </si>
  <si>
    <t>err bars 1</t>
  </si>
  <si>
    <t>err bars 2</t>
  </si>
  <si>
    <t>err bars 3</t>
  </si>
  <si>
    <t>firstpoint</t>
  </si>
  <si>
    <t>endpoint</t>
  </si>
  <si>
    <t>err bars 4</t>
  </si>
  <si>
    <t>labels</t>
  </si>
  <si>
    <t>regions</t>
  </si>
  <si>
    <t>x pos</t>
  </si>
  <si>
    <t>y pos</t>
  </si>
  <si>
    <t>start</t>
  </si>
  <si>
    <t>column end</t>
  </si>
  <si>
    <t>err bars 5</t>
  </si>
  <si>
    <t>BRA</t>
  </si>
  <si>
    <t>1-Naphthylacetamide</t>
  </si>
  <si>
    <t>Unknown</t>
  </si>
  <si>
    <t>Approved</t>
  </si>
  <si>
    <t>1-Naphthylacetic Acid</t>
  </si>
  <si>
    <t>Acequinocyl</t>
  </si>
  <si>
    <t>Allyl Isothiocyanate</t>
  </si>
  <si>
    <t>Aluminum Phosphide</t>
  </si>
  <si>
    <t>Ametoctradin</t>
  </si>
  <si>
    <t>Amitrole</t>
  </si>
  <si>
    <t>region</t>
  </si>
  <si>
    <t>Ammonium Sulfamate</t>
  </si>
  <si>
    <t>Arsenic Acid</t>
  </si>
  <si>
    <t>Azinphos-Methyl</t>
  </si>
  <si>
    <t>Barban</t>
  </si>
  <si>
    <t>Barium Polysulfide</t>
  </si>
  <si>
    <t>Benfluralin</t>
  </si>
  <si>
    <t>Bensulfuron</t>
  </si>
  <si>
    <t>Bicyclopyrone</t>
  </si>
  <si>
    <t>Bifenazate</t>
  </si>
  <si>
    <t>BLAD Protein</t>
  </si>
  <si>
    <t>Bordeaux Mixture</t>
  </si>
  <si>
    <t>Calcium Chloride</t>
  </si>
  <si>
    <t>Calcium Polysulfide (Lime Sulphur)</t>
  </si>
  <si>
    <t>Chenopodium Ambriosioides</t>
  </si>
  <si>
    <t>Chlordecone</t>
  </si>
  <si>
    <t>Chlorethoxyfos</t>
  </si>
  <si>
    <t>Chloridazon (Pyrazon)</t>
  </si>
  <si>
    <t>Chloroneb</t>
  </si>
  <si>
    <t>Chloropicrin</t>
  </si>
  <si>
    <t>Chloroxuron</t>
  </si>
  <si>
    <t>Chlorsulfuron</t>
  </si>
  <si>
    <t>Cinnamaldehyde</t>
  </si>
  <si>
    <t>Clopyralid</t>
  </si>
  <si>
    <t>Copper (Cu Compounds)</t>
  </si>
  <si>
    <t>Copper Octanoate</t>
  </si>
  <si>
    <t>Copper Oxychloride S</t>
  </si>
  <si>
    <t>Copper Sulfate Tribasic</t>
  </si>
  <si>
    <t>CPPU (Forchlorfenuron)</t>
  </si>
  <si>
    <t>Cryolite</t>
  </si>
  <si>
    <t>Cycloate</t>
  </si>
  <si>
    <t>Cyflufenamid</t>
  </si>
  <si>
    <t>DBCP (Dibromochloropropane)</t>
  </si>
  <si>
    <t>DCPA (Chlorthal-dimethyl)</t>
  </si>
  <si>
    <t>DDD (TDE)</t>
  </si>
  <si>
    <t>Deltamethrin</t>
  </si>
  <si>
    <t>Demeton</t>
  </si>
  <si>
    <t>Desmedipham</t>
  </si>
  <si>
    <t>Diallate</t>
  </si>
  <si>
    <t>Dichlone</t>
  </si>
  <si>
    <t>Dichloropropene (1,3-D)</t>
  </si>
  <si>
    <t>Dichlorprop</t>
  </si>
  <si>
    <t>Dienochlor</t>
  </si>
  <si>
    <t>Diethatyl</t>
  </si>
  <si>
    <t>Difenzoquat</t>
  </si>
  <si>
    <t>Diflufenzopyr</t>
  </si>
  <si>
    <t>Dimethipin</t>
  </si>
  <si>
    <t>count #</t>
  </si>
  <si>
    <t>Dimethylarsinic Acid</t>
  </si>
  <si>
    <t>USA, BRA, CHN, EU</t>
  </si>
  <si>
    <t>Dimethyldisulfide</t>
  </si>
  <si>
    <t xml:space="preserve"> </t>
  </si>
  <si>
    <t>Dinotefuran</t>
  </si>
  <si>
    <t xml:space="preserve">USA, BRA, CHN,  </t>
  </si>
  <si>
    <t>Dithiopyr</t>
  </si>
  <si>
    <t xml:space="preserve">USA,  </t>
  </si>
  <si>
    <t>DSMA</t>
  </si>
  <si>
    <t>USA, BRA, EU</t>
  </si>
  <si>
    <t>Endothal</t>
  </si>
  <si>
    <t>USA, EU</t>
  </si>
  <si>
    <t>EPN</t>
  </si>
  <si>
    <t>USA, CHN, EU</t>
  </si>
  <si>
    <t>Ethalfluralin</t>
  </si>
  <si>
    <t xml:space="preserve">USA, BRA,  </t>
  </si>
  <si>
    <t>Ethametsulfuron</t>
  </si>
  <si>
    <t xml:space="preserve">BRA,  </t>
  </si>
  <si>
    <t>Ethofumesate</t>
  </si>
  <si>
    <t xml:space="preserve">BRA, CHN,  </t>
  </si>
  <si>
    <t>Fatty Alcohols</t>
  </si>
  <si>
    <t xml:space="preserve">CHN,  </t>
  </si>
  <si>
    <t>Fenazaquin</t>
  </si>
  <si>
    <t xml:space="preserve">USA, CHN,  </t>
  </si>
  <si>
    <t>Fenbuconazole</t>
  </si>
  <si>
    <t>EU</t>
  </si>
  <si>
    <t>Fenhexamid</t>
  </si>
  <si>
    <t>BRA, CHN, EU</t>
  </si>
  <si>
    <t>Fenoxycarb</t>
  </si>
  <si>
    <t>BRA, EU</t>
  </si>
  <si>
    <t>Ferbam</t>
  </si>
  <si>
    <t>CHN, EU</t>
  </si>
  <si>
    <t>Florasulam</t>
  </si>
  <si>
    <t>Grand Total</t>
  </si>
  <si>
    <t>Flucarbazone</t>
  </si>
  <si>
    <t>Fluchloralin</t>
  </si>
  <si>
    <t>Flufenacet</t>
  </si>
  <si>
    <t>Fluometuron</t>
  </si>
  <si>
    <t>Fluopyram</t>
  </si>
  <si>
    <t>Fluoxastrobin</t>
  </si>
  <si>
    <t>Flusilazole</t>
  </si>
  <si>
    <t>Fluthiacet-Methyl</t>
  </si>
  <si>
    <t>Fluvalinate-Tau</t>
  </si>
  <si>
    <t>Fonofos</t>
  </si>
  <si>
    <t>Fosamine</t>
  </si>
  <si>
    <t>Gallex</t>
  </si>
  <si>
    <t>Gamma Aminobutyric Acid</t>
  </si>
  <si>
    <t>Garlic Juice</t>
  </si>
  <si>
    <t>Gentamicin Sulfate</t>
  </si>
  <si>
    <t>Harpin Protein</t>
  </si>
  <si>
    <t>Hydrated Lime</t>
  </si>
  <si>
    <t>Hydroxypropanoic Acid</t>
  </si>
  <si>
    <t>Hymexazol</t>
  </si>
  <si>
    <t>Imazamethabenz</t>
  </si>
  <si>
    <t>Imazosulfuron</t>
  </si>
  <si>
    <t>Isofenphos</t>
  </si>
  <si>
    <t>Isofetamid</t>
  </si>
  <si>
    <t>Isopropalin</t>
  </si>
  <si>
    <t>Isoxaben</t>
  </si>
  <si>
    <t>Kaolin Clay</t>
  </si>
  <si>
    <t>Kinoprene</t>
  </si>
  <si>
    <t>L-Glutamic Acid</t>
  </si>
  <si>
    <t>Lead Arsenate</t>
  </si>
  <si>
    <t>MCPB</t>
  </si>
  <si>
    <t>Mecoprop-P</t>
  </si>
  <si>
    <t>Mefluidide</t>
  </si>
  <si>
    <t>Metam Potassium</t>
  </si>
  <si>
    <t>Methazole</t>
  </si>
  <si>
    <t>Methyl Iodide</t>
  </si>
  <si>
    <t>Methyl Isothiocyanate</t>
  </si>
  <si>
    <t>Metrafenone</t>
  </si>
  <si>
    <t>Mirex</t>
  </si>
  <si>
    <t>Nabam</t>
  </si>
  <si>
    <t>Naptha</t>
  </si>
  <si>
    <t>Neem Oil</t>
  </si>
  <si>
    <t>Nitrofen (TOK)</t>
  </si>
  <si>
    <t>Noruron</t>
  </si>
  <si>
    <t>Oxydemeton-Methyl</t>
  </si>
  <si>
    <t>Pelargonic Acid</t>
  </si>
  <si>
    <t>Penflufen</t>
  </si>
  <si>
    <t>Pentachlorobenzene (PeCB)</t>
  </si>
  <si>
    <t>Penthiopyrad</t>
  </si>
  <si>
    <t>Petroleum Distillate</t>
  </si>
  <si>
    <t>Petroleum Oil</t>
  </si>
  <si>
    <t>Phosphoric Acid</t>
  </si>
  <si>
    <t>Pinolene</t>
  </si>
  <si>
    <t>Pinoxaden</t>
  </si>
  <si>
    <t>Piperonyl Butoxide</t>
  </si>
  <si>
    <t>Pirimicarb</t>
  </si>
  <si>
    <t>Polyoxorim</t>
  </si>
  <si>
    <t>Potassium Carbonate</t>
  </si>
  <si>
    <t>Potassium Oleate</t>
  </si>
  <si>
    <t>Potassium Silicate</t>
  </si>
  <si>
    <t>Primisulfuron</t>
  </si>
  <si>
    <t>Prodiamine</t>
  </si>
  <si>
    <t>Profluralin</t>
  </si>
  <si>
    <t>Propachlor</t>
  </si>
  <si>
    <t>Propazine</t>
  </si>
  <si>
    <t>Propoxycarbazone</t>
  </si>
  <si>
    <t>Propyzamide</t>
  </si>
  <si>
    <t>Prosulfuron</t>
  </si>
  <si>
    <t>Pyrasulfotole</t>
  </si>
  <si>
    <t>Pyroxasulfone</t>
  </si>
  <si>
    <t>Quinoxyfen</t>
  </si>
  <si>
    <t>Rimsulfuron</t>
  </si>
  <si>
    <t>Rotenone</t>
  </si>
  <si>
    <t>Ryanodine</t>
  </si>
  <si>
    <t>Sabadilla</t>
  </si>
  <si>
    <t>Sedaxane</t>
  </si>
  <si>
    <t>Silicates</t>
  </si>
  <si>
    <t>Sodium Arsenite</t>
  </si>
  <si>
    <t>Sodium Chlorate</t>
  </si>
  <si>
    <t>Sodium Metaborate</t>
  </si>
  <si>
    <t>Spirotetramat</t>
  </si>
  <si>
    <t>Strobane (Terpene Polychlorinates)</t>
  </si>
  <si>
    <t>Sucrose Octanoate</t>
  </si>
  <si>
    <t>Sulfallate</t>
  </si>
  <si>
    <t>Sulfcarbamide</t>
  </si>
  <si>
    <t>Sulfosulfuron</t>
  </si>
  <si>
    <t>Sulfoxaflor</t>
  </si>
  <si>
    <t>Sulfuric Acid</t>
  </si>
  <si>
    <t>TCMTB</t>
  </si>
  <si>
    <t>Tefluthrin</t>
  </si>
  <si>
    <t>Terbacil</t>
  </si>
  <si>
    <t>Terbutryn</t>
  </si>
  <si>
    <t>Tetraborohydrate</t>
  </si>
  <si>
    <t>Tetraoxosulfate</t>
  </si>
  <si>
    <t>Tetrathiocarbonate</t>
  </si>
  <si>
    <t>Thallium Sulfate</t>
  </si>
  <si>
    <t>Thiencarbazone-Methyl</t>
  </si>
  <si>
    <t>Thifensulfuron</t>
  </si>
  <si>
    <t>Tolfenpyrad</t>
  </si>
  <si>
    <t>Topramezone</t>
  </si>
  <si>
    <t>Tralkoxydim</t>
  </si>
  <si>
    <t>Tralomethrin</t>
  </si>
  <si>
    <t>Triallate</t>
  </si>
  <si>
    <t>Triasulfuron</t>
  </si>
  <si>
    <t>Triazamate</t>
  </si>
  <si>
    <t>Tribenuron Methyl</t>
  </si>
  <si>
    <t>Tridiphane</t>
  </si>
  <si>
    <t>Triflusulfuron</t>
  </si>
  <si>
    <t>Trimethacarb</t>
  </si>
  <si>
    <t>Uniconazole</t>
  </si>
  <si>
    <t>Zinc</t>
  </si>
  <si>
    <t>2,4-DB</t>
  </si>
  <si>
    <t>Banned</t>
  </si>
  <si>
    <t>2,4,5-T</t>
  </si>
  <si>
    <t>Aldrin</t>
  </si>
  <si>
    <t>Benomyl</t>
  </si>
  <si>
    <t>Bensulide</t>
  </si>
  <si>
    <t>Bifenox</t>
  </si>
  <si>
    <t>Binapacryl</t>
  </si>
  <si>
    <t>Butylate</t>
  </si>
  <si>
    <t>Captafol</t>
  </si>
  <si>
    <t>Carbofuran</t>
  </si>
  <si>
    <t>Carbophenothion</t>
  </si>
  <si>
    <t>Chloramben</t>
  </si>
  <si>
    <t>Chlordane</t>
  </si>
  <si>
    <t>Chlordimeform</t>
  </si>
  <si>
    <t>Chlorobenzilate</t>
  </si>
  <si>
    <t>Chlorpropham</t>
  </si>
  <si>
    <t>Cyhexatin</t>
  </si>
  <si>
    <t>Dalapon</t>
  </si>
  <si>
    <t>DDT</t>
  </si>
  <si>
    <t>Dichlobenil</t>
  </si>
  <si>
    <t>Dicofol</t>
  </si>
  <si>
    <t>Dicrotophos</t>
  </si>
  <si>
    <t>Dieldrin</t>
  </si>
  <si>
    <t>Dinoseb</t>
  </si>
  <si>
    <t>Diphenamid</t>
  </si>
  <si>
    <t>DNOC</t>
  </si>
  <si>
    <t>EDB (1,2-Dibromoethane)</t>
  </si>
  <si>
    <t>Endosulfan</t>
  </si>
  <si>
    <t>Endrin</t>
  </si>
  <si>
    <t>EPTC</t>
  </si>
  <si>
    <t>Ethylene Dichloride (1,2-dichloroethane)</t>
  </si>
  <si>
    <t>Ethylene Oxide</t>
  </si>
  <si>
    <t>Fensulfothion</t>
  </si>
  <si>
    <t>Flucythrinate</t>
  </si>
  <si>
    <t>Fluoroacetamide</t>
  </si>
  <si>
    <t>HCH/BHC (mixed isomers)</t>
  </si>
  <si>
    <t>Heptachlor</t>
  </si>
  <si>
    <t>Hexachlorobenzene (HCB)</t>
  </si>
  <si>
    <t>Isazofos</t>
  </si>
  <si>
    <t>Lindane</t>
  </si>
  <si>
    <t>Maneb</t>
  </si>
  <si>
    <t>Mercury Compounds</t>
  </si>
  <si>
    <t>Metalaxyl</t>
  </si>
  <si>
    <t>Methamidophos</t>
  </si>
  <si>
    <t>Methoxychlor</t>
  </si>
  <si>
    <t>Methyl Bromide</t>
  </si>
  <si>
    <t>Methyl Parathion</t>
  </si>
  <si>
    <t>Monocrotophos</t>
  </si>
  <si>
    <t>Naptalam</t>
  </si>
  <si>
    <t>Norflurazon</t>
  </si>
  <si>
    <t>Oxamyl</t>
  </si>
  <si>
    <t>Oxytetracycline</t>
  </si>
  <si>
    <t>Parathion</t>
  </si>
  <si>
    <t>Pebulate</t>
  </si>
  <si>
    <t>Pentachlorophenol (PCP)</t>
  </si>
  <si>
    <t>Phenmedipham</t>
  </si>
  <si>
    <t>Phorate</t>
  </si>
  <si>
    <t>Phosphamidon</t>
  </si>
  <si>
    <t>Prometon</t>
  </si>
  <si>
    <t>Pyridate</t>
  </si>
  <si>
    <t>Streptomycin</t>
  </si>
  <si>
    <t>Sulprofos</t>
  </si>
  <si>
    <t>TCA</t>
  </si>
  <si>
    <t>Toxaphene (Camphechlor)</t>
  </si>
  <si>
    <t>Tribufos (DEF)</t>
  </si>
  <si>
    <t>Trichlorfon</t>
  </si>
  <si>
    <t>Vernolate</t>
  </si>
  <si>
    <t>Vinclozolin</t>
  </si>
  <si>
    <t>Zineb</t>
  </si>
  <si>
    <t>Ziram</t>
  </si>
  <si>
    <t>Paraquat</t>
  </si>
  <si>
    <t>Phase out</t>
  </si>
  <si>
    <t>1-Methylcyclopropene</t>
  </si>
  <si>
    <t>2,4-D</t>
  </si>
  <si>
    <t>6-Benzyladenine</t>
  </si>
  <si>
    <t>Abamectin</t>
  </si>
  <si>
    <t>Acephate</t>
  </si>
  <si>
    <t>Acetamiprid</t>
  </si>
  <si>
    <t>Acetochlor</t>
  </si>
  <si>
    <t>Acibenzolar-S-methyl</t>
  </si>
  <si>
    <t>Acifluorfen</t>
  </si>
  <si>
    <t>Alachlor</t>
  </si>
  <si>
    <t>Aldicarb</t>
  </si>
  <si>
    <t>Alpha-Cypermethrin</t>
  </si>
  <si>
    <t>Ametryn</t>
  </si>
  <si>
    <t>Aminopyralid</t>
  </si>
  <si>
    <t>Amitraz</t>
  </si>
  <si>
    <t>Anilazine</t>
  </si>
  <si>
    <t>Asulam</t>
  </si>
  <si>
    <t>Atrazine</t>
  </si>
  <si>
    <t>Aviglycine</t>
  </si>
  <si>
    <t>Azadirachtin</t>
  </si>
  <si>
    <t>Azoxystrobin</t>
  </si>
  <si>
    <t>Bendiocarb</t>
  </si>
  <si>
    <t>Bentazone</t>
  </si>
  <si>
    <t>Bifenthrin</t>
  </si>
  <si>
    <t>Bispyribac</t>
  </si>
  <si>
    <t>Boscalid</t>
  </si>
  <si>
    <t>Bromacil</t>
  </si>
  <si>
    <t>Bromoxynil</t>
  </si>
  <si>
    <t>Buprofezin</t>
  </si>
  <si>
    <t>Butralin</t>
  </si>
  <si>
    <t>Captan</t>
  </si>
  <si>
    <t>Carbaryl</t>
  </si>
  <si>
    <t>Carboxin</t>
  </si>
  <si>
    <t>Carfentrazone-Ethyl</t>
  </si>
  <si>
    <t>Chinomethionat (Oxythioquinox)</t>
  </si>
  <si>
    <t>Chlorantraniliprole</t>
  </si>
  <si>
    <t>Chlorfenapyr</t>
  </si>
  <si>
    <t>Chlorimuron</t>
  </si>
  <si>
    <t>Chlormequat</t>
  </si>
  <si>
    <t>Chlorothalonil</t>
  </si>
  <si>
    <t>Chlorpyrifos</t>
  </si>
  <si>
    <t>Clethodim</t>
  </si>
  <si>
    <t>Clodinafop</t>
  </si>
  <si>
    <t>Clofentezine</t>
  </si>
  <si>
    <t>Clomazone</t>
  </si>
  <si>
    <t>Cloransulam-Methyl</t>
  </si>
  <si>
    <t>Clothianidin</t>
  </si>
  <si>
    <t>Copper Hydroxide</t>
  </si>
  <si>
    <t>Copper Oxychloride</t>
  </si>
  <si>
    <t>Copper Sulfate</t>
  </si>
  <si>
    <t>Cuprous Oxide (Copper Oxide)</t>
  </si>
  <si>
    <t>Cyanamide</t>
  </si>
  <si>
    <t>Cyanazine</t>
  </si>
  <si>
    <t>Cyantraniliprole</t>
  </si>
  <si>
    <t>Cyazofamid</t>
  </si>
  <si>
    <t>Cyclanilide</t>
  </si>
  <si>
    <t>Cyflumetofen</t>
  </si>
  <si>
    <t>Cyfluthrin</t>
  </si>
  <si>
    <t>Cyhalofop</t>
  </si>
  <si>
    <t>Cyhalothrin-Gamma</t>
  </si>
  <si>
    <t>Cyhalothrin-Lambda</t>
  </si>
  <si>
    <t>Cymoxanil</t>
  </si>
  <si>
    <t>Cypermethrin</t>
  </si>
  <si>
    <t>Cyproconazole</t>
  </si>
  <si>
    <t>Cyprodinil</t>
  </si>
  <si>
    <t>Cyromazine</t>
  </si>
  <si>
    <t>Cytokinin (Kinetin)</t>
  </si>
  <si>
    <t>Daminozide</t>
  </si>
  <si>
    <t>Dazomet</t>
  </si>
  <si>
    <t>Decan-1-ol (1-Decanol)</t>
  </si>
  <si>
    <t>Diazinon</t>
  </si>
  <si>
    <t>Dicamba</t>
  </si>
  <si>
    <t>Diclofop</t>
  </si>
  <si>
    <t>Dicloran</t>
  </si>
  <si>
    <t>Diclosulam</t>
  </si>
  <si>
    <t>Difenoconazole</t>
  </si>
  <si>
    <t>Diflubenzuron</t>
  </si>
  <si>
    <t>Dimethenamid</t>
  </si>
  <si>
    <t>Dimethenamid-P</t>
  </si>
  <si>
    <t>Dimethoate</t>
  </si>
  <si>
    <t>Dimethomorph</t>
  </si>
  <si>
    <t>Dinocap</t>
  </si>
  <si>
    <t>Diquat</t>
  </si>
  <si>
    <t>Disulfoton</t>
  </si>
  <si>
    <t>Diuron</t>
  </si>
  <si>
    <t>Dodine</t>
  </si>
  <si>
    <t>Emamectin</t>
  </si>
  <si>
    <t>Esfenvalerate</t>
  </si>
  <si>
    <t>Ethephon</t>
  </si>
  <si>
    <t>Ethion</t>
  </si>
  <si>
    <t>Ethoprophos (Ethoprop)</t>
  </si>
  <si>
    <t>Etoxazole</t>
  </si>
  <si>
    <t>Etridiazole</t>
  </si>
  <si>
    <t>Famoxadone</t>
  </si>
  <si>
    <t>Fenamidone</t>
  </si>
  <si>
    <t>Fenamiphos</t>
  </si>
  <si>
    <t>Fenarimol</t>
  </si>
  <si>
    <t>Fenbutatin Oxide</t>
  </si>
  <si>
    <t>Fenoxaprop-P</t>
  </si>
  <si>
    <t>Fenpropathrin</t>
  </si>
  <si>
    <t>Fenpyroximate</t>
  </si>
  <si>
    <t>Fentin hydroxide</t>
  </si>
  <si>
    <t>Fenvalerate</t>
  </si>
  <si>
    <t>Fipronil</t>
  </si>
  <si>
    <t>Flazasulfuron</t>
  </si>
  <si>
    <t>Flonicamid</t>
  </si>
  <si>
    <t>Fluazifop-P</t>
  </si>
  <si>
    <t>Fluazinam</t>
  </si>
  <si>
    <t>Flubendiamide</t>
  </si>
  <si>
    <t>Fludioxonil</t>
  </si>
  <si>
    <t>Flumetralin</t>
  </si>
  <si>
    <t>Flumetsulam</t>
  </si>
  <si>
    <t>Flumiclorac-pentyl</t>
  </si>
  <si>
    <t>Flumioxazin</t>
  </si>
  <si>
    <t>Fluopicolide</t>
  </si>
  <si>
    <t>Flupyradifurone</t>
  </si>
  <si>
    <t>Fluridone</t>
  </si>
  <si>
    <t>Fluroxypyr</t>
  </si>
  <si>
    <t>Flutolanil</t>
  </si>
  <si>
    <t>Flutriafol</t>
  </si>
  <si>
    <t>Fluvalinate</t>
  </si>
  <si>
    <t>Fluxapyroxad</t>
  </si>
  <si>
    <t>Folpet</t>
  </si>
  <si>
    <t>Fomesafen</t>
  </si>
  <si>
    <t>Foramsulfuron</t>
  </si>
  <si>
    <t>Formetanate</t>
  </si>
  <si>
    <t>Fosetyl</t>
  </si>
  <si>
    <t>Gibberellic Acid</t>
  </si>
  <si>
    <t>Glufosinate</t>
  </si>
  <si>
    <t>Glyphosate</t>
  </si>
  <si>
    <t>Halosulfuron</t>
  </si>
  <si>
    <t>Hexazinone</t>
  </si>
  <si>
    <t>Hexythiazox</t>
  </si>
  <si>
    <t>Hydramethylnon</t>
  </si>
  <si>
    <t>Hydrogen Peroxide</t>
  </si>
  <si>
    <t>IBA</t>
  </si>
  <si>
    <t>Imazalil</t>
  </si>
  <si>
    <t>Imazamox</t>
  </si>
  <si>
    <t>Imazapic</t>
  </si>
  <si>
    <t>Imazapyr</t>
  </si>
  <si>
    <t>Imazaquin</t>
  </si>
  <si>
    <t>Imazethapyr</t>
  </si>
  <si>
    <t>Imidacloprid</t>
  </si>
  <si>
    <t>Indaziflam</t>
  </si>
  <si>
    <t>Indoxacarb</t>
  </si>
  <si>
    <t>Iodosulfuron</t>
  </si>
  <si>
    <t>Ipconazole</t>
  </si>
  <si>
    <t>Iprodione</t>
  </si>
  <si>
    <t>Isoxaflutole</t>
  </si>
  <si>
    <t>Kasugamycin</t>
  </si>
  <si>
    <t>Kresoxim-Methyl</t>
  </si>
  <si>
    <t>Lactofen</t>
  </si>
  <si>
    <t>Linuron</t>
  </si>
  <si>
    <t>Malathion</t>
  </si>
  <si>
    <t>Maleic Hydrazide</t>
  </si>
  <si>
    <t>Mancozeb</t>
  </si>
  <si>
    <t>Mandipropamid</t>
  </si>
  <si>
    <t>MCPA</t>
  </si>
  <si>
    <t>Mefenoxam (Metalaxyl-M)</t>
  </si>
  <si>
    <t>Mepiquat</t>
  </si>
  <si>
    <t>Mesosulfuron</t>
  </si>
  <si>
    <t>Mesotrione</t>
  </si>
  <si>
    <t>Metaldehyde</t>
  </si>
  <si>
    <t>Metam</t>
  </si>
  <si>
    <t>Metconazole</t>
  </si>
  <si>
    <t>Methidathion</t>
  </si>
  <si>
    <t>Methiocarb</t>
  </si>
  <si>
    <t>Methomyl</t>
  </si>
  <si>
    <t>Methoxyfenozide</t>
  </si>
  <si>
    <t>Metiram</t>
  </si>
  <si>
    <t>Metolachlor</t>
  </si>
  <si>
    <t>Metolachlor-S</t>
  </si>
  <si>
    <t>Metribuzin</t>
  </si>
  <si>
    <t>Metsulfuron-Methyl</t>
  </si>
  <si>
    <t>Mevinphos</t>
  </si>
  <si>
    <t>Molinate</t>
  </si>
  <si>
    <t>MSMA</t>
  </si>
  <si>
    <t>Myclobutanil</t>
  </si>
  <si>
    <t>Naled</t>
  </si>
  <si>
    <t>Napropamide</t>
  </si>
  <si>
    <t>Nicosulfuron</t>
  </si>
  <si>
    <t>Novaluron</t>
  </si>
  <si>
    <t>Orthosulfamuron</t>
  </si>
  <si>
    <t>Oryzalin</t>
  </si>
  <si>
    <t>Oxadiazon</t>
  </si>
  <si>
    <t>Oxyfluorfen</t>
  </si>
  <si>
    <t>Paclobutrazol</t>
  </si>
  <si>
    <t>Pendimethalin</t>
  </si>
  <si>
    <t>Penoxsulam</t>
  </si>
  <si>
    <t>Permethrin</t>
  </si>
  <si>
    <t>Phosalone</t>
  </si>
  <si>
    <t>Phosmet</t>
  </si>
  <si>
    <t>Picloram</t>
  </si>
  <si>
    <t>Picoxystrobin</t>
  </si>
  <si>
    <t>Potassium Bicarbonate (potassium hydrogen carbonate)</t>
  </si>
  <si>
    <t>Profenofos</t>
  </si>
  <si>
    <t>Prohexadione</t>
  </si>
  <si>
    <t>Prometryn</t>
  </si>
  <si>
    <t>Propamocarb HCl</t>
  </si>
  <si>
    <t>Propanil</t>
  </si>
  <si>
    <t>Propargite</t>
  </si>
  <si>
    <t>Propiconazole</t>
  </si>
  <si>
    <t>Propoxur</t>
  </si>
  <si>
    <t>Prothioconazole</t>
  </si>
  <si>
    <t>Pymetrozine</t>
  </si>
  <si>
    <t>Pyraclostrobin</t>
  </si>
  <si>
    <t>Pyraflufen Ethyl</t>
  </si>
  <si>
    <t>Pyrethrins</t>
  </si>
  <si>
    <t>Pyridaben</t>
  </si>
  <si>
    <t>Pyrimethanil</t>
  </si>
  <si>
    <t>Pyriproxyfen</t>
  </si>
  <si>
    <t>Pyrithiobac-Sodium</t>
  </si>
  <si>
    <t>Pyroxsulam</t>
  </si>
  <si>
    <t>Quinclorac</t>
  </si>
  <si>
    <t>Quintozene</t>
  </si>
  <si>
    <t>Quizalofop-P-ethyl</t>
  </si>
  <si>
    <t>Resmethrin</t>
  </si>
  <si>
    <t>Saflufenacil</t>
  </si>
  <si>
    <t>Sethoxydim</t>
  </si>
  <si>
    <t>Simazine</t>
  </si>
  <si>
    <t>Spinetoram</t>
  </si>
  <si>
    <t>Spinosyn (Spinosad)</t>
  </si>
  <si>
    <t>Spirodiclofen</t>
  </si>
  <si>
    <t>Spiromesifen</t>
  </si>
  <si>
    <t>Sulfentrazone</t>
  </si>
  <si>
    <t>Sulfometuron</t>
  </si>
  <si>
    <t>Sulfosate</t>
  </si>
  <si>
    <t>Sulfur</t>
  </si>
  <si>
    <t>Tebuconazole</t>
  </si>
  <si>
    <t>Tebufenozide</t>
  </si>
  <si>
    <t>Tebupirimphos</t>
  </si>
  <si>
    <t>Tebuthiuron</t>
  </si>
  <si>
    <t>Tembotrione</t>
  </si>
  <si>
    <t>Temephos</t>
  </si>
  <si>
    <t>Terbufos</t>
  </si>
  <si>
    <t>Tetraconazole</t>
  </si>
  <si>
    <t>Thiabendazole</t>
  </si>
  <si>
    <t>Thiacloprid</t>
  </si>
  <si>
    <t>Thiamethoxam</t>
  </si>
  <si>
    <t>Thiazopyr</t>
  </si>
  <si>
    <t>Thidiazuron</t>
  </si>
  <si>
    <t>Thiobencarb</t>
  </si>
  <si>
    <t>Thiodicarb</t>
  </si>
  <si>
    <t>Thiophanate-Methyl</t>
  </si>
  <si>
    <t>Thiram</t>
  </si>
  <si>
    <t>Triadimefon</t>
  </si>
  <si>
    <t>Triadimenol</t>
  </si>
  <si>
    <t>Triclopyr</t>
  </si>
  <si>
    <t>Trifloxystrobin</t>
  </si>
  <si>
    <t>Trifloxysulfuron</t>
  </si>
  <si>
    <t>Triflumizole</t>
  </si>
  <si>
    <t>Trifluralin</t>
  </si>
  <si>
    <t>Triforine</t>
  </si>
  <si>
    <t>Trinexapac</t>
  </si>
  <si>
    <t>Triticonazole</t>
  </si>
  <si>
    <t>Zeta-Cypermethrin</t>
  </si>
  <si>
    <t>Zoxamide</t>
  </si>
  <si>
    <t>CHN</t>
  </si>
  <si>
    <t>Not approved</t>
  </si>
  <si>
    <t>USA</t>
  </si>
  <si>
    <t>LinkedIn:</t>
  </si>
  <si>
    <t>https://www.linkedin.com/in/merod/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</si>
</sst>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8"/>
      <color theme="1"/>
      <name val="Calibri"/>
      <family val="2"/>
      <scheme val="minor"/>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b/>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7">
    <xf numFmtId="0" fontId="0" fillId="0" borderId="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5" fillId="0" borderId="0"/>
    <xf numFmtId="0" fontId="2" fillId="0" borderId="0"/>
    <xf numFmtId="0" fontId="1" fillId="0" borderId="0" applyNumberFormat="0" applyFill="0" applyBorder="0" applyAlignment="0" applyProtection="0"/>
  </cellStyleXfs>
  <cellXfs count="20">
    <xf numFmtId="0" fontId="0" fillId="0" borderId="0" xfId="0"/>
    <xf numFmtId="0" fontId="2" fillId="0" borderId="0" xfId="1"/>
    <xf numFmtId="0" fontId="2" fillId="0" borderId="0" xfId="1" applyAlignment="1">
      <alignment horizontal="right"/>
    </xf>
    <xf numFmtId="0" fontId="4" fillId="0" borderId="0" xfId="2" applyFont="1"/>
    <xf numFmtId="0" fontId="1" fillId="0" borderId="0" xfId="3"/>
    <xf numFmtId="0" fontId="3" fillId="0" borderId="0" xfId="2"/>
    <xf numFmtId="0" fontId="2" fillId="0" borderId="0" xfId="1" quotePrefix="1"/>
    <xf numFmtId="0" fontId="0" fillId="0" borderId="0" xfId="0" applyAlignment="1">
      <alignment horizontal="right"/>
    </xf>
    <xf numFmtId="0" fontId="0" fillId="0" borderId="0" xfId="0" applyAlignment="1">
      <alignment horizontal="left"/>
    </xf>
    <xf numFmtId="0" fontId="0" fillId="0" borderId="0" xfId="0" pivotButton="1"/>
    <xf numFmtId="0" fontId="6" fillId="2" borderId="0" xfId="0" applyFont="1" applyFill="1"/>
    <xf numFmtId="0" fontId="0" fillId="0" borderId="0" xfId="0" quotePrefix="1"/>
    <xf numFmtId="0" fontId="6" fillId="2" borderId="0" xfId="0" applyFont="1" applyFill="1" applyAlignment="1">
      <alignment horizontal="right"/>
    </xf>
    <xf numFmtId="0" fontId="6" fillId="0" borderId="0" xfId="0" applyFont="1" applyAlignment="1">
      <alignment horizontal="centerContinuous"/>
    </xf>
    <xf numFmtId="0" fontId="0" fillId="0" borderId="0" xfId="0" applyAlignment="1">
      <alignment horizontal="centerContinuous"/>
    </xf>
    <xf numFmtId="0" fontId="1" fillId="0" borderId="0" xfId="6"/>
    <xf numFmtId="0" fontId="6" fillId="0" borderId="0" xfId="0" applyFont="1"/>
    <xf numFmtId="0" fontId="0" fillId="2" borderId="0" xfId="0" applyFill="1"/>
    <xf numFmtId="0" fontId="6" fillId="0" borderId="0" xfId="0" applyFont="1" applyAlignment="1">
      <alignment horizontal="left"/>
    </xf>
    <xf numFmtId="0" fontId="6" fillId="0" borderId="0" xfId="0" applyFont="1" applyAlignment="1">
      <alignment horizontal="right"/>
    </xf>
  </cellXfs>
  <cellStyles count="7">
    <cellStyle name="Hipervínculo 2" xfId="2" xr:uid="{9851E55B-BA1E-4B7E-BCFB-6E60426AB5B0}"/>
    <cellStyle name="Hyperlink" xfId="6" builtinId="8"/>
    <cellStyle name="Hyperlink 2" xfId="3" xr:uid="{8DB67E1D-ADBB-4E6A-A63B-1ABDFC7EF242}"/>
    <cellStyle name="Normal" xfId="0" builtinId="0"/>
    <cellStyle name="Normal 2 2" xfId="1" xr:uid="{7926D392-632B-4198-9DED-9255D087E8B3}"/>
    <cellStyle name="Normal 3" xfId="5" xr:uid="{EAAFDD0F-A795-40F9-8877-1141766081DF}"/>
    <cellStyle name="Normal 3 2" xfId="4" xr:uid="{11ADD3DD-B6D8-4BF3-B2D1-C28F94E70603}"/>
  </cellStyles>
  <dxfs count="3">
    <dxf>
      <fill>
        <patternFill patternType="solid">
          <bgColor theme="0" tint="-4.9989318521683403E-2"/>
        </patternFill>
      </fill>
    </dxf>
    <dxf>
      <font>
        <b/>
        <i val="0"/>
        <color theme="4"/>
        <name val="Arial"/>
        <family val="2"/>
        <scheme val="none"/>
      </font>
      <border diagonalUp="0" diagonalDown="0">
        <left/>
        <right/>
        <top/>
        <bottom/>
        <vertical/>
        <horizontal/>
      </border>
    </dxf>
    <dxf>
      <font>
        <sz val="8"/>
        <color theme="1" tint="0.24994659260841701"/>
        <name val="Arial"/>
        <family val="2"/>
        <scheme val="none"/>
      </font>
      <border diagonalUp="0" diagonalDown="0">
        <left/>
        <right/>
        <top/>
        <bottom/>
        <vertical/>
        <horizontal/>
      </border>
    </dxf>
  </dxfs>
  <tableStyles count="1" defaultTableStyle="TableStyleMedium2" defaultPivotStyle="PivotStyleLight16">
    <tableStyle name="xlorla" pivot="0" table="0" count="10" xr9:uid="{C6AD2EF2-130D-40AD-84A0-54556F5BBC97}">
      <tableStyleElement type="wholeTable" dxfId="2"/>
      <tableStyleElement type="headerRow" dxfId="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name val="Arial"/>
            <family val="2"/>
            <scheme val="none"/>
          </font>
          <fill>
            <patternFill patternType="solid">
              <fgColor theme="6" tint="0.59999389629810485"/>
              <bgColor theme="4" tint="0.39994506668294322"/>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name val="Arial"/>
            <family val="2"/>
            <scheme val="none"/>
          </font>
          <fill>
            <patternFill patternType="solid">
              <fgColor rgb="FFFFFFFF"/>
              <bgColor theme="4" tint="0.79998168889431442"/>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bg2">
                <a:lumMod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example!$G$17:$G$20</c:f>
              <c:strCache>
                <c:ptCount val="4"/>
                <c:pt idx="0">
                  <c:v>BRA</c:v>
                </c:pt>
                <c:pt idx="1">
                  <c:v>CHN</c:v>
                </c:pt>
                <c:pt idx="2">
                  <c:v>EU</c:v>
                </c:pt>
                <c:pt idx="3">
                  <c:v>USA</c:v>
                </c:pt>
              </c:strCache>
            </c:strRef>
          </c:cat>
          <c:val>
            <c:numRef>
              <c:f>example!$H$17:$H$20</c:f>
              <c:numCache>
                <c:formatCode>General</c:formatCode>
                <c:ptCount val="4"/>
                <c:pt idx="0">
                  <c:v>257</c:v>
                </c:pt>
                <c:pt idx="1">
                  <c:v>239</c:v>
                </c:pt>
                <c:pt idx="2">
                  <c:v>231</c:v>
                </c:pt>
                <c:pt idx="3">
                  <c:v>343</c:v>
                </c:pt>
              </c:numCache>
            </c:numRef>
          </c:val>
          <c:extLst>
            <c:ext xmlns:c16="http://schemas.microsoft.com/office/drawing/2014/chart" uri="{C3380CC4-5D6E-409C-BE32-E72D297353CC}">
              <c16:uniqueId val="{00000000-60F6-4CBA-97CA-F99A394D3EB1}"/>
            </c:ext>
          </c:extLst>
        </c:ser>
        <c:dLbls>
          <c:showLegendKey val="0"/>
          <c:showVal val="0"/>
          <c:showCatName val="0"/>
          <c:showSerName val="0"/>
          <c:showPercent val="0"/>
          <c:showBubbleSize val="0"/>
        </c:dLbls>
        <c:gapWidth val="75"/>
        <c:overlap val="-27"/>
        <c:axId val="1905612000"/>
        <c:axId val="1905622400"/>
      </c:barChart>
      <c:catAx>
        <c:axId val="1905612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5622400"/>
        <c:crosses val="autoZero"/>
        <c:auto val="1"/>
        <c:lblAlgn val="ctr"/>
        <c:lblOffset val="100"/>
        <c:noMultiLvlLbl val="0"/>
      </c:catAx>
      <c:valAx>
        <c:axId val="1905622400"/>
        <c:scaling>
          <c:orientation val="minMax"/>
        </c:scaling>
        <c:delete val="1"/>
        <c:axPos val="l"/>
        <c:numFmt formatCode="General" sourceLinked="1"/>
        <c:majorTickMark val="none"/>
        <c:minorTickMark val="none"/>
        <c:tickLblPos val="nextTo"/>
        <c:crossAx val="1905612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2">
                <a:lumMod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example!$T$10:$T$24</c:f>
              <c:strCache>
                <c:ptCount val="15"/>
                <c:pt idx="0">
                  <c:v> | |CHN|EU</c:v>
                </c:pt>
                <c:pt idx="1">
                  <c:v> |BRA| |EU</c:v>
                </c:pt>
                <c:pt idx="2">
                  <c:v> |BRA|CHN|EU</c:v>
                </c:pt>
                <c:pt idx="3">
                  <c:v> | | |EU</c:v>
                </c:pt>
                <c:pt idx="4">
                  <c:v>USA| |CHN| </c:v>
                </c:pt>
                <c:pt idx="5">
                  <c:v> | |CHN| </c:v>
                </c:pt>
                <c:pt idx="6">
                  <c:v> |BRA|CHN| </c:v>
                </c:pt>
                <c:pt idx="7">
                  <c:v> |BRA| | </c:v>
                </c:pt>
                <c:pt idx="8">
                  <c:v>USA|BRA| | </c:v>
                </c:pt>
                <c:pt idx="9">
                  <c:v>USA| |CHN|EU</c:v>
                </c:pt>
                <c:pt idx="10">
                  <c:v>USA| | |EU</c:v>
                </c:pt>
                <c:pt idx="11">
                  <c:v>USA|BRA| |EU</c:v>
                </c:pt>
                <c:pt idx="12">
                  <c:v>USA| | | </c:v>
                </c:pt>
                <c:pt idx="13">
                  <c:v>USA|BRA|CHN| </c:v>
                </c:pt>
                <c:pt idx="14">
                  <c:v>USA|BRA|CHN|EU</c:v>
                </c:pt>
              </c:strCache>
            </c:strRef>
          </c:cat>
          <c:val>
            <c:numRef>
              <c:f>example!$U$10:$U$24</c:f>
              <c:numCache>
                <c:formatCode>General</c:formatCode>
                <c:ptCount val="15"/>
                <c:pt idx="0">
                  <c:v>2</c:v>
                </c:pt>
                <c:pt idx="1">
                  <c:v>2</c:v>
                </c:pt>
                <c:pt idx="2">
                  <c:v>3</c:v>
                </c:pt>
                <c:pt idx="3">
                  <c:v>5</c:v>
                </c:pt>
                <c:pt idx="4">
                  <c:v>8</c:v>
                </c:pt>
                <c:pt idx="5">
                  <c:v>12</c:v>
                </c:pt>
                <c:pt idx="6">
                  <c:v>12</c:v>
                </c:pt>
                <c:pt idx="7">
                  <c:v>13</c:v>
                </c:pt>
                <c:pt idx="8">
                  <c:v>17</c:v>
                </c:pt>
                <c:pt idx="9">
                  <c:v>27</c:v>
                </c:pt>
                <c:pt idx="10">
                  <c:v>33</c:v>
                </c:pt>
                <c:pt idx="11">
                  <c:v>35</c:v>
                </c:pt>
                <c:pt idx="12">
                  <c:v>48</c:v>
                </c:pt>
                <c:pt idx="13">
                  <c:v>51</c:v>
                </c:pt>
                <c:pt idx="14">
                  <c:v>124</c:v>
                </c:pt>
              </c:numCache>
            </c:numRef>
          </c:val>
          <c:extLst>
            <c:ext xmlns:c16="http://schemas.microsoft.com/office/drawing/2014/chart" uri="{C3380CC4-5D6E-409C-BE32-E72D297353CC}">
              <c16:uniqueId val="{00000000-C8AD-4E0D-B6A4-022CFFA4E2B3}"/>
            </c:ext>
          </c:extLst>
        </c:ser>
        <c:dLbls>
          <c:showLegendKey val="0"/>
          <c:showVal val="0"/>
          <c:showCatName val="0"/>
          <c:showSerName val="0"/>
          <c:showPercent val="0"/>
          <c:showBubbleSize val="0"/>
        </c:dLbls>
        <c:gapWidth val="50"/>
        <c:axId val="63402688"/>
        <c:axId val="63403520"/>
      </c:barChart>
      <c:catAx>
        <c:axId val="63402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03520"/>
        <c:crosses val="autoZero"/>
        <c:auto val="1"/>
        <c:lblAlgn val="ctr"/>
        <c:lblOffset val="100"/>
        <c:noMultiLvlLbl val="0"/>
      </c:catAx>
      <c:valAx>
        <c:axId val="63403520"/>
        <c:scaling>
          <c:orientation val="minMax"/>
        </c:scaling>
        <c:delete val="1"/>
        <c:axPos val="b"/>
        <c:numFmt formatCode="General" sourceLinked="1"/>
        <c:majorTickMark val="none"/>
        <c:minorTickMark val="none"/>
        <c:tickLblPos val="nextTo"/>
        <c:crossAx val="6340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3">
          <a:lumMod val="20000"/>
          <a:lumOff val="80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0016826970111163E-2"/>
          <c:y val="3.5188739603326934E-2"/>
          <c:w val="0.9399495190896664"/>
          <c:h val="0.92962252079334617"/>
        </c:manualLayout>
      </c:layout>
      <c:scatterChart>
        <c:scatterStyle val="lineMarker"/>
        <c:varyColors val="0"/>
        <c:ser>
          <c:idx val="0"/>
          <c:order val="0"/>
          <c:tx>
            <c:strRef>
              <c:f>example!$AA$9</c:f>
              <c:strCache>
                <c:ptCount val="1"/>
                <c:pt idx="0">
                  <c:v>USA</c:v>
                </c:pt>
              </c:strCache>
            </c:strRef>
          </c:tx>
          <c:spPr>
            <a:ln w="25400" cap="rnd">
              <a:noFill/>
              <a:round/>
            </a:ln>
            <a:effectLst/>
          </c:spPr>
          <c:marker>
            <c:symbol val="circle"/>
            <c:size val="7"/>
            <c:spPr>
              <a:solidFill>
                <a:schemeClr val="accent1"/>
              </a:solidFill>
              <a:ln w="9525">
                <a:noFill/>
              </a:ln>
              <a:effectLst/>
            </c:spPr>
          </c:marker>
          <c:xVal>
            <c:numRef>
              <c:f>[0]!_04_brasil</c:f>
              <c:numCache>
                <c:formatCode>General</c:formatCode>
                <c:ptCount val="15"/>
                <c:pt idx="0">
                  <c:v>1</c:v>
                </c:pt>
                <c:pt idx="1">
                  <c:v>1</c:v>
                </c:pt>
                <c:pt idx="2">
                  <c:v>1</c:v>
                </c:pt>
                <c:pt idx="3">
                  <c:v>1</c:v>
                </c:pt>
                <c:pt idx="4">
                  <c:v>1</c:v>
                </c:pt>
                <c:pt idx="5">
                  <c:v>1</c:v>
                </c:pt>
                <c:pt idx="6">
                  <c:v>1</c:v>
                </c:pt>
                <c:pt idx="7">
                  <c:v>#N/A</c:v>
                </c:pt>
                <c:pt idx="8">
                  <c:v>#N/A</c:v>
                </c:pt>
                <c:pt idx="9">
                  <c:v>#N/A</c:v>
                </c:pt>
                <c:pt idx="10">
                  <c:v>1</c:v>
                </c:pt>
                <c:pt idx="11">
                  <c:v>#N/A</c:v>
                </c:pt>
                <c:pt idx="12">
                  <c:v>#N/A</c:v>
                </c:pt>
                <c:pt idx="13">
                  <c:v>#N/A</c:v>
                </c:pt>
                <c:pt idx="14">
                  <c:v>#N/A</c:v>
                </c:pt>
              </c:numCache>
            </c:numRef>
          </c:xVal>
          <c:yVal>
            <c:numRef>
              <c:f>[0]!_03_y_axis</c:f>
              <c:numCache>
                <c:formatCode>General</c:formatCode>
                <c:ptCount val="15"/>
                <c:pt idx="0">
                  <c:v>15</c:v>
                </c:pt>
                <c:pt idx="1">
                  <c:v>14</c:v>
                </c:pt>
                <c:pt idx="2">
                  <c:v>13</c:v>
                </c:pt>
                <c:pt idx="3">
                  <c:v>12</c:v>
                </c:pt>
                <c:pt idx="4">
                  <c:v>11</c:v>
                </c:pt>
                <c:pt idx="5">
                  <c:v>10</c:v>
                </c:pt>
                <c:pt idx="6">
                  <c:v>9</c:v>
                </c:pt>
                <c:pt idx="7">
                  <c:v>8</c:v>
                </c:pt>
                <c:pt idx="8">
                  <c:v>7</c:v>
                </c:pt>
                <c:pt idx="9">
                  <c:v>6</c:v>
                </c:pt>
                <c:pt idx="10">
                  <c:v>5</c:v>
                </c:pt>
                <c:pt idx="11">
                  <c:v>4</c:v>
                </c:pt>
                <c:pt idx="12">
                  <c:v>3</c:v>
                </c:pt>
                <c:pt idx="13">
                  <c:v>2</c:v>
                </c:pt>
                <c:pt idx="14">
                  <c:v>1</c:v>
                </c:pt>
              </c:numCache>
            </c:numRef>
          </c:yVal>
          <c:smooth val="0"/>
          <c:extLst>
            <c:ext xmlns:c16="http://schemas.microsoft.com/office/drawing/2014/chart" uri="{C3380CC4-5D6E-409C-BE32-E72D297353CC}">
              <c16:uniqueId val="{00000000-D28E-4FE7-81AC-83E8F3CCCE23}"/>
            </c:ext>
          </c:extLst>
        </c:ser>
        <c:ser>
          <c:idx val="1"/>
          <c:order val="1"/>
          <c:tx>
            <c:strRef>
              <c:f>example!$AB$9</c:f>
              <c:strCache>
                <c:ptCount val="1"/>
                <c:pt idx="0">
                  <c:v>BRA</c:v>
                </c:pt>
              </c:strCache>
            </c:strRef>
          </c:tx>
          <c:spPr>
            <a:ln w="25400" cap="rnd">
              <a:noFill/>
              <a:round/>
            </a:ln>
            <a:effectLst/>
          </c:spPr>
          <c:marker>
            <c:symbol val="circle"/>
            <c:size val="7"/>
            <c:spPr>
              <a:solidFill>
                <a:schemeClr val="accent1"/>
              </a:solidFill>
              <a:ln w="9525">
                <a:noFill/>
              </a:ln>
              <a:effectLst/>
            </c:spPr>
          </c:marker>
          <c:errBars>
            <c:errDir val="x"/>
            <c:errBarType val="minus"/>
            <c:errValType val="cust"/>
            <c:noEndCap val="1"/>
            <c:plus>
              <c:numLit>
                <c:formatCode>General</c:formatCode>
                <c:ptCount val="1"/>
                <c:pt idx="0">
                  <c:v>1</c:v>
                </c:pt>
              </c:numLit>
            </c:plus>
            <c:minus>
              <c:numRef>
                <c:f>'020_upset_graph.xlsx'!_10_err_bars_3</c:f>
                <c:numCache>
                  <c:formatCode>General</c:formatCode>
                  <c:ptCount val="15"/>
                  <c:pt idx="0">
                    <c:v>#N/A</c:v>
                  </c:pt>
                  <c:pt idx="1">
                    <c:v>#N/A</c:v>
                  </c:pt>
                  <c:pt idx="2">
                    <c:v>#N/A</c:v>
                  </c:pt>
                  <c:pt idx="3">
                    <c:v>#N/A</c:v>
                  </c:pt>
                  <c:pt idx="4">
                    <c:v>#N/A</c:v>
                  </c:pt>
                  <c:pt idx="5">
                    <c:v>#N/A</c:v>
                  </c:pt>
                  <c:pt idx="6">
                    <c:v>1</c:v>
                  </c:pt>
                  <c:pt idx="7">
                    <c:v>#N/A</c:v>
                  </c:pt>
                  <c:pt idx="8">
                    <c:v>#N/A</c:v>
                  </c:pt>
                  <c:pt idx="9">
                    <c:v>#N/A</c:v>
                  </c:pt>
                  <c:pt idx="10">
                    <c:v>#N/A</c:v>
                  </c:pt>
                  <c:pt idx="11">
                    <c:v>#N/A</c:v>
                  </c:pt>
                  <c:pt idx="12">
                    <c:v>#N/A</c:v>
                  </c:pt>
                  <c:pt idx="13">
                    <c:v>#N/A</c:v>
                  </c:pt>
                  <c:pt idx="14">
                    <c:v>#N/A</c:v>
                  </c:pt>
                </c:numCache>
              </c:numRef>
            </c:minus>
            <c:spPr>
              <a:noFill/>
              <a:ln w="22225" cap="flat" cmpd="sng" algn="ctr">
                <a:solidFill>
                  <a:schemeClr val="accent1"/>
                </a:solidFill>
                <a:round/>
              </a:ln>
              <a:effectLst/>
            </c:spPr>
          </c:errBars>
          <c:xVal>
            <c:numRef>
              <c:f>[0]!_05_china</c:f>
              <c:numCache>
                <c:formatCode>General</c:formatCode>
                <c:ptCount val="15"/>
                <c:pt idx="0">
                  <c:v>2</c:v>
                </c:pt>
                <c:pt idx="1">
                  <c:v>2</c:v>
                </c:pt>
                <c:pt idx="2">
                  <c:v>#N/A</c:v>
                </c:pt>
                <c:pt idx="3">
                  <c:v>2</c:v>
                </c:pt>
                <c:pt idx="4">
                  <c:v>#N/A</c:v>
                </c:pt>
                <c:pt idx="5">
                  <c:v>#N/A</c:v>
                </c:pt>
                <c:pt idx="6">
                  <c:v>2</c:v>
                </c:pt>
                <c:pt idx="7">
                  <c:v>2</c:v>
                </c:pt>
                <c:pt idx="8">
                  <c:v>#N/A</c:v>
                </c:pt>
                <c:pt idx="9">
                  <c:v>2</c:v>
                </c:pt>
                <c:pt idx="10">
                  <c:v>#N/A</c:v>
                </c:pt>
                <c:pt idx="11">
                  <c:v>#N/A</c:v>
                </c:pt>
                <c:pt idx="12">
                  <c:v>2</c:v>
                </c:pt>
                <c:pt idx="13">
                  <c:v>#N/A</c:v>
                </c:pt>
                <c:pt idx="14">
                  <c:v>2</c:v>
                </c:pt>
              </c:numCache>
            </c:numRef>
          </c:xVal>
          <c:yVal>
            <c:numRef>
              <c:f>[0]!_03_y_axis</c:f>
              <c:numCache>
                <c:formatCode>General</c:formatCode>
                <c:ptCount val="15"/>
                <c:pt idx="0">
                  <c:v>15</c:v>
                </c:pt>
                <c:pt idx="1">
                  <c:v>14</c:v>
                </c:pt>
                <c:pt idx="2">
                  <c:v>13</c:v>
                </c:pt>
                <c:pt idx="3">
                  <c:v>12</c:v>
                </c:pt>
                <c:pt idx="4">
                  <c:v>11</c:v>
                </c:pt>
                <c:pt idx="5">
                  <c:v>10</c:v>
                </c:pt>
                <c:pt idx="6">
                  <c:v>9</c:v>
                </c:pt>
                <c:pt idx="7">
                  <c:v>8</c:v>
                </c:pt>
                <c:pt idx="8">
                  <c:v>7</c:v>
                </c:pt>
                <c:pt idx="9">
                  <c:v>6</c:v>
                </c:pt>
                <c:pt idx="10">
                  <c:v>5</c:v>
                </c:pt>
                <c:pt idx="11">
                  <c:v>4</c:v>
                </c:pt>
                <c:pt idx="12">
                  <c:v>3</c:v>
                </c:pt>
                <c:pt idx="13">
                  <c:v>2</c:v>
                </c:pt>
                <c:pt idx="14">
                  <c:v>1</c:v>
                </c:pt>
              </c:numCache>
            </c:numRef>
          </c:yVal>
          <c:smooth val="0"/>
          <c:extLst>
            <c:ext xmlns:c16="http://schemas.microsoft.com/office/drawing/2014/chart" uri="{C3380CC4-5D6E-409C-BE32-E72D297353CC}">
              <c16:uniqueId val="{00000002-D28E-4FE7-81AC-83E8F3CCCE23}"/>
            </c:ext>
          </c:extLst>
        </c:ser>
        <c:ser>
          <c:idx val="2"/>
          <c:order val="2"/>
          <c:tx>
            <c:strRef>
              <c:f>example!$AC$9</c:f>
              <c:strCache>
                <c:ptCount val="1"/>
                <c:pt idx="0">
                  <c:v>CHN</c:v>
                </c:pt>
              </c:strCache>
            </c:strRef>
          </c:tx>
          <c:spPr>
            <a:ln w="25400" cap="rnd">
              <a:noFill/>
              <a:round/>
            </a:ln>
            <a:effectLst/>
          </c:spPr>
          <c:marker>
            <c:symbol val="circle"/>
            <c:size val="7"/>
            <c:spPr>
              <a:solidFill>
                <a:schemeClr val="accent1"/>
              </a:solidFill>
              <a:ln w="9525">
                <a:noFill/>
              </a:ln>
              <a:effectLst/>
            </c:spPr>
          </c:marker>
          <c:errBars>
            <c:errDir val="x"/>
            <c:errBarType val="minus"/>
            <c:errValType val="cust"/>
            <c:noEndCap val="1"/>
            <c:plus>
              <c:numLit>
                <c:formatCode>General</c:formatCode>
                <c:ptCount val="1"/>
                <c:pt idx="0">
                  <c:v>1</c:v>
                </c:pt>
              </c:numLit>
            </c:plus>
            <c:minus>
              <c:numRef>
                <c:f>'020_upset_graph.xlsx'!_09_err_bars_2</c:f>
                <c:numCache>
                  <c:formatCode>General</c:formatCode>
                  <c:ptCount val="15"/>
                  <c:pt idx="0">
                    <c:v>#N/A</c:v>
                  </c:pt>
                  <c:pt idx="1">
                    <c:v>2</c:v>
                  </c:pt>
                  <c:pt idx="2">
                    <c:v>#N/A</c:v>
                  </c:pt>
                  <c:pt idx="3">
                    <c:v>#N/A</c:v>
                  </c:pt>
                  <c:pt idx="4">
                    <c:v>#N/A</c:v>
                  </c:pt>
                  <c:pt idx="5">
                    <c:v>#N/A</c:v>
                  </c:pt>
                  <c:pt idx="6">
                    <c:v>#N/A</c:v>
                  </c:pt>
                  <c:pt idx="7">
                    <c:v>#N/A</c:v>
                  </c:pt>
                  <c:pt idx="8">
                    <c:v>#N/A</c:v>
                  </c:pt>
                  <c:pt idx="9">
                    <c:v>1</c:v>
                  </c:pt>
                  <c:pt idx="10">
                    <c:v>2</c:v>
                  </c:pt>
                  <c:pt idx="11">
                    <c:v>#N/A</c:v>
                  </c:pt>
                  <c:pt idx="12">
                    <c:v>#N/A</c:v>
                  </c:pt>
                  <c:pt idx="13">
                    <c:v>#N/A</c:v>
                  </c:pt>
                  <c:pt idx="14">
                    <c:v>#N/A</c:v>
                  </c:pt>
                </c:numCache>
              </c:numRef>
            </c:minus>
            <c:spPr>
              <a:noFill/>
              <a:ln w="22225" cap="flat" cmpd="sng" algn="ctr">
                <a:solidFill>
                  <a:schemeClr val="accent1"/>
                </a:solidFill>
                <a:round/>
              </a:ln>
              <a:effectLst/>
            </c:spPr>
          </c:errBars>
          <c:xVal>
            <c:numRef>
              <c:f>[0]!_06_Europe</c:f>
              <c:numCache>
                <c:formatCode>General</c:formatCode>
                <c:ptCount val="15"/>
                <c:pt idx="0">
                  <c:v>3</c:v>
                </c:pt>
                <c:pt idx="1">
                  <c:v>3</c:v>
                </c:pt>
                <c:pt idx="2">
                  <c:v>#N/A</c:v>
                </c:pt>
                <c:pt idx="3">
                  <c:v>#N/A</c:v>
                </c:pt>
                <c:pt idx="4">
                  <c:v>#N/A</c:v>
                </c:pt>
                <c:pt idx="5">
                  <c:v>3</c:v>
                </c:pt>
                <c:pt idx="6">
                  <c:v>#N/A</c:v>
                </c:pt>
                <c:pt idx="7">
                  <c:v>#N/A</c:v>
                </c:pt>
                <c:pt idx="8">
                  <c:v>3</c:v>
                </c:pt>
                <c:pt idx="9">
                  <c:v>3</c:v>
                </c:pt>
                <c:pt idx="10">
                  <c:v>3</c:v>
                </c:pt>
                <c:pt idx="11">
                  <c:v>#N/A</c:v>
                </c:pt>
                <c:pt idx="12">
                  <c:v>3</c:v>
                </c:pt>
                <c:pt idx="13">
                  <c:v>3</c:v>
                </c:pt>
                <c:pt idx="14">
                  <c:v>#N/A</c:v>
                </c:pt>
              </c:numCache>
            </c:numRef>
          </c:xVal>
          <c:yVal>
            <c:numRef>
              <c:f>[0]!_03_y_axis</c:f>
              <c:numCache>
                <c:formatCode>General</c:formatCode>
                <c:ptCount val="15"/>
                <c:pt idx="0">
                  <c:v>15</c:v>
                </c:pt>
                <c:pt idx="1">
                  <c:v>14</c:v>
                </c:pt>
                <c:pt idx="2">
                  <c:v>13</c:v>
                </c:pt>
                <c:pt idx="3">
                  <c:v>12</c:v>
                </c:pt>
                <c:pt idx="4">
                  <c:v>11</c:v>
                </c:pt>
                <c:pt idx="5">
                  <c:v>10</c:v>
                </c:pt>
                <c:pt idx="6">
                  <c:v>9</c:v>
                </c:pt>
                <c:pt idx="7">
                  <c:v>8</c:v>
                </c:pt>
                <c:pt idx="8">
                  <c:v>7</c:v>
                </c:pt>
                <c:pt idx="9">
                  <c:v>6</c:v>
                </c:pt>
                <c:pt idx="10">
                  <c:v>5</c:v>
                </c:pt>
                <c:pt idx="11">
                  <c:v>4</c:v>
                </c:pt>
                <c:pt idx="12">
                  <c:v>3</c:v>
                </c:pt>
                <c:pt idx="13">
                  <c:v>2</c:v>
                </c:pt>
                <c:pt idx="14">
                  <c:v>1</c:v>
                </c:pt>
              </c:numCache>
            </c:numRef>
          </c:yVal>
          <c:smooth val="0"/>
          <c:extLst>
            <c:ext xmlns:c16="http://schemas.microsoft.com/office/drawing/2014/chart" uri="{C3380CC4-5D6E-409C-BE32-E72D297353CC}">
              <c16:uniqueId val="{00000003-D28E-4FE7-81AC-83E8F3CCCE23}"/>
            </c:ext>
          </c:extLst>
        </c:ser>
        <c:ser>
          <c:idx val="3"/>
          <c:order val="3"/>
          <c:tx>
            <c:strRef>
              <c:f>example!$AD$9</c:f>
              <c:strCache>
                <c:ptCount val="1"/>
                <c:pt idx="0">
                  <c:v>EU</c:v>
                </c:pt>
              </c:strCache>
            </c:strRef>
          </c:tx>
          <c:spPr>
            <a:ln w="25400" cap="rnd">
              <a:noFill/>
              <a:round/>
            </a:ln>
            <a:effectLst/>
          </c:spPr>
          <c:marker>
            <c:symbol val="circle"/>
            <c:size val="7"/>
            <c:spPr>
              <a:solidFill>
                <a:schemeClr val="accent1"/>
              </a:solidFill>
              <a:ln w="9525">
                <a:noFill/>
              </a:ln>
              <a:effectLst/>
            </c:spPr>
          </c:marker>
          <c:errBars>
            <c:errDir val="x"/>
            <c:errBarType val="minus"/>
            <c:errValType val="cust"/>
            <c:noEndCap val="1"/>
            <c:plus>
              <c:numLit>
                <c:formatCode>General</c:formatCode>
                <c:ptCount val="1"/>
                <c:pt idx="0">
                  <c:v>1</c:v>
                </c:pt>
              </c:numLit>
            </c:plus>
            <c:minus>
              <c:numRef>
                <c:f>'020_upset_graph.xlsx'!_08_err_bars_1</c:f>
                <c:numCache>
                  <c:formatCode>General</c:formatCode>
                  <c:ptCount val="15"/>
                  <c:pt idx="0">
                    <c:v>3</c:v>
                  </c:pt>
                  <c:pt idx="1">
                    <c:v>#N/A</c:v>
                  </c:pt>
                  <c:pt idx="2">
                    <c:v>#N/A</c:v>
                  </c:pt>
                  <c:pt idx="3">
                    <c:v>3</c:v>
                  </c:pt>
                  <c:pt idx="4">
                    <c:v>3</c:v>
                  </c:pt>
                  <c:pt idx="5">
                    <c:v>3</c:v>
                  </c:pt>
                  <c:pt idx="6">
                    <c:v>#N/A</c:v>
                  </c:pt>
                  <c:pt idx="7">
                    <c:v>#N/A</c:v>
                  </c:pt>
                  <c:pt idx="8">
                    <c:v>#N/A</c:v>
                  </c:pt>
                  <c:pt idx="9">
                    <c:v>#N/A</c:v>
                  </c:pt>
                  <c:pt idx="10">
                    <c:v>#N/A</c:v>
                  </c:pt>
                  <c:pt idx="11">
                    <c:v>#N/A</c:v>
                  </c:pt>
                  <c:pt idx="12">
                    <c:v>2</c:v>
                  </c:pt>
                  <c:pt idx="13">
                    <c:v>1</c:v>
                  </c:pt>
                  <c:pt idx="14">
                    <c:v>2</c:v>
                  </c:pt>
                </c:numCache>
              </c:numRef>
            </c:minus>
            <c:spPr>
              <a:noFill/>
              <a:ln w="22225" cap="flat" cmpd="sng" algn="ctr">
                <a:solidFill>
                  <a:schemeClr val="accent1"/>
                </a:solidFill>
                <a:round/>
              </a:ln>
              <a:effectLst/>
            </c:spPr>
          </c:errBars>
          <c:xVal>
            <c:numRef>
              <c:f>[0]!_07_USA</c:f>
              <c:numCache>
                <c:formatCode>General</c:formatCode>
                <c:ptCount val="15"/>
                <c:pt idx="0">
                  <c:v>4</c:v>
                </c:pt>
                <c:pt idx="1">
                  <c:v>#N/A</c:v>
                </c:pt>
                <c:pt idx="2">
                  <c:v>#N/A</c:v>
                </c:pt>
                <c:pt idx="3">
                  <c:v>4</c:v>
                </c:pt>
                <c:pt idx="4">
                  <c:v>4</c:v>
                </c:pt>
                <c:pt idx="5">
                  <c:v>4</c:v>
                </c:pt>
                <c:pt idx="6">
                  <c:v>#N/A</c:v>
                </c:pt>
                <c:pt idx="7">
                  <c:v>#N/A</c:v>
                </c:pt>
                <c:pt idx="8">
                  <c:v>#N/A</c:v>
                </c:pt>
                <c:pt idx="9">
                  <c:v>#N/A</c:v>
                </c:pt>
                <c:pt idx="10">
                  <c:v>#N/A</c:v>
                </c:pt>
                <c:pt idx="11">
                  <c:v>4</c:v>
                </c:pt>
                <c:pt idx="12">
                  <c:v>4</c:v>
                </c:pt>
                <c:pt idx="13">
                  <c:v>4</c:v>
                </c:pt>
                <c:pt idx="14">
                  <c:v>4</c:v>
                </c:pt>
              </c:numCache>
            </c:numRef>
          </c:xVal>
          <c:yVal>
            <c:numRef>
              <c:f>[0]!_03_y_axis</c:f>
              <c:numCache>
                <c:formatCode>General</c:formatCode>
                <c:ptCount val="15"/>
                <c:pt idx="0">
                  <c:v>15</c:v>
                </c:pt>
                <c:pt idx="1">
                  <c:v>14</c:v>
                </c:pt>
                <c:pt idx="2">
                  <c:v>13</c:v>
                </c:pt>
                <c:pt idx="3">
                  <c:v>12</c:v>
                </c:pt>
                <c:pt idx="4">
                  <c:v>11</c:v>
                </c:pt>
                <c:pt idx="5">
                  <c:v>10</c:v>
                </c:pt>
                <c:pt idx="6">
                  <c:v>9</c:v>
                </c:pt>
                <c:pt idx="7">
                  <c:v>8</c:v>
                </c:pt>
                <c:pt idx="8">
                  <c:v>7</c:v>
                </c:pt>
                <c:pt idx="9">
                  <c:v>6</c:v>
                </c:pt>
                <c:pt idx="10">
                  <c:v>5</c:v>
                </c:pt>
                <c:pt idx="11">
                  <c:v>4</c:v>
                </c:pt>
                <c:pt idx="12">
                  <c:v>3</c:v>
                </c:pt>
                <c:pt idx="13">
                  <c:v>2</c:v>
                </c:pt>
                <c:pt idx="14">
                  <c:v>1</c:v>
                </c:pt>
              </c:numCache>
            </c:numRef>
          </c:yVal>
          <c:smooth val="0"/>
          <c:extLst>
            <c:ext xmlns:c16="http://schemas.microsoft.com/office/drawing/2014/chart" uri="{C3380CC4-5D6E-409C-BE32-E72D297353CC}">
              <c16:uniqueId val="{00000004-D28E-4FE7-81AC-83E8F3CCCE23}"/>
            </c:ext>
          </c:extLst>
        </c:ser>
        <c:ser>
          <c:idx val="4"/>
          <c:order val="4"/>
          <c:tx>
            <c:strRef>
              <c:f>example!$AH$9</c:f>
              <c:strCache>
                <c:ptCount val="1"/>
                <c:pt idx="0">
                  <c:v>firstpoint</c:v>
                </c:pt>
              </c:strCache>
            </c:strRef>
          </c:tx>
          <c:spPr>
            <a:ln w="25400" cap="rnd">
              <a:noFill/>
              <a:round/>
            </a:ln>
            <a:effectLst/>
          </c:spPr>
          <c:marker>
            <c:symbol val="none"/>
          </c:marker>
          <c:xVal>
            <c:numRef>
              <c:f>[0]!_11_firstpoint_bar</c:f>
              <c:numCache>
                <c:formatCode>General</c:formatCode>
                <c:ptCount val="15"/>
                <c:pt idx="0">
                  <c:v>5</c:v>
                </c:pt>
                <c:pt idx="1">
                  <c:v>5</c:v>
                </c:pt>
                <c:pt idx="2">
                  <c:v>5</c:v>
                </c:pt>
                <c:pt idx="3">
                  <c:v>5</c:v>
                </c:pt>
                <c:pt idx="4">
                  <c:v>5</c:v>
                </c:pt>
                <c:pt idx="5">
                  <c:v>5</c:v>
                </c:pt>
                <c:pt idx="6">
                  <c:v>5</c:v>
                </c:pt>
                <c:pt idx="7">
                  <c:v>5</c:v>
                </c:pt>
                <c:pt idx="8">
                  <c:v>5</c:v>
                </c:pt>
                <c:pt idx="9">
                  <c:v>5</c:v>
                </c:pt>
                <c:pt idx="10">
                  <c:v>5</c:v>
                </c:pt>
                <c:pt idx="11">
                  <c:v>5</c:v>
                </c:pt>
                <c:pt idx="12">
                  <c:v>5</c:v>
                </c:pt>
                <c:pt idx="13">
                  <c:v>5</c:v>
                </c:pt>
                <c:pt idx="14">
                  <c:v>5</c:v>
                </c:pt>
              </c:numCache>
            </c:numRef>
          </c:xVal>
          <c:yVal>
            <c:numRef>
              <c:f>[0]!_03_y_axis</c:f>
              <c:numCache>
                <c:formatCode>General</c:formatCode>
                <c:ptCount val="15"/>
                <c:pt idx="0">
                  <c:v>15</c:v>
                </c:pt>
                <c:pt idx="1">
                  <c:v>14</c:v>
                </c:pt>
                <c:pt idx="2">
                  <c:v>13</c:v>
                </c:pt>
                <c:pt idx="3">
                  <c:v>12</c:v>
                </c:pt>
                <c:pt idx="4">
                  <c:v>11</c:v>
                </c:pt>
                <c:pt idx="5">
                  <c:v>10</c:v>
                </c:pt>
                <c:pt idx="6">
                  <c:v>9</c:v>
                </c:pt>
                <c:pt idx="7">
                  <c:v>8</c:v>
                </c:pt>
                <c:pt idx="8">
                  <c:v>7</c:v>
                </c:pt>
                <c:pt idx="9">
                  <c:v>6</c:v>
                </c:pt>
                <c:pt idx="10">
                  <c:v>5</c:v>
                </c:pt>
                <c:pt idx="11">
                  <c:v>4</c:v>
                </c:pt>
                <c:pt idx="12">
                  <c:v>3</c:v>
                </c:pt>
                <c:pt idx="13">
                  <c:v>2</c:v>
                </c:pt>
                <c:pt idx="14">
                  <c:v>1</c:v>
                </c:pt>
              </c:numCache>
            </c:numRef>
          </c:yVal>
          <c:smooth val="0"/>
          <c:extLst>
            <c:ext xmlns:c16="http://schemas.microsoft.com/office/drawing/2014/chart" uri="{C3380CC4-5D6E-409C-BE32-E72D297353CC}">
              <c16:uniqueId val="{00000005-D28E-4FE7-81AC-83E8F3CCCE23}"/>
            </c:ext>
          </c:extLst>
        </c:ser>
        <c:ser>
          <c:idx val="5"/>
          <c:order val="5"/>
          <c:tx>
            <c:strRef>
              <c:f>example!$AI$9</c:f>
              <c:strCache>
                <c:ptCount val="1"/>
                <c:pt idx="0">
                  <c:v>endpoint</c:v>
                </c:pt>
              </c:strCache>
            </c:strRef>
          </c:tx>
          <c:spPr>
            <a:ln w="25400" cap="rnd">
              <a:noFill/>
              <a:round/>
            </a:ln>
            <a:effectLst/>
          </c:spPr>
          <c:marker>
            <c:symbol val="none"/>
          </c:marker>
          <c:dLbls>
            <c:dLbl>
              <c:idx val="0"/>
              <c:tx>
                <c:rich>
                  <a:bodyPr/>
                  <a:lstStyle/>
                  <a:p>
                    <a:fld id="{994E0606-9E19-43F8-AAF0-B0CB1DDECA33}"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D28E-4FE7-81AC-83E8F3CCCE23}"/>
                </c:ext>
              </c:extLst>
            </c:dLbl>
            <c:dLbl>
              <c:idx val="1"/>
              <c:tx>
                <c:rich>
                  <a:bodyPr/>
                  <a:lstStyle/>
                  <a:p>
                    <a:fld id="{AC8ACB85-408C-4553-8CA0-0D4B5CAE2D9D}"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28E-4FE7-81AC-83E8F3CCCE23}"/>
                </c:ext>
              </c:extLst>
            </c:dLbl>
            <c:dLbl>
              <c:idx val="2"/>
              <c:tx>
                <c:rich>
                  <a:bodyPr/>
                  <a:lstStyle/>
                  <a:p>
                    <a:fld id="{319FA5D6-134C-41C7-AA93-3EFC50B4C22E}"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D28E-4FE7-81AC-83E8F3CCCE23}"/>
                </c:ext>
              </c:extLst>
            </c:dLbl>
            <c:dLbl>
              <c:idx val="3"/>
              <c:tx>
                <c:rich>
                  <a:bodyPr/>
                  <a:lstStyle/>
                  <a:p>
                    <a:fld id="{06626F59-79A0-4190-944E-70231B70A993}"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D28E-4FE7-81AC-83E8F3CCCE23}"/>
                </c:ext>
              </c:extLst>
            </c:dLbl>
            <c:dLbl>
              <c:idx val="4"/>
              <c:tx>
                <c:rich>
                  <a:bodyPr/>
                  <a:lstStyle/>
                  <a:p>
                    <a:fld id="{7805F123-3B4A-4DA6-A381-634C96EAD6DD}"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D28E-4FE7-81AC-83E8F3CCCE23}"/>
                </c:ext>
              </c:extLst>
            </c:dLbl>
            <c:dLbl>
              <c:idx val="5"/>
              <c:tx>
                <c:rich>
                  <a:bodyPr/>
                  <a:lstStyle/>
                  <a:p>
                    <a:fld id="{71B597FE-7FAC-4098-B9FE-482C52BCBD04}"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D28E-4FE7-81AC-83E8F3CCCE23}"/>
                </c:ext>
              </c:extLst>
            </c:dLbl>
            <c:dLbl>
              <c:idx val="6"/>
              <c:tx>
                <c:rich>
                  <a:bodyPr/>
                  <a:lstStyle/>
                  <a:p>
                    <a:fld id="{06338F7C-9B0C-4771-A2A4-A177AB979504}"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28E-4FE7-81AC-83E8F3CCCE23}"/>
                </c:ext>
              </c:extLst>
            </c:dLbl>
            <c:dLbl>
              <c:idx val="7"/>
              <c:tx>
                <c:rich>
                  <a:bodyPr/>
                  <a:lstStyle/>
                  <a:p>
                    <a:fld id="{87C98287-0627-4B30-B4FE-08AC3DE59878}"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D28E-4FE7-81AC-83E8F3CCCE23}"/>
                </c:ext>
              </c:extLst>
            </c:dLbl>
            <c:dLbl>
              <c:idx val="8"/>
              <c:tx>
                <c:rich>
                  <a:bodyPr/>
                  <a:lstStyle/>
                  <a:p>
                    <a:fld id="{32CE8263-3CB8-4728-88E5-8E8348EBC2F5}"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28E-4FE7-81AC-83E8F3CCCE23}"/>
                </c:ext>
              </c:extLst>
            </c:dLbl>
            <c:dLbl>
              <c:idx val="9"/>
              <c:tx>
                <c:rich>
                  <a:bodyPr/>
                  <a:lstStyle/>
                  <a:p>
                    <a:fld id="{C194AA0E-B61A-4361-B91B-24143D92AFD1}"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D28E-4FE7-81AC-83E8F3CCCE23}"/>
                </c:ext>
              </c:extLst>
            </c:dLbl>
            <c:dLbl>
              <c:idx val="10"/>
              <c:tx>
                <c:rich>
                  <a:bodyPr/>
                  <a:lstStyle/>
                  <a:p>
                    <a:fld id="{9D105D94-C875-4A23-BF81-E1738CE3F26E}"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D28E-4FE7-81AC-83E8F3CCCE23}"/>
                </c:ext>
              </c:extLst>
            </c:dLbl>
            <c:dLbl>
              <c:idx val="11"/>
              <c:tx>
                <c:rich>
                  <a:bodyPr/>
                  <a:lstStyle/>
                  <a:p>
                    <a:fld id="{0DBF97CB-86E4-4595-9427-965CE4861C50}"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D28E-4FE7-81AC-83E8F3CCCE23}"/>
                </c:ext>
              </c:extLst>
            </c:dLbl>
            <c:dLbl>
              <c:idx val="12"/>
              <c:tx>
                <c:rich>
                  <a:bodyPr/>
                  <a:lstStyle/>
                  <a:p>
                    <a:fld id="{2925FB38-C9ED-4162-9CEA-D6E6AF3075FF}"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D28E-4FE7-81AC-83E8F3CCCE23}"/>
                </c:ext>
              </c:extLst>
            </c:dLbl>
            <c:dLbl>
              <c:idx val="13"/>
              <c:tx>
                <c:rich>
                  <a:bodyPr/>
                  <a:lstStyle/>
                  <a:p>
                    <a:fld id="{D46B6B4F-1186-4BF0-B5E8-6965D52EDBF2}"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D28E-4FE7-81AC-83E8F3CCCE23}"/>
                </c:ext>
              </c:extLst>
            </c:dLbl>
            <c:dLbl>
              <c:idx val="14"/>
              <c:tx>
                <c:rich>
                  <a:bodyPr/>
                  <a:lstStyle/>
                  <a:p>
                    <a:fld id="{158AB10E-655C-4654-86FA-105330933FFC}" type="CELLRANGE">
                      <a:rPr lang="en-US"/>
                      <a:pPr/>
                      <a:t>[]</a:t>
                    </a:fld>
                    <a:endParaRP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D28E-4FE7-81AC-83E8F3CCCE23}"/>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Dir val="x"/>
            <c:errBarType val="minus"/>
            <c:errValType val="cust"/>
            <c:noEndCap val="1"/>
            <c:plus>
              <c:numLit>
                <c:formatCode>General</c:formatCode>
                <c:ptCount val="1"/>
                <c:pt idx="0">
                  <c:v>1</c:v>
                </c:pt>
              </c:numLit>
            </c:plus>
            <c:minus>
              <c:numRef>
                <c:f>'020_upset_graph.xlsx'!_13_err_bars_4</c:f>
                <c:numCache>
                  <c:formatCode>General</c:formatCode>
                  <c:ptCount val="15"/>
                  <c:pt idx="0">
                    <c:v>24.8</c:v>
                  </c:pt>
                  <c:pt idx="1">
                    <c:v>10.199999999999999</c:v>
                  </c:pt>
                  <c:pt idx="2">
                    <c:v>9.6</c:v>
                  </c:pt>
                  <c:pt idx="3">
                    <c:v>7</c:v>
                  </c:pt>
                  <c:pt idx="4">
                    <c:v>6.6</c:v>
                  </c:pt>
                  <c:pt idx="5">
                    <c:v>5.4</c:v>
                  </c:pt>
                  <c:pt idx="6">
                    <c:v>3.4000000000000004</c:v>
                  </c:pt>
                  <c:pt idx="7">
                    <c:v>2.5999999999999996</c:v>
                  </c:pt>
                  <c:pt idx="8">
                    <c:v>2.4000000000000004</c:v>
                  </c:pt>
                  <c:pt idx="9">
                    <c:v>2.4000000000000004</c:v>
                  </c:pt>
                  <c:pt idx="10">
                    <c:v>1.5999999999999996</c:v>
                  </c:pt>
                  <c:pt idx="11">
                    <c:v>1</c:v>
                  </c:pt>
                  <c:pt idx="12">
                    <c:v>0.59999999999999964</c:v>
                  </c:pt>
                  <c:pt idx="13">
                    <c:v>0.40000000000000036</c:v>
                  </c:pt>
                  <c:pt idx="14">
                    <c:v>0.40000000000000036</c:v>
                  </c:pt>
                </c:numCache>
              </c:numRef>
            </c:minus>
            <c:spPr>
              <a:noFill/>
              <a:ln w="165100" cap="flat" cmpd="sng" algn="ctr">
                <a:solidFill>
                  <a:schemeClr val="accent1">
                    <a:alpha val="70000"/>
                  </a:schemeClr>
                </a:solidFill>
                <a:round/>
              </a:ln>
              <a:effectLst/>
            </c:spPr>
          </c:errBars>
          <c:xVal>
            <c:numRef>
              <c:f>[0]!_12_endpoint_bar</c:f>
              <c:numCache>
                <c:formatCode>General</c:formatCode>
                <c:ptCount val="15"/>
                <c:pt idx="0">
                  <c:v>29.8</c:v>
                </c:pt>
                <c:pt idx="1">
                  <c:v>15.2</c:v>
                </c:pt>
                <c:pt idx="2">
                  <c:v>14.6</c:v>
                </c:pt>
                <c:pt idx="3">
                  <c:v>12</c:v>
                </c:pt>
                <c:pt idx="4">
                  <c:v>11.6</c:v>
                </c:pt>
                <c:pt idx="5">
                  <c:v>10.4</c:v>
                </c:pt>
                <c:pt idx="6">
                  <c:v>8.4</c:v>
                </c:pt>
                <c:pt idx="7">
                  <c:v>7.6</c:v>
                </c:pt>
                <c:pt idx="8">
                  <c:v>7.4</c:v>
                </c:pt>
                <c:pt idx="9">
                  <c:v>7.4</c:v>
                </c:pt>
                <c:pt idx="10">
                  <c:v>6.6</c:v>
                </c:pt>
                <c:pt idx="11">
                  <c:v>6</c:v>
                </c:pt>
                <c:pt idx="12">
                  <c:v>5.6</c:v>
                </c:pt>
                <c:pt idx="13">
                  <c:v>5.4</c:v>
                </c:pt>
                <c:pt idx="14">
                  <c:v>5.4</c:v>
                </c:pt>
              </c:numCache>
            </c:numRef>
          </c:xVal>
          <c:yVal>
            <c:numRef>
              <c:f>[0]!_03_y_axis</c:f>
              <c:numCache>
                <c:formatCode>General</c:formatCode>
                <c:ptCount val="15"/>
                <c:pt idx="0">
                  <c:v>15</c:v>
                </c:pt>
                <c:pt idx="1">
                  <c:v>14</c:v>
                </c:pt>
                <c:pt idx="2">
                  <c:v>13</c:v>
                </c:pt>
                <c:pt idx="3">
                  <c:v>12</c:v>
                </c:pt>
                <c:pt idx="4">
                  <c:v>11</c:v>
                </c:pt>
                <c:pt idx="5">
                  <c:v>10</c:v>
                </c:pt>
                <c:pt idx="6">
                  <c:v>9</c:v>
                </c:pt>
                <c:pt idx="7">
                  <c:v>8</c:v>
                </c:pt>
                <c:pt idx="8">
                  <c:v>7</c:v>
                </c:pt>
                <c:pt idx="9">
                  <c:v>6</c:v>
                </c:pt>
                <c:pt idx="10">
                  <c:v>5</c:v>
                </c:pt>
                <c:pt idx="11">
                  <c:v>4</c:v>
                </c:pt>
                <c:pt idx="12">
                  <c:v>3</c:v>
                </c:pt>
                <c:pt idx="13">
                  <c:v>2</c:v>
                </c:pt>
                <c:pt idx="14">
                  <c:v>1</c:v>
                </c:pt>
              </c:numCache>
            </c:numRef>
          </c:yVal>
          <c:smooth val="0"/>
          <c:extLst>
            <c:ext xmlns:c15="http://schemas.microsoft.com/office/drawing/2012/chart" uri="{02D57815-91ED-43cb-92C2-25804820EDAC}">
              <c15:datalabelsRange>
                <c15:f>[0]!_14_bar_labels</c15:f>
                <c15:dlblRangeCache>
                  <c:ptCount val="15"/>
                  <c:pt idx="0">
                    <c:v>124</c:v>
                  </c:pt>
                  <c:pt idx="1">
                    <c:v>51</c:v>
                  </c:pt>
                  <c:pt idx="2">
                    <c:v>48</c:v>
                  </c:pt>
                  <c:pt idx="3">
                    <c:v>35</c:v>
                  </c:pt>
                  <c:pt idx="4">
                    <c:v>33</c:v>
                  </c:pt>
                  <c:pt idx="5">
                    <c:v>27</c:v>
                  </c:pt>
                  <c:pt idx="6">
                    <c:v>17</c:v>
                  </c:pt>
                  <c:pt idx="7">
                    <c:v>13</c:v>
                  </c:pt>
                  <c:pt idx="8">
                    <c:v>12</c:v>
                  </c:pt>
                  <c:pt idx="9">
                    <c:v>12</c:v>
                  </c:pt>
                  <c:pt idx="10">
                    <c:v>8</c:v>
                  </c:pt>
                  <c:pt idx="11">
                    <c:v>5</c:v>
                  </c:pt>
                  <c:pt idx="12">
                    <c:v>3</c:v>
                  </c:pt>
                  <c:pt idx="13">
                    <c:v>2</c:v>
                  </c:pt>
                  <c:pt idx="14">
                    <c:v>2</c:v>
                  </c:pt>
                </c15:dlblRangeCache>
              </c15:datalabelsRange>
            </c:ext>
            <c:ext xmlns:c16="http://schemas.microsoft.com/office/drawing/2014/chart" uri="{C3380CC4-5D6E-409C-BE32-E72D297353CC}">
              <c16:uniqueId val="{00000006-D28E-4FE7-81AC-83E8F3CCCE23}"/>
            </c:ext>
          </c:extLst>
        </c:ser>
        <c:ser>
          <c:idx val="6"/>
          <c:order val="6"/>
          <c:tx>
            <c:strRef>
              <c:f>example!$AM$9</c:f>
              <c:strCache>
                <c:ptCount val="1"/>
                <c:pt idx="0">
                  <c:v>x pos</c:v>
                </c:pt>
              </c:strCache>
            </c:strRef>
          </c:tx>
          <c:spPr>
            <a:ln w="25400" cap="rnd">
              <a:noFill/>
              <a:round/>
            </a:ln>
            <a:effectLst/>
          </c:spPr>
          <c:marker>
            <c:symbol val="none"/>
          </c:marker>
          <c:dLbls>
            <c:dLbl>
              <c:idx val="0"/>
              <c:tx>
                <c:rich>
                  <a:bodyPr/>
                  <a:lstStyle/>
                  <a:p>
                    <a:fld id="{2D6DDDE7-5B8D-4265-8415-53E55B7134F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28E-4FE7-81AC-83E8F3CCCE23}"/>
                </c:ext>
              </c:extLst>
            </c:dLbl>
            <c:dLbl>
              <c:idx val="1"/>
              <c:tx>
                <c:rich>
                  <a:bodyPr/>
                  <a:lstStyle/>
                  <a:p>
                    <a:fld id="{40F8E149-A63F-43D2-A35B-B72402C3B6C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28E-4FE7-81AC-83E8F3CCCE23}"/>
                </c:ext>
              </c:extLst>
            </c:dLbl>
            <c:dLbl>
              <c:idx val="2"/>
              <c:tx>
                <c:rich>
                  <a:bodyPr/>
                  <a:lstStyle/>
                  <a:p>
                    <a:fld id="{224B6586-D0BC-4B70-9C91-0B871DD36BF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28E-4FE7-81AC-83E8F3CCCE23}"/>
                </c:ext>
              </c:extLst>
            </c:dLbl>
            <c:dLbl>
              <c:idx val="3"/>
              <c:tx>
                <c:rich>
                  <a:bodyPr/>
                  <a:lstStyle/>
                  <a:p>
                    <a:fld id="{033026D2-B2B5-4D9B-8ED4-83A7C7E201E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D28E-4FE7-81AC-83E8F3CCCE23}"/>
                </c:ext>
              </c:extLst>
            </c:dLbl>
            <c:spPr>
              <a:noFill/>
              <a:ln>
                <a:noFill/>
              </a:ln>
              <a:effectLst/>
            </c:spPr>
            <c:txPr>
              <a:bodyPr rot="0" spcFirstLastPara="1" vertOverflow="ellipsis" vert="horz" wrap="square" anchor="ctr" anchorCtr="1"/>
              <a:lstStyle/>
              <a:p>
                <a:pPr>
                  <a:defRPr sz="7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[0]!_16_x_column_label</c:f>
              <c:numCache>
                <c:formatCode>General</c:formatCode>
                <c:ptCount val="4"/>
                <c:pt idx="0">
                  <c:v>1</c:v>
                </c:pt>
                <c:pt idx="1">
                  <c:v>2</c:v>
                </c:pt>
                <c:pt idx="2">
                  <c:v>3</c:v>
                </c:pt>
                <c:pt idx="3">
                  <c:v>4</c:v>
                </c:pt>
              </c:numCache>
            </c:numRef>
          </c:xVal>
          <c:yVal>
            <c:numRef>
              <c:f>[0]!_17_y_column_label</c:f>
              <c:numCache>
                <c:formatCode>General</c:formatCode>
                <c:ptCount val="4"/>
                <c:pt idx="0">
                  <c:v>16</c:v>
                </c:pt>
                <c:pt idx="1">
                  <c:v>16</c:v>
                </c:pt>
                <c:pt idx="2">
                  <c:v>16</c:v>
                </c:pt>
                <c:pt idx="3">
                  <c:v>16</c:v>
                </c:pt>
              </c:numCache>
            </c:numRef>
          </c:yVal>
          <c:smooth val="0"/>
          <c:extLst>
            <c:ext xmlns:c15="http://schemas.microsoft.com/office/drawing/2012/chart" uri="{02D57815-91ED-43cb-92C2-25804820EDAC}">
              <c15:datalabelsRange>
                <c15:f>[0]!_15_regions_labels</c15:f>
                <c15:dlblRangeCache>
                  <c:ptCount val="4"/>
                  <c:pt idx="0">
                    <c:v>USA</c:v>
                  </c:pt>
                  <c:pt idx="1">
                    <c:v>BRA</c:v>
                  </c:pt>
                  <c:pt idx="2">
                    <c:v>CHN</c:v>
                  </c:pt>
                  <c:pt idx="3">
                    <c:v>EU</c:v>
                  </c:pt>
                </c15:dlblRangeCache>
              </c15:datalabelsRange>
            </c:ext>
            <c:ext xmlns:c16="http://schemas.microsoft.com/office/drawing/2014/chart" uri="{C3380CC4-5D6E-409C-BE32-E72D297353CC}">
              <c16:uniqueId val="{00000007-D28E-4FE7-81AC-83E8F3CCCE23}"/>
            </c:ext>
          </c:extLst>
        </c:ser>
        <c:ser>
          <c:idx val="7"/>
          <c:order val="7"/>
          <c:tx>
            <c:strRef>
              <c:f>example!$AP$9</c:f>
              <c:strCache>
                <c:ptCount val="1"/>
                <c:pt idx="0">
                  <c:v>column end</c:v>
                </c:pt>
              </c:strCache>
            </c:strRef>
          </c:tx>
          <c:spPr>
            <a:ln w="25400" cap="rnd">
              <a:noFill/>
              <a:round/>
            </a:ln>
            <a:effectLst/>
          </c:spPr>
          <c:marker>
            <c:symbol val="none"/>
          </c:marker>
          <c:dLbls>
            <c:dLbl>
              <c:idx val="0"/>
              <c:tx>
                <c:rich>
                  <a:bodyPr/>
                  <a:lstStyle/>
                  <a:p>
                    <a:fld id="{C49467FE-D588-4EB7-B38B-B0BE45C81758}"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28E-4FE7-81AC-83E8F3CCCE23}"/>
                </c:ext>
              </c:extLst>
            </c:dLbl>
            <c:dLbl>
              <c:idx val="1"/>
              <c:tx>
                <c:rich>
                  <a:bodyPr/>
                  <a:lstStyle/>
                  <a:p>
                    <a:fld id="{19AB55BD-A035-4AF1-AFCD-E2A64419FE5E}"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D28E-4FE7-81AC-83E8F3CCCE23}"/>
                </c:ext>
              </c:extLst>
            </c:dLbl>
            <c:dLbl>
              <c:idx val="2"/>
              <c:tx>
                <c:rich>
                  <a:bodyPr/>
                  <a:lstStyle/>
                  <a:p>
                    <a:fld id="{7F2F7CAE-35C4-4F4A-B929-AFECC95FE1F9}"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28E-4FE7-81AC-83E8F3CCCE23}"/>
                </c:ext>
              </c:extLst>
            </c:dLbl>
            <c:dLbl>
              <c:idx val="3"/>
              <c:tx>
                <c:rich>
                  <a:bodyPr/>
                  <a:lstStyle/>
                  <a:p>
                    <a:fld id="{116694D5-223B-4041-8BA6-8F2EB3F64099}" type="CELLRANGE">
                      <a:rPr lang="en-US"/>
                      <a:pPr/>
                      <a:t>[]</a:t>
                    </a:fld>
                    <a:endParaRPr/>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D28E-4FE7-81AC-83E8F3CCCE2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errBars>
            <c:errDir val="y"/>
            <c:errBarType val="minus"/>
            <c:errValType val="cust"/>
            <c:noEndCap val="1"/>
            <c:plus>
              <c:numLit>
                <c:formatCode>General</c:formatCode>
                <c:ptCount val="1"/>
                <c:pt idx="0">
                  <c:v>1</c:v>
                </c:pt>
              </c:numLit>
            </c:plus>
            <c:minus>
              <c:numRef>
                <c:f>'020_upset_graph.xlsx'!_19_err_bars_5</c:f>
                <c:numCache>
                  <c:formatCode>General</c:formatCode>
                  <c:ptCount val="4"/>
                  <c:pt idx="0">
                    <c:v>2.2866666666666653</c:v>
                  </c:pt>
                  <c:pt idx="1">
                    <c:v>1.7133333333333347</c:v>
                  </c:pt>
                  <c:pt idx="2">
                    <c:v>1.5933333333333337</c:v>
                  </c:pt>
                  <c:pt idx="3">
                    <c:v>1.5399999999999991</c:v>
                  </c:pt>
                </c:numCache>
              </c:numRef>
            </c:minus>
            <c:spPr>
              <a:noFill/>
              <a:ln w="190500" cap="flat" cmpd="sng" algn="ctr">
                <a:solidFill>
                  <a:schemeClr val="accent1">
                    <a:alpha val="70000"/>
                  </a:schemeClr>
                </a:solidFill>
                <a:round/>
              </a:ln>
              <a:effectLst/>
            </c:spPr>
          </c:errBars>
          <c:xVal>
            <c:numRef>
              <c:f>[0]!_16_x_column_label</c:f>
              <c:numCache>
                <c:formatCode>General</c:formatCode>
                <c:ptCount val="4"/>
                <c:pt idx="0">
                  <c:v>1</c:v>
                </c:pt>
                <c:pt idx="1">
                  <c:v>2</c:v>
                </c:pt>
                <c:pt idx="2">
                  <c:v>3</c:v>
                </c:pt>
                <c:pt idx="3">
                  <c:v>4</c:v>
                </c:pt>
              </c:numCache>
            </c:numRef>
          </c:xVal>
          <c:yVal>
            <c:numRef>
              <c:f>[0]!_18_column_end</c:f>
              <c:numCache>
                <c:formatCode>General</c:formatCode>
                <c:ptCount val="4"/>
                <c:pt idx="0">
                  <c:v>18.786666666666665</c:v>
                </c:pt>
                <c:pt idx="1">
                  <c:v>18.213333333333335</c:v>
                </c:pt>
                <c:pt idx="2">
                  <c:v>18.093333333333334</c:v>
                </c:pt>
                <c:pt idx="3">
                  <c:v>18.04</c:v>
                </c:pt>
              </c:numCache>
            </c:numRef>
          </c:yVal>
          <c:smooth val="0"/>
          <c:extLst>
            <c:ext xmlns:c15="http://schemas.microsoft.com/office/drawing/2012/chart" uri="{02D57815-91ED-43cb-92C2-25804820EDAC}">
              <c15:datalabelsRange>
                <c15:f>[0]!_20_column_labels</c15:f>
                <c15:dlblRangeCache>
                  <c:ptCount val="4"/>
                  <c:pt idx="0">
                    <c:v>343</c:v>
                  </c:pt>
                  <c:pt idx="1">
                    <c:v>257</c:v>
                  </c:pt>
                  <c:pt idx="2">
                    <c:v>239</c:v>
                  </c:pt>
                  <c:pt idx="3">
                    <c:v>231</c:v>
                  </c:pt>
                </c15:dlblRangeCache>
              </c15:datalabelsRange>
            </c:ext>
            <c:ext xmlns:c16="http://schemas.microsoft.com/office/drawing/2014/chart" uri="{C3380CC4-5D6E-409C-BE32-E72D297353CC}">
              <c16:uniqueId val="{00000008-D28E-4FE7-81AC-83E8F3CCCE23}"/>
            </c:ext>
          </c:extLst>
        </c:ser>
        <c:dLbls>
          <c:showLegendKey val="0"/>
          <c:showVal val="0"/>
          <c:showCatName val="0"/>
          <c:showSerName val="0"/>
          <c:showPercent val="0"/>
          <c:showBubbleSize val="0"/>
        </c:dLbls>
        <c:axId val="207181504"/>
        <c:axId val="207180256"/>
      </c:scatterChart>
      <c:valAx>
        <c:axId val="207181504"/>
        <c:scaling>
          <c:orientation val="minMax"/>
          <c:max val="30"/>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207180256"/>
        <c:crosses val="autoZero"/>
        <c:crossBetween val="midCat"/>
      </c:valAx>
      <c:valAx>
        <c:axId val="20718025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207181504"/>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198120</xdr:colOff>
      <xdr:row>2</xdr:row>
      <xdr:rowOff>43763</xdr:rowOff>
    </xdr:from>
    <xdr:to>
      <xdr:col>24</xdr:col>
      <xdr:colOff>144780</xdr:colOff>
      <xdr:row>43</xdr:row>
      <xdr:rowOff>69107</xdr:rowOff>
    </xdr:to>
    <xdr:pic>
      <xdr:nvPicPr>
        <xdr:cNvPr id="3" name="Picture 2">
          <a:extLst>
            <a:ext uri="{FF2B5EF4-FFF2-40B4-BE49-F238E27FC236}">
              <a16:creationId xmlns:a16="http://schemas.microsoft.com/office/drawing/2014/main" id="{D7B39193-CB6C-E696-2DC6-48E1C78D87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9100" y="302843"/>
          <a:ext cx="5029200" cy="533648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291253</xdr:colOff>
      <xdr:row>21</xdr:row>
      <xdr:rowOff>31327</xdr:rowOff>
    </xdr:from>
    <xdr:to>
      <xdr:col>9</xdr:col>
      <xdr:colOff>131233</xdr:colOff>
      <xdr:row>31</xdr:row>
      <xdr:rowOff>54187</xdr:rowOff>
    </xdr:to>
    <xdr:graphicFrame macro="">
      <xdr:nvGraphicFramePr>
        <xdr:cNvPr id="2" name="Chart 1">
          <a:extLst>
            <a:ext uri="{FF2B5EF4-FFF2-40B4-BE49-F238E27FC236}">
              <a16:creationId xmlns:a16="http://schemas.microsoft.com/office/drawing/2014/main" id="{BA1D1B33-CDC6-434D-947B-3464C22EA1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4234</xdr:colOff>
      <xdr:row>27</xdr:row>
      <xdr:rowOff>18627</xdr:rowOff>
    </xdr:from>
    <xdr:to>
      <xdr:col>22</xdr:col>
      <xdr:colOff>394759</xdr:colOff>
      <xdr:row>54</xdr:row>
      <xdr:rowOff>99907</xdr:rowOff>
    </xdr:to>
    <xdr:graphicFrame macro="">
      <xdr:nvGraphicFramePr>
        <xdr:cNvPr id="3" name="Chart 2">
          <a:extLst>
            <a:ext uri="{FF2B5EF4-FFF2-40B4-BE49-F238E27FC236}">
              <a16:creationId xmlns:a16="http://schemas.microsoft.com/office/drawing/2014/main" id="{EF239D2B-380F-4EFA-BCB4-6E590BF8B9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114300</xdr:colOff>
      <xdr:row>25</xdr:row>
      <xdr:rowOff>71967</xdr:rowOff>
    </xdr:from>
    <xdr:to>
      <xdr:col>38</xdr:col>
      <xdr:colOff>99060</xdr:colOff>
      <xdr:row>60</xdr:row>
      <xdr:rowOff>71967</xdr:rowOff>
    </xdr:to>
    <xdr:graphicFrame macro="">
      <xdr:nvGraphicFramePr>
        <xdr:cNvPr id="4" name="Chart 3">
          <a:extLst>
            <a:ext uri="{FF2B5EF4-FFF2-40B4-BE49-F238E27FC236}">
              <a16:creationId xmlns:a16="http://schemas.microsoft.com/office/drawing/2014/main" id="{AD077774-6382-4905-BFAA-5E6187FB93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34</xdr:col>
      <xdr:colOff>157057</xdr:colOff>
      <xdr:row>42</xdr:row>
      <xdr:rowOff>91017</xdr:rowOff>
    </xdr:from>
    <xdr:to>
      <xdr:col>36</xdr:col>
      <xdr:colOff>234949</xdr:colOff>
      <xdr:row>53</xdr:row>
      <xdr:rowOff>82550</xdr:rowOff>
    </xdr:to>
    <mc:AlternateContent xmlns:mc="http://schemas.openxmlformats.org/markup-compatibility/2006" xmlns:a14="http://schemas.microsoft.com/office/drawing/2010/main">
      <mc:Choice Requires="a14">
        <xdr:graphicFrame macro="">
          <xdr:nvGraphicFramePr>
            <xdr:cNvPr id="6" name="status">
              <a:extLst>
                <a:ext uri="{FF2B5EF4-FFF2-40B4-BE49-F238E27FC236}">
                  <a16:creationId xmlns:a16="http://schemas.microsoft.com/office/drawing/2014/main" id="{48CF037C-4EC6-4B79-BBB7-BA7A13C9E4A4}"/>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8759382" y="5691717"/>
              <a:ext cx="1049442" cy="14583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500270</xdr:colOff>
      <xdr:row>1</xdr:row>
      <xdr:rowOff>110069</xdr:rowOff>
    </xdr:from>
    <xdr:ext cx="1908313" cy="623248"/>
    <xdr:sp macro="" textlink="">
      <xdr:nvSpPr>
        <xdr:cNvPr id="7" name="TextBox 6">
          <a:extLst>
            <a:ext uri="{FF2B5EF4-FFF2-40B4-BE49-F238E27FC236}">
              <a16:creationId xmlns:a16="http://schemas.microsoft.com/office/drawing/2014/main" id="{2BA2B262-F40F-4A39-903D-42B35545D195}"/>
            </a:ext>
          </a:extLst>
        </xdr:cNvPr>
        <xdr:cNvSpPr txBox="1"/>
      </xdr:nvSpPr>
      <xdr:spPr>
        <a:xfrm>
          <a:off x="669603" y="237069"/>
          <a:ext cx="1908313"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6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1</xdr:col>
      <xdr:colOff>93134</xdr:colOff>
      <xdr:row>5</xdr:row>
      <xdr:rowOff>67956</xdr:rowOff>
    </xdr:from>
    <xdr:to>
      <xdr:col>3</xdr:col>
      <xdr:colOff>541206</xdr:colOff>
      <xdr:row>7</xdr:row>
      <xdr:rowOff>33279</xdr:rowOff>
    </xdr:to>
    <xdr:sp macro="" textlink="">
      <xdr:nvSpPr>
        <xdr:cNvPr id="8" name="Left Brace 7">
          <a:extLst>
            <a:ext uri="{FF2B5EF4-FFF2-40B4-BE49-F238E27FC236}">
              <a16:creationId xmlns:a16="http://schemas.microsoft.com/office/drawing/2014/main" id="{21680AA4-52BE-401E-96A6-12EA3504A0D3}"/>
            </a:ext>
          </a:extLst>
        </xdr:cNvPr>
        <xdr:cNvSpPr/>
      </xdr:nvSpPr>
      <xdr:spPr>
        <a:xfrm rot="5400000">
          <a:off x="1371675" y="-406252"/>
          <a:ext cx="219323" cy="2437739"/>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xdr:col>
      <xdr:colOff>355601</xdr:colOff>
      <xdr:row>2</xdr:row>
      <xdr:rowOff>42334</xdr:rowOff>
    </xdr:from>
    <xdr:to>
      <xdr:col>4</xdr:col>
      <xdr:colOff>141394</xdr:colOff>
      <xdr:row>5</xdr:row>
      <xdr:rowOff>95674</xdr:rowOff>
    </xdr:to>
    <xdr:sp macro="" textlink="">
      <xdr:nvSpPr>
        <xdr:cNvPr id="11" name="Oval 7">
          <a:extLst>
            <a:ext uri="{FF2B5EF4-FFF2-40B4-BE49-F238E27FC236}">
              <a16:creationId xmlns:a16="http://schemas.microsoft.com/office/drawing/2014/main" id="{0E58DEF1-520B-4003-9CBC-9337069B6FAE}"/>
            </a:ext>
          </a:extLst>
        </xdr:cNvPr>
        <xdr:cNvSpPr/>
      </xdr:nvSpPr>
      <xdr:spPr>
        <a:xfrm>
          <a:off x="2514601" y="296334"/>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oneCellAnchor>
    <xdr:from>
      <xdr:col>0</xdr:col>
      <xdr:colOff>0</xdr:colOff>
      <xdr:row>0</xdr:row>
      <xdr:rowOff>0</xdr:rowOff>
    </xdr:from>
    <xdr:ext cx="942871" cy="387286"/>
    <xdr:sp macro="" textlink="">
      <xdr:nvSpPr>
        <xdr:cNvPr id="12" name="TextBox 11">
          <a:extLst>
            <a:ext uri="{FF2B5EF4-FFF2-40B4-BE49-F238E27FC236}">
              <a16:creationId xmlns:a16="http://schemas.microsoft.com/office/drawing/2014/main" id="{CB5FB2A8-8D18-4E4E-8434-A642AB25ECBF}"/>
            </a:ext>
          </a:extLst>
        </xdr:cNvPr>
        <xdr:cNvSpPr txBox="1"/>
      </xdr:nvSpPr>
      <xdr:spPr>
        <a:xfrm>
          <a:off x="0" y="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7</xdr:col>
      <xdr:colOff>245534</xdr:colOff>
      <xdr:row>10</xdr:row>
      <xdr:rowOff>93134</xdr:rowOff>
    </xdr:from>
    <xdr:to>
      <xdr:col>8</xdr:col>
      <xdr:colOff>158327</xdr:colOff>
      <xdr:row>14</xdr:row>
      <xdr:rowOff>19474</xdr:rowOff>
    </xdr:to>
    <xdr:sp macro="" textlink="">
      <xdr:nvSpPr>
        <xdr:cNvPr id="13" name="Oval 12">
          <a:extLst>
            <a:ext uri="{FF2B5EF4-FFF2-40B4-BE49-F238E27FC236}">
              <a16:creationId xmlns:a16="http://schemas.microsoft.com/office/drawing/2014/main" id="{D5152B16-649B-4F3C-9818-C5A7C226B446}"/>
            </a:ext>
          </a:extLst>
        </xdr:cNvPr>
        <xdr:cNvSpPr/>
      </xdr:nvSpPr>
      <xdr:spPr>
        <a:xfrm>
          <a:off x="4461934" y="1363134"/>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12</xdr:col>
      <xdr:colOff>321733</xdr:colOff>
      <xdr:row>1</xdr:row>
      <xdr:rowOff>42333</xdr:rowOff>
    </xdr:from>
    <xdr:to>
      <xdr:col>13</xdr:col>
      <xdr:colOff>234526</xdr:colOff>
      <xdr:row>4</xdr:row>
      <xdr:rowOff>95673</xdr:rowOff>
    </xdr:to>
    <xdr:sp macro="" textlink="">
      <xdr:nvSpPr>
        <xdr:cNvPr id="14" name="Oval 13">
          <a:extLst>
            <a:ext uri="{FF2B5EF4-FFF2-40B4-BE49-F238E27FC236}">
              <a16:creationId xmlns:a16="http://schemas.microsoft.com/office/drawing/2014/main" id="{41F2EBD3-1CD1-4E3C-947A-5EBFE7102320}"/>
            </a:ext>
          </a:extLst>
        </xdr:cNvPr>
        <xdr:cNvSpPr/>
      </xdr:nvSpPr>
      <xdr:spPr>
        <a:xfrm>
          <a:off x="7145866" y="16933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10</xdr:col>
      <xdr:colOff>33866</xdr:colOff>
      <xdr:row>5</xdr:row>
      <xdr:rowOff>93356</xdr:rowOff>
    </xdr:from>
    <xdr:to>
      <xdr:col>15</xdr:col>
      <xdr:colOff>804333</xdr:colOff>
      <xdr:row>7</xdr:row>
      <xdr:rowOff>16933</xdr:rowOff>
    </xdr:to>
    <xdr:sp macro="" textlink="">
      <xdr:nvSpPr>
        <xdr:cNvPr id="15" name="Left Brace 14">
          <a:extLst>
            <a:ext uri="{FF2B5EF4-FFF2-40B4-BE49-F238E27FC236}">
              <a16:creationId xmlns:a16="http://schemas.microsoft.com/office/drawing/2014/main" id="{5D610B97-C4F1-495D-A323-566ED29808AE}"/>
            </a:ext>
          </a:extLst>
        </xdr:cNvPr>
        <xdr:cNvSpPr/>
      </xdr:nvSpPr>
      <xdr:spPr>
        <a:xfrm rot="5400000">
          <a:off x="7264511" y="-931222"/>
          <a:ext cx="177577" cy="349673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19</xdr:col>
      <xdr:colOff>440266</xdr:colOff>
      <xdr:row>3</xdr:row>
      <xdr:rowOff>16933</xdr:rowOff>
    </xdr:from>
    <xdr:to>
      <xdr:col>20</xdr:col>
      <xdr:colOff>39793</xdr:colOff>
      <xdr:row>6</xdr:row>
      <xdr:rowOff>70273</xdr:rowOff>
    </xdr:to>
    <xdr:sp macro="" textlink="">
      <xdr:nvSpPr>
        <xdr:cNvPr id="16" name="Oval 15">
          <a:extLst>
            <a:ext uri="{FF2B5EF4-FFF2-40B4-BE49-F238E27FC236}">
              <a16:creationId xmlns:a16="http://schemas.microsoft.com/office/drawing/2014/main" id="{452CE32B-6AB9-4FF8-9E8C-967FF1DA44AF}"/>
            </a:ext>
          </a:extLst>
        </xdr:cNvPr>
        <xdr:cNvSpPr/>
      </xdr:nvSpPr>
      <xdr:spPr>
        <a:xfrm>
          <a:off x="10380133" y="39793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23</xdr:col>
      <xdr:colOff>50802</xdr:colOff>
      <xdr:row>5</xdr:row>
      <xdr:rowOff>42556</xdr:rowOff>
    </xdr:from>
    <xdr:to>
      <xdr:col>44</xdr:col>
      <xdr:colOff>110069</xdr:colOff>
      <xdr:row>8</xdr:row>
      <xdr:rowOff>33866</xdr:rowOff>
    </xdr:to>
    <xdr:sp macro="" textlink="">
      <xdr:nvSpPr>
        <xdr:cNvPr id="17" name="Left Brace 16">
          <a:extLst>
            <a:ext uri="{FF2B5EF4-FFF2-40B4-BE49-F238E27FC236}">
              <a16:creationId xmlns:a16="http://schemas.microsoft.com/office/drawing/2014/main" id="{60508FF3-9157-4554-BCBD-56DA71C6D664}"/>
            </a:ext>
          </a:extLst>
        </xdr:cNvPr>
        <xdr:cNvSpPr/>
      </xdr:nvSpPr>
      <xdr:spPr>
        <a:xfrm rot="5400000">
          <a:off x="17310214" y="-4372923"/>
          <a:ext cx="372310" cy="10473267"/>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30</xdr:col>
      <xdr:colOff>381000</xdr:colOff>
      <xdr:row>2</xdr:row>
      <xdr:rowOff>118532</xdr:rowOff>
    </xdr:from>
    <xdr:ext cx="2667000" cy="387286"/>
    <xdr:sp macro="" textlink="">
      <xdr:nvSpPr>
        <xdr:cNvPr id="18" name="TextBox 17">
          <a:extLst>
            <a:ext uri="{FF2B5EF4-FFF2-40B4-BE49-F238E27FC236}">
              <a16:creationId xmlns:a16="http://schemas.microsoft.com/office/drawing/2014/main" id="{2D0EB5C1-27F5-425D-91ED-588A8E6F17CE}"/>
            </a:ext>
          </a:extLst>
        </xdr:cNvPr>
        <xdr:cNvSpPr txBox="1"/>
      </xdr:nvSpPr>
      <xdr:spPr>
        <a:xfrm>
          <a:off x="16129000" y="372532"/>
          <a:ext cx="26670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1">
              <a:solidFill>
                <a:schemeClr val="bg1">
                  <a:lumMod val="65000"/>
                </a:schemeClr>
              </a:solidFill>
              <a:latin typeface="Arial" panose="020B0604020202020204" pitchFamily="34" charset="0"/>
              <a:cs typeface="Arial" panose="020B0604020202020204" pitchFamily="34" charset="0"/>
            </a:rPr>
            <a:t>#</a:t>
          </a:r>
          <a:r>
            <a:rPr lang="en-US" sz="2000" b="1" baseline="0">
              <a:solidFill>
                <a:schemeClr val="bg1">
                  <a:lumMod val="65000"/>
                </a:schemeClr>
              </a:solidFill>
              <a:latin typeface="Arial" panose="020B0604020202020204" pitchFamily="34" charset="0"/>
              <a:cs typeface="Arial" panose="020B0604020202020204" pitchFamily="34" charset="0"/>
            </a:rPr>
            <a:t> </a:t>
          </a:r>
          <a:r>
            <a:rPr lang="en-US" sz="2000" b="1">
              <a:solidFill>
                <a:schemeClr val="bg1">
                  <a:lumMod val="65000"/>
                </a:schemeClr>
              </a:solidFill>
              <a:latin typeface="Arial" panose="020B0604020202020204" pitchFamily="34" charset="0"/>
              <a:cs typeface="Arial" panose="020B0604020202020204" pitchFamily="34" charset="0"/>
            </a:rPr>
            <a:t>dynamic</a:t>
          </a:r>
          <a:r>
            <a:rPr lang="en-US" sz="2000" b="1" baseline="0">
              <a:solidFill>
                <a:schemeClr val="bg1">
                  <a:lumMod val="65000"/>
                </a:schemeClr>
              </a:solidFill>
              <a:latin typeface="Arial" panose="020B0604020202020204" pitchFamily="34" charset="0"/>
              <a:cs typeface="Arial" panose="020B0604020202020204" pitchFamily="34" charset="0"/>
            </a:rPr>
            <a:t> arrays #</a:t>
          </a:r>
          <a:endParaRPr lang="en-US" sz="2000" b="1">
            <a:solidFill>
              <a:schemeClr val="bg1">
                <a:lumMod val="65000"/>
              </a:schemeClr>
            </a:solidFill>
            <a:latin typeface="Arial" panose="020B0604020202020204" pitchFamily="34" charset="0"/>
            <a:cs typeface="Arial" panose="020B0604020202020204" pitchFamily="34" charset="0"/>
          </a:endParaRPr>
        </a:p>
      </xdr:txBody>
    </xdr:sp>
    <xdr:clientData/>
  </xdr:oneCellAnchor>
  <xdr:twoCellAnchor>
    <xdr:from>
      <xdr:col>35</xdr:col>
      <xdr:colOff>364067</xdr:colOff>
      <xdr:row>2</xdr:row>
      <xdr:rowOff>118533</xdr:rowOff>
    </xdr:from>
    <xdr:to>
      <xdr:col>36</xdr:col>
      <xdr:colOff>276860</xdr:colOff>
      <xdr:row>6</xdr:row>
      <xdr:rowOff>44873</xdr:rowOff>
    </xdr:to>
    <xdr:sp macro="" textlink="">
      <xdr:nvSpPr>
        <xdr:cNvPr id="19" name="Oval 18">
          <a:extLst>
            <a:ext uri="{FF2B5EF4-FFF2-40B4-BE49-F238E27FC236}">
              <a16:creationId xmlns:a16="http://schemas.microsoft.com/office/drawing/2014/main" id="{E61828F4-EDB6-4917-A9FC-6B18AC816A8F}"/>
            </a:ext>
          </a:extLst>
        </xdr:cNvPr>
        <xdr:cNvSpPr/>
      </xdr:nvSpPr>
      <xdr:spPr>
        <a:xfrm>
          <a:off x="18567400" y="37253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40</xdr:col>
      <xdr:colOff>335491</xdr:colOff>
      <xdr:row>20</xdr:row>
      <xdr:rowOff>93132</xdr:rowOff>
    </xdr:from>
    <xdr:to>
      <xdr:col>41</xdr:col>
      <xdr:colOff>248285</xdr:colOff>
      <xdr:row>24</xdr:row>
      <xdr:rowOff>19472</xdr:rowOff>
    </xdr:to>
    <xdr:sp macro="" textlink="">
      <xdr:nvSpPr>
        <xdr:cNvPr id="20" name="Oval 19">
          <a:extLst>
            <a:ext uri="{FF2B5EF4-FFF2-40B4-BE49-F238E27FC236}">
              <a16:creationId xmlns:a16="http://schemas.microsoft.com/office/drawing/2014/main" id="{3C834528-E648-4A01-959D-E88D358782F6}"/>
            </a:ext>
          </a:extLst>
        </xdr:cNvPr>
        <xdr:cNvSpPr/>
      </xdr:nvSpPr>
      <xdr:spPr>
        <a:xfrm>
          <a:off x="22233466" y="2760132"/>
          <a:ext cx="398569"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23</xdr:col>
      <xdr:colOff>127000</xdr:colOff>
      <xdr:row>2</xdr:row>
      <xdr:rowOff>76199</xdr:rowOff>
    </xdr:from>
    <xdr:to>
      <xdr:col>24</xdr:col>
      <xdr:colOff>336126</xdr:colOff>
      <xdr:row>6</xdr:row>
      <xdr:rowOff>2539</xdr:rowOff>
    </xdr:to>
    <xdr:sp macro="" textlink="">
      <xdr:nvSpPr>
        <xdr:cNvPr id="21" name="Oval 20">
          <a:extLst>
            <a:ext uri="{FF2B5EF4-FFF2-40B4-BE49-F238E27FC236}">
              <a16:creationId xmlns:a16="http://schemas.microsoft.com/office/drawing/2014/main" id="{F2BFC813-F7D1-4EDF-B418-FAAEF4B9E024}"/>
            </a:ext>
          </a:extLst>
        </xdr:cNvPr>
        <xdr:cNvSpPr/>
      </xdr:nvSpPr>
      <xdr:spPr>
        <a:xfrm>
          <a:off x="12335933" y="330199"/>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oneCellAnchor>
    <xdr:from>
      <xdr:col>18</xdr:col>
      <xdr:colOff>313266</xdr:colOff>
      <xdr:row>24</xdr:row>
      <xdr:rowOff>8466</xdr:rowOff>
    </xdr:from>
    <xdr:ext cx="2001078" cy="387286"/>
    <xdr:sp macro="" textlink="">
      <xdr:nvSpPr>
        <xdr:cNvPr id="22" name="TextBox 21">
          <a:extLst>
            <a:ext uri="{FF2B5EF4-FFF2-40B4-BE49-F238E27FC236}">
              <a16:creationId xmlns:a16="http://schemas.microsoft.com/office/drawing/2014/main" id="{13692F5A-E522-41B6-8DED-D2E7858336DD}"/>
            </a:ext>
          </a:extLst>
        </xdr:cNvPr>
        <xdr:cNvSpPr txBox="1"/>
      </xdr:nvSpPr>
      <xdr:spPr>
        <a:xfrm>
          <a:off x="9889066" y="3056466"/>
          <a:ext cx="2001078"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bg1">
                  <a:lumMod val="65000"/>
                </a:schemeClr>
              </a:solidFill>
              <a:latin typeface="Arial" panose="020B0604020202020204" pitchFamily="34" charset="0"/>
              <a:cs typeface="Arial" panose="020B0604020202020204" pitchFamily="34" charset="0"/>
            </a:rPr>
            <a:t>bar chart</a:t>
          </a:r>
          <a:r>
            <a:rPr lang="en-US" sz="2000" baseline="0">
              <a:solidFill>
                <a:schemeClr val="bg1">
                  <a:lumMod val="65000"/>
                </a:schemeClr>
              </a:solidFill>
              <a:latin typeface="Arial" panose="020B0604020202020204" pitchFamily="34" charset="0"/>
              <a:cs typeface="Arial" panose="020B0604020202020204" pitchFamily="34" charset="0"/>
            </a:rPr>
            <a:t> part</a:t>
          </a:r>
          <a:endParaRPr lang="en-US" sz="2000">
            <a:solidFill>
              <a:schemeClr val="bg1">
                <a:lumMod val="65000"/>
              </a:schemeClr>
            </a:solidFill>
            <a:latin typeface="Arial" panose="020B0604020202020204" pitchFamily="34" charset="0"/>
            <a:cs typeface="Arial" panose="020B0604020202020204" pitchFamily="34" charset="0"/>
          </a:endParaRPr>
        </a:p>
      </xdr:txBody>
    </xdr:sp>
    <xdr:clientData/>
  </xdr:oneCellAnchor>
  <xdr:oneCellAnchor>
    <xdr:from>
      <xdr:col>4</xdr:col>
      <xdr:colOff>296333</xdr:colOff>
      <xdr:row>32</xdr:row>
      <xdr:rowOff>8466</xdr:rowOff>
    </xdr:from>
    <xdr:ext cx="2331277" cy="387286"/>
    <xdr:sp macro="" textlink="">
      <xdr:nvSpPr>
        <xdr:cNvPr id="23" name="TextBox 22">
          <a:extLst>
            <a:ext uri="{FF2B5EF4-FFF2-40B4-BE49-F238E27FC236}">
              <a16:creationId xmlns:a16="http://schemas.microsoft.com/office/drawing/2014/main" id="{585D9D89-3E5C-442D-A149-C318A596F9B4}"/>
            </a:ext>
          </a:extLst>
        </xdr:cNvPr>
        <xdr:cNvSpPr txBox="1"/>
      </xdr:nvSpPr>
      <xdr:spPr>
        <a:xfrm>
          <a:off x="3073400" y="4072466"/>
          <a:ext cx="2331277"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bg1">
                  <a:lumMod val="65000"/>
                </a:schemeClr>
              </a:solidFill>
              <a:latin typeface="Arial" panose="020B0604020202020204" pitchFamily="34" charset="0"/>
              <a:cs typeface="Arial" panose="020B0604020202020204" pitchFamily="34" charset="0"/>
            </a:rPr>
            <a:t>column chart</a:t>
          </a:r>
          <a:r>
            <a:rPr lang="en-US" sz="2000" baseline="0">
              <a:solidFill>
                <a:schemeClr val="bg1">
                  <a:lumMod val="65000"/>
                </a:schemeClr>
              </a:solidFill>
              <a:latin typeface="Arial" panose="020B0604020202020204" pitchFamily="34" charset="0"/>
              <a:cs typeface="Arial" panose="020B0604020202020204" pitchFamily="34" charset="0"/>
            </a:rPr>
            <a:t> part</a:t>
          </a:r>
          <a:endParaRPr lang="en-US" sz="2000">
            <a:solidFill>
              <a:schemeClr val="bg1">
                <a:lumMod val="65000"/>
              </a:schemeClr>
            </a:solidFill>
            <a:latin typeface="Arial" panose="020B0604020202020204" pitchFamily="34" charset="0"/>
            <a:cs typeface="Arial" panose="020B0604020202020204" pitchFamily="34" charset="0"/>
          </a:endParaRPr>
        </a:p>
      </xdr:txBody>
    </xdr:sp>
    <xdr:clientData/>
  </xdr:oneCellAnchor>
  <xdr:twoCellAnchor>
    <xdr:from>
      <xdr:col>36</xdr:col>
      <xdr:colOff>323850</xdr:colOff>
      <xdr:row>48</xdr:row>
      <xdr:rowOff>61452</xdr:rowOff>
    </xdr:from>
    <xdr:to>
      <xdr:col>37</xdr:col>
      <xdr:colOff>295275</xdr:colOff>
      <xdr:row>53</xdr:row>
      <xdr:rowOff>95250</xdr:rowOff>
    </xdr:to>
    <xdr:grpSp>
      <xdr:nvGrpSpPr>
        <xdr:cNvPr id="24" name="Gráfico 43" descr="Gesto de doble toque">
          <a:extLst>
            <a:ext uri="{FF2B5EF4-FFF2-40B4-BE49-F238E27FC236}">
              <a16:creationId xmlns:a16="http://schemas.microsoft.com/office/drawing/2014/main" id="{EC8E6CCD-C611-495B-8C94-BEF7DA94E167}"/>
            </a:ext>
          </a:extLst>
        </xdr:cNvPr>
        <xdr:cNvGrpSpPr/>
      </xdr:nvGrpSpPr>
      <xdr:grpSpPr>
        <a:xfrm>
          <a:off x="21736050" y="6462252"/>
          <a:ext cx="495300" cy="700548"/>
          <a:chOff x="8125968" y="1234227"/>
          <a:chExt cx="505005" cy="775395"/>
        </a:xfrm>
        <a:solidFill>
          <a:schemeClr val="tx1">
            <a:lumMod val="50000"/>
            <a:lumOff val="50000"/>
          </a:schemeClr>
        </a:solidFill>
      </xdr:grpSpPr>
      <xdr:sp macro="" textlink="">
        <xdr:nvSpPr>
          <xdr:cNvPr id="25" name="Forma libre: forma 9">
            <a:extLst>
              <a:ext uri="{FF2B5EF4-FFF2-40B4-BE49-F238E27FC236}">
                <a16:creationId xmlns:a16="http://schemas.microsoft.com/office/drawing/2014/main" id="{032CA54D-799C-4B0D-9363-D7EE0F050D7A}"/>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26" name="Forma libre: forma 10">
            <a:extLst>
              <a:ext uri="{FF2B5EF4-FFF2-40B4-BE49-F238E27FC236}">
                <a16:creationId xmlns:a16="http://schemas.microsoft.com/office/drawing/2014/main" id="{A27825C4-3B97-449F-946D-A04D97AA3D0B}"/>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twoCellAnchor>
    <xdr:from>
      <xdr:col>24</xdr:col>
      <xdr:colOff>876300</xdr:colOff>
      <xdr:row>71</xdr:row>
      <xdr:rowOff>28575</xdr:rowOff>
    </xdr:from>
    <xdr:to>
      <xdr:col>28</xdr:col>
      <xdr:colOff>161925</xdr:colOff>
      <xdr:row>82</xdr:row>
      <xdr:rowOff>114300</xdr:rowOff>
    </xdr:to>
    <xdr:sp macro="" textlink="">
      <xdr:nvSpPr>
        <xdr:cNvPr id="5" name="Oval 4">
          <a:extLst>
            <a:ext uri="{FF2B5EF4-FFF2-40B4-BE49-F238E27FC236}">
              <a16:creationId xmlns:a16="http://schemas.microsoft.com/office/drawing/2014/main" id="{10A8579B-C0A9-9AC5-436C-B2840C3456C0}"/>
            </a:ext>
          </a:extLst>
        </xdr:cNvPr>
        <xdr:cNvSpPr/>
      </xdr:nvSpPr>
      <xdr:spPr>
        <a:xfrm>
          <a:off x="14516100" y="9496425"/>
          <a:ext cx="1714500" cy="1552575"/>
        </a:xfrm>
        <a:prstGeom prst="ellipse">
          <a:avLst/>
        </a:prstGeom>
        <a:noFill/>
        <a:ln w="190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247650</xdr:colOff>
      <xdr:row>75</xdr:row>
      <xdr:rowOff>114300</xdr:rowOff>
    </xdr:from>
    <xdr:to>
      <xdr:col>29</xdr:col>
      <xdr:colOff>428625</xdr:colOff>
      <xdr:row>87</xdr:row>
      <xdr:rowOff>66675</xdr:rowOff>
    </xdr:to>
    <xdr:sp macro="" textlink="">
      <xdr:nvSpPr>
        <xdr:cNvPr id="9" name="Oval 8">
          <a:extLst>
            <a:ext uri="{FF2B5EF4-FFF2-40B4-BE49-F238E27FC236}">
              <a16:creationId xmlns:a16="http://schemas.microsoft.com/office/drawing/2014/main" id="{617E6312-ACBB-8B8A-AAD8-FF9E0BD2E3C2}"/>
            </a:ext>
          </a:extLst>
        </xdr:cNvPr>
        <xdr:cNvSpPr/>
      </xdr:nvSpPr>
      <xdr:spPr>
        <a:xfrm>
          <a:off x="15268575" y="10115550"/>
          <a:ext cx="1714500" cy="1552575"/>
        </a:xfrm>
        <a:prstGeom prst="ellipse">
          <a:avLst/>
        </a:prstGeom>
        <a:noFill/>
        <a:ln w="190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142875</xdr:colOff>
      <xdr:row>76</xdr:row>
      <xdr:rowOff>19050</xdr:rowOff>
    </xdr:from>
    <xdr:to>
      <xdr:col>26</xdr:col>
      <xdr:colOff>476250</xdr:colOff>
      <xdr:row>87</xdr:row>
      <xdr:rowOff>104775</xdr:rowOff>
    </xdr:to>
    <xdr:sp macro="" textlink="">
      <xdr:nvSpPr>
        <xdr:cNvPr id="10" name="Oval 9">
          <a:extLst>
            <a:ext uri="{FF2B5EF4-FFF2-40B4-BE49-F238E27FC236}">
              <a16:creationId xmlns:a16="http://schemas.microsoft.com/office/drawing/2014/main" id="{069DE96A-3AA0-AE41-821B-BA3F9C7AD860}"/>
            </a:ext>
          </a:extLst>
        </xdr:cNvPr>
        <xdr:cNvSpPr/>
      </xdr:nvSpPr>
      <xdr:spPr>
        <a:xfrm>
          <a:off x="13782675" y="10153650"/>
          <a:ext cx="1714500" cy="1552575"/>
        </a:xfrm>
        <a:prstGeom prst="ellipse">
          <a:avLst/>
        </a:prstGeom>
        <a:noFill/>
        <a:ln w="190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885825</xdr:colOff>
      <xdr:row>81</xdr:row>
      <xdr:rowOff>47625</xdr:rowOff>
    </xdr:from>
    <xdr:to>
      <xdr:col>28</xdr:col>
      <xdr:colOff>171450</xdr:colOff>
      <xdr:row>93</xdr:row>
      <xdr:rowOff>0</xdr:rowOff>
    </xdr:to>
    <xdr:sp macro="" textlink="">
      <xdr:nvSpPr>
        <xdr:cNvPr id="27" name="Oval 26">
          <a:extLst>
            <a:ext uri="{FF2B5EF4-FFF2-40B4-BE49-F238E27FC236}">
              <a16:creationId xmlns:a16="http://schemas.microsoft.com/office/drawing/2014/main" id="{E6D69F7F-389B-6433-2AE0-E11BEEDFCEDA}"/>
            </a:ext>
          </a:extLst>
        </xdr:cNvPr>
        <xdr:cNvSpPr/>
      </xdr:nvSpPr>
      <xdr:spPr>
        <a:xfrm>
          <a:off x="14525625" y="10848975"/>
          <a:ext cx="1714500" cy="1552575"/>
        </a:xfrm>
        <a:prstGeom prst="ellipse">
          <a:avLst/>
        </a:prstGeom>
        <a:noFill/>
        <a:ln w="190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26</xdr:col>
      <xdr:colOff>123825</xdr:colOff>
      <xdr:row>68</xdr:row>
      <xdr:rowOff>95250</xdr:rowOff>
    </xdr:from>
    <xdr:ext cx="474682" cy="254557"/>
    <xdr:sp macro="" textlink="">
      <xdr:nvSpPr>
        <xdr:cNvPr id="28" name="TextBox 27">
          <a:extLst>
            <a:ext uri="{FF2B5EF4-FFF2-40B4-BE49-F238E27FC236}">
              <a16:creationId xmlns:a16="http://schemas.microsoft.com/office/drawing/2014/main" id="{03E2EE8C-3DA7-AE09-9385-0F8493CC62FC}"/>
            </a:ext>
          </a:extLst>
        </xdr:cNvPr>
        <xdr:cNvSpPr txBox="1"/>
      </xdr:nvSpPr>
      <xdr:spPr>
        <a:xfrm>
          <a:off x="15144750" y="9163050"/>
          <a:ext cx="47468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USA</a:t>
          </a:r>
        </a:p>
      </xdr:txBody>
    </xdr:sp>
    <xdr:clientData/>
  </xdr:oneCellAnchor>
  <xdr:oneCellAnchor>
    <xdr:from>
      <xdr:col>28</xdr:col>
      <xdr:colOff>409575</xdr:colOff>
      <xdr:row>74</xdr:row>
      <xdr:rowOff>104775</xdr:rowOff>
    </xdr:from>
    <xdr:ext cx="474682" cy="254557"/>
    <xdr:sp macro="" textlink="">
      <xdr:nvSpPr>
        <xdr:cNvPr id="29" name="TextBox 28">
          <a:extLst>
            <a:ext uri="{FF2B5EF4-FFF2-40B4-BE49-F238E27FC236}">
              <a16:creationId xmlns:a16="http://schemas.microsoft.com/office/drawing/2014/main" id="{AA1D1CB3-C906-52C7-EF60-E573F8469702}"/>
            </a:ext>
          </a:extLst>
        </xdr:cNvPr>
        <xdr:cNvSpPr txBox="1"/>
      </xdr:nvSpPr>
      <xdr:spPr>
        <a:xfrm>
          <a:off x="16478250" y="9972675"/>
          <a:ext cx="47468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BRA</a:t>
          </a:r>
        </a:p>
      </xdr:txBody>
    </xdr:sp>
    <xdr:clientData/>
  </xdr:oneCellAnchor>
  <xdr:oneCellAnchor>
    <xdr:from>
      <xdr:col>26</xdr:col>
      <xdr:colOff>142875</xdr:colOff>
      <xdr:row>93</xdr:row>
      <xdr:rowOff>76200</xdr:rowOff>
    </xdr:from>
    <xdr:ext cx="490327" cy="254557"/>
    <xdr:sp macro="" textlink="">
      <xdr:nvSpPr>
        <xdr:cNvPr id="31" name="TextBox 30">
          <a:extLst>
            <a:ext uri="{FF2B5EF4-FFF2-40B4-BE49-F238E27FC236}">
              <a16:creationId xmlns:a16="http://schemas.microsoft.com/office/drawing/2014/main" id="{892C949E-A843-4D6C-B2D3-BC870BDD9849}"/>
            </a:ext>
          </a:extLst>
        </xdr:cNvPr>
        <xdr:cNvSpPr txBox="1"/>
      </xdr:nvSpPr>
      <xdr:spPr>
        <a:xfrm>
          <a:off x="15163800" y="12477750"/>
          <a:ext cx="49032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CHN</a:t>
          </a:r>
        </a:p>
      </xdr:txBody>
    </xdr:sp>
    <xdr:clientData/>
  </xdr:oneCellAnchor>
  <xdr:oneCellAnchor>
    <xdr:from>
      <xdr:col>24</xdr:col>
      <xdr:colOff>104775</xdr:colOff>
      <xdr:row>75</xdr:row>
      <xdr:rowOff>19050</xdr:rowOff>
    </xdr:from>
    <xdr:ext cx="380617" cy="254557"/>
    <xdr:sp macro="" textlink="">
      <xdr:nvSpPr>
        <xdr:cNvPr id="32" name="TextBox 31">
          <a:extLst>
            <a:ext uri="{FF2B5EF4-FFF2-40B4-BE49-F238E27FC236}">
              <a16:creationId xmlns:a16="http://schemas.microsoft.com/office/drawing/2014/main" id="{BF6F7510-0EF6-41F5-A97A-49D6B21454A1}"/>
            </a:ext>
          </a:extLst>
        </xdr:cNvPr>
        <xdr:cNvSpPr txBox="1"/>
      </xdr:nvSpPr>
      <xdr:spPr>
        <a:xfrm>
          <a:off x="13744575" y="10020300"/>
          <a:ext cx="38061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EU</a:t>
          </a:r>
        </a:p>
      </xdr:txBody>
    </xdr:sp>
    <xdr:clientData/>
  </xdr:oneCellAnchor>
  <xdr:oneCellAnchor>
    <xdr:from>
      <xdr:col>26</xdr:col>
      <xdr:colOff>171450</xdr:colOff>
      <xdr:row>81</xdr:row>
      <xdr:rowOff>47625</xdr:rowOff>
    </xdr:from>
    <xdr:ext cx="377219" cy="224998"/>
    <xdr:sp macro="" textlink="">
      <xdr:nvSpPr>
        <xdr:cNvPr id="33" name="TextBox 32">
          <a:extLst>
            <a:ext uri="{FF2B5EF4-FFF2-40B4-BE49-F238E27FC236}">
              <a16:creationId xmlns:a16="http://schemas.microsoft.com/office/drawing/2014/main" id="{291C6B98-4080-F5AB-B08E-D9D45D975142}"/>
            </a:ext>
          </a:extLst>
        </xdr:cNvPr>
        <xdr:cNvSpPr txBox="1"/>
      </xdr:nvSpPr>
      <xdr:spPr>
        <a:xfrm>
          <a:off x="15192375" y="10848975"/>
          <a:ext cx="377219"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124</a:t>
          </a:r>
        </a:p>
      </xdr:txBody>
    </xdr:sp>
    <xdr:clientData/>
  </xdr:oneCellAnchor>
  <xdr:oneCellAnchor>
    <xdr:from>
      <xdr:col>26</xdr:col>
      <xdr:colOff>428625</xdr:colOff>
      <xdr:row>81</xdr:row>
      <xdr:rowOff>38100</xdr:rowOff>
    </xdr:from>
    <xdr:ext cx="313034" cy="224998"/>
    <xdr:sp macro="" textlink="">
      <xdr:nvSpPr>
        <xdr:cNvPr id="34" name="TextBox 33">
          <a:extLst>
            <a:ext uri="{FF2B5EF4-FFF2-40B4-BE49-F238E27FC236}">
              <a16:creationId xmlns:a16="http://schemas.microsoft.com/office/drawing/2014/main" id="{6E5B9E13-5219-3397-3B41-516D6E536A59}"/>
            </a:ext>
          </a:extLst>
        </xdr:cNvPr>
        <xdr:cNvSpPr txBox="1"/>
      </xdr:nvSpPr>
      <xdr:spPr>
        <a:xfrm>
          <a:off x="15449550" y="10839450"/>
          <a:ext cx="313034"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51</a:t>
          </a:r>
        </a:p>
      </xdr:txBody>
    </xdr:sp>
    <xdr:clientData/>
  </xdr:oneCellAnchor>
  <xdr:oneCellAnchor>
    <xdr:from>
      <xdr:col>26</xdr:col>
      <xdr:colOff>200025</xdr:colOff>
      <xdr:row>73</xdr:row>
      <xdr:rowOff>123825</xdr:rowOff>
    </xdr:from>
    <xdr:ext cx="313034" cy="224998"/>
    <xdr:sp macro="" textlink="">
      <xdr:nvSpPr>
        <xdr:cNvPr id="35" name="TextBox 34">
          <a:extLst>
            <a:ext uri="{FF2B5EF4-FFF2-40B4-BE49-F238E27FC236}">
              <a16:creationId xmlns:a16="http://schemas.microsoft.com/office/drawing/2014/main" id="{5816EC43-A79D-2797-2ABD-D91B9ED9FC80}"/>
            </a:ext>
          </a:extLst>
        </xdr:cNvPr>
        <xdr:cNvSpPr txBox="1"/>
      </xdr:nvSpPr>
      <xdr:spPr>
        <a:xfrm>
          <a:off x="15220950" y="9858375"/>
          <a:ext cx="313034"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48</a:t>
          </a:r>
        </a:p>
      </xdr:txBody>
    </xdr:sp>
    <xdr:clientData/>
  </xdr:oneCellAnchor>
  <xdr:oneCellAnchor>
    <xdr:from>
      <xdr:col>28</xdr:col>
      <xdr:colOff>209550</xdr:colOff>
      <xdr:row>81</xdr:row>
      <xdr:rowOff>9525</xdr:rowOff>
    </xdr:from>
    <xdr:ext cx="313034" cy="224998"/>
    <xdr:sp macro="" textlink="">
      <xdr:nvSpPr>
        <xdr:cNvPr id="36" name="TextBox 35">
          <a:extLst>
            <a:ext uri="{FF2B5EF4-FFF2-40B4-BE49-F238E27FC236}">
              <a16:creationId xmlns:a16="http://schemas.microsoft.com/office/drawing/2014/main" id="{125FE872-1E40-E8DB-5433-941F3FFB1A36}"/>
            </a:ext>
          </a:extLst>
        </xdr:cNvPr>
        <xdr:cNvSpPr txBox="1"/>
      </xdr:nvSpPr>
      <xdr:spPr>
        <a:xfrm>
          <a:off x="16278225" y="10810875"/>
          <a:ext cx="313034"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13</a:t>
          </a:r>
        </a:p>
      </xdr:txBody>
    </xdr:sp>
    <xdr:clientData/>
  </xdr:oneCellAnchor>
  <xdr:oneCellAnchor>
    <xdr:from>
      <xdr:col>26</xdr:col>
      <xdr:colOff>180975</xdr:colOff>
      <xdr:row>88</xdr:row>
      <xdr:rowOff>123825</xdr:rowOff>
    </xdr:from>
    <xdr:ext cx="313034" cy="224998"/>
    <xdr:sp macro="" textlink="">
      <xdr:nvSpPr>
        <xdr:cNvPr id="38" name="TextBox 37">
          <a:extLst>
            <a:ext uri="{FF2B5EF4-FFF2-40B4-BE49-F238E27FC236}">
              <a16:creationId xmlns:a16="http://schemas.microsoft.com/office/drawing/2014/main" id="{444EAFDE-EBCB-4859-922B-B5C16F38A8AA}"/>
            </a:ext>
          </a:extLst>
        </xdr:cNvPr>
        <xdr:cNvSpPr txBox="1"/>
      </xdr:nvSpPr>
      <xdr:spPr>
        <a:xfrm>
          <a:off x="15201900" y="11858625"/>
          <a:ext cx="313034"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12</a:t>
          </a:r>
        </a:p>
      </xdr:txBody>
    </xdr:sp>
    <xdr:clientData/>
  </xdr:oneCellAnchor>
  <xdr:oneCellAnchor>
    <xdr:from>
      <xdr:col>24</xdr:col>
      <xdr:colOff>476250</xdr:colOff>
      <xdr:row>81</xdr:row>
      <xdr:rowOff>28575</xdr:rowOff>
    </xdr:from>
    <xdr:ext cx="248851" cy="224998"/>
    <xdr:sp macro="" textlink="">
      <xdr:nvSpPr>
        <xdr:cNvPr id="39" name="TextBox 38">
          <a:extLst>
            <a:ext uri="{FF2B5EF4-FFF2-40B4-BE49-F238E27FC236}">
              <a16:creationId xmlns:a16="http://schemas.microsoft.com/office/drawing/2014/main" id="{49F13E5E-451E-4010-ABCD-7A33F31C73FC}"/>
            </a:ext>
          </a:extLst>
        </xdr:cNvPr>
        <xdr:cNvSpPr txBox="1"/>
      </xdr:nvSpPr>
      <xdr:spPr>
        <a:xfrm>
          <a:off x="14116050" y="10829925"/>
          <a:ext cx="248851"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5</a:t>
          </a:r>
        </a:p>
      </xdr:txBody>
    </xdr:sp>
    <xdr:clientData/>
  </xdr:oneCellAnchor>
  <xdr:oneCellAnchor>
    <xdr:from>
      <xdr:col>26</xdr:col>
      <xdr:colOff>200025</xdr:colOff>
      <xdr:row>79</xdr:row>
      <xdr:rowOff>114300</xdr:rowOff>
    </xdr:from>
    <xdr:ext cx="313034" cy="224998"/>
    <xdr:sp macro="" textlink="">
      <xdr:nvSpPr>
        <xdr:cNvPr id="40" name="TextBox 39">
          <a:extLst>
            <a:ext uri="{FF2B5EF4-FFF2-40B4-BE49-F238E27FC236}">
              <a16:creationId xmlns:a16="http://schemas.microsoft.com/office/drawing/2014/main" id="{2735B951-71EA-48EE-9FDE-A31565F4645C}"/>
            </a:ext>
          </a:extLst>
        </xdr:cNvPr>
        <xdr:cNvSpPr txBox="1"/>
      </xdr:nvSpPr>
      <xdr:spPr>
        <a:xfrm>
          <a:off x="15220950" y="10648950"/>
          <a:ext cx="313034"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35</a:t>
          </a:r>
        </a:p>
      </xdr:txBody>
    </xdr:sp>
    <xdr:clientData/>
  </xdr:oneCellAnchor>
  <xdr:oneCellAnchor>
    <xdr:from>
      <xdr:col>25</xdr:col>
      <xdr:colOff>219075</xdr:colOff>
      <xdr:row>77</xdr:row>
      <xdr:rowOff>114300</xdr:rowOff>
    </xdr:from>
    <xdr:ext cx="313034" cy="224998"/>
    <xdr:sp macro="" textlink="">
      <xdr:nvSpPr>
        <xdr:cNvPr id="41" name="TextBox 40">
          <a:extLst>
            <a:ext uri="{FF2B5EF4-FFF2-40B4-BE49-F238E27FC236}">
              <a16:creationId xmlns:a16="http://schemas.microsoft.com/office/drawing/2014/main" id="{EDA599DC-1D3A-FB7C-7BD8-68C0C919D3D1}"/>
            </a:ext>
          </a:extLst>
        </xdr:cNvPr>
        <xdr:cNvSpPr txBox="1"/>
      </xdr:nvSpPr>
      <xdr:spPr>
        <a:xfrm>
          <a:off x="14754225" y="10382250"/>
          <a:ext cx="313034"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33</a:t>
          </a:r>
        </a:p>
      </xdr:txBody>
    </xdr:sp>
    <xdr:clientData/>
  </xdr:oneCellAnchor>
  <xdr:oneCellAnchor>
    <xdr:from>
      <xdr:col>26</xdr:col>
      <xdr:colOff>9525</xdr:colOff>
      <xdr:row>81</xdr:row>
      <xdr:rowOff>47625</xdr:rowOff>
    </xdr:from>
    <xdr:ext cx="313034" cy="224998"/>
    <xdr:sp macro="" textlink="">
      <xdr:nvSpPr>
        <xdr:cNvPr id="42" name="TextBox 41">
          <a:extLst>
            <a:ext uri="{FF2B5EF4-FFF2-40B4-BE49-F238E27FC236}">
              <a16:creationId xmlns:a16="http://schemas.microsoft.com/office/drawing/2014/main" id="{8F4C30C2-1143-484C-9CD7-A0018219BF75}"/>
            </a:ext>
          </a:extLst>
        </xdr:cNvPr>
        <xdr:cNvSpPr txBox="1"/>
      </xdr:nvSpPr>
      <xdr:spPr>
        <a:xfrm>
          <a:off x="15030450" y="10848975"/>
          <a:ext cx="313034"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27</a:t>
          </a:r>
        </a:p>
      </xdr:txBody>
    </xdr:sp>
    <xdr:clientData/>
  </xdr:oneCellAnchor>
  <xdr:oneCellAnchor>
    <xdr:from>
      <xdr:col>27</xdr:col>
      <xdr:colOff>85725</xdr:colOff>
      <xdr:row>78</xdr:row>
      <xdr:rowOff>19050</xdr:rowOff>
    </xdr:from>
    <xdr:ext cx="313034" cy="224998"/>
    <xdr:sp macro="" textlink="">
      <xdr:nvSpPr>
        <xdr:cNvPr id="43" name="TextBox 42">
          <a:extLst>
            <a:ext uri="{FF2B5EF4-FFF2-40B4-BE49-F238E27FC236}">
              <a16:creationId xmlns:a16="http://schemas.microsoft.com/office/drawing/2014/main" id="{00A40394-DBC6-4510-9538-EB4B6527AA5B}"/>
            </a:ext>
          </a:extLst>
        </xdr:cNvPr>
        <xdr:cNvSpPr txBox="1"/>
      </xdr:nvSpPr>
      <xdr:spPr>
        <a:xfrm>
          <a:off x="15630525" y="10420350"/>
          <a:ext cx="313034"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17</a:t>
          </a:r>
        </a:p>
      </xdr:txBody>
    </xdr:sp>
    <xdr:clientData/>
  </xdr:oneCellAnchor>
  <xdr:oneCellAnchor>
    <xdr:from>
      <xdr:col>27</xdr:col>
      <xdr:colOff>123825</xdr:colOff>
      <xdr:row>84</xdr:row>
      <xdr:rowOff>9525</xdr:rowOff>
    </xdr:from>
    <xdr:ext cx="313034" cy="224998"/>
    <xdr:sp macro="" textlink="">
      <xdr:nvSpPr>
        <xdr:cNvPr id="44" name="TextBox 43">
          <a:extLst>
            <a:ext uri="{FF2B5EF4-FFF2-40B4-BE49-F238E27FC236}">
              <a16:creationId xmlns:a16="http://schemas.microsoft.com/office/drawing/2014/main" id="{9215254D-1A9F-4BD8-8817-10BF37E99CDE}"/>
            </a:ext>
          </a:extLst>
        </xdr:cNvPr>
        <xdr:cNvSpPr txBox="1"/>
      </xdr:nvSpPr>
      <xdr:spPr>
        <a:xfrm>
          <a:off x="15668625" y="11210925"/>
          <a:ext cx="313034"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12</a:t>
          </a:r>
        </a:p>
      </xdr:txBody>
    </xdr:sp>
    <xdr:clientData/>
  </xdr:oneCellAnchor>
  <xdr:oneCellAnchor>
    <xdr:from>
      <xdr:col>26</xdr:col>
      <xdr:colOff>247650</xdr:colOff>
      <xdr:row>82</xdr:row>
      <xdr:rowOff>95250</xdr:rowOff>
    </xdr:from>
    <xdr:ext cx="248851" cy="224998"/>
    <xdr:sp macro="" textlink="">
      <xdr:nvSpPr>
        <xdr:cNvPr id="45" name="TextBox 44">
          <a:extLst>
            <a:ext uri="{FF2B5EF4-FFF2-40B4-BE49-F238E27FC236}">
              <a16:creationId xmlns:a16="http://schemas.microsoft.com/office/drawing/2014/main" id="{BA8AE626-5A11-4C06-9AB8-BCF56502BB8D}"/>
            </a:ext>
          </a:extLst>
        </xdr:cNvPr>
        <xdr:cNvSpPr txBox="1"/>
      </xdr:nvSpPr>
      <xdr:spPr>
        <a:xfrm>
          <a:off x="15268575" y="11029950"/>
          <a:ext cx="248851"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3</a:t>
          </a:r>
        </a:p>
      </xdr:txBody>
    </xdr:sp>
    <xdr:clientData/>
  </xdr:oneCellAnchor>
  <xdr:oneCellAnchor>
    <xdr:from>
      <xdr:col>25</xdr:col>
      <xdr:colOff>266700</xdr:colOff>
      <xdr:row>84</xdr:row>
      <xdr:rowOff>47625</xdr:rowOff>
    </xdr:from>
    <xdr:ext cx="248851" cy="224998"/>
    <xdr:sp macro="" textlink="">
      <xdr:nvSpPr>
        <xdr:cNvPr id="46" name="TextBox 45">
          <a:extLst>
            <a:ext uri="{FF2B5EF4-FFF2-40B4-BE49-F238E27FC236}">
              <a16:creationId xmlns:a16="http://schemas.microsoft.com/office/drawing/2014/main" id="{44A3ACEF-AAA8-4E67-8BC9-00C74383C432}"/>
            </a:ext>
          </a:extLst>
        </xdr:cNvPr>
        <xdr:cNvSpPr txBox="1"/>
      </xdr:nvSpPr>
      <xdr:spPr>
        <a:xfrm>
          <a:off x="14801850" y="11249025"/>
          <a:ext cx="248851"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2</a:t>
          </a:r>
        </a:p>
      </xdr:txBody>
    </xdr:sp>
    <xdr:clientData/>
  </xdr:oneCellAnchor>
  <xdr:twoCellAnchor>
    <xdr:from>
      <xdr:col>31</xdr:col>
      <xdr:colOff>57150</xdr:colOff>
      <xdr:row>70</xdr:row>
      <xdr:rowOff>66675</xdr:rowOff>
    </xdr:from>
    <xdr:to>
      <xdr:col>34</xdr:col>
      <xdr:colOff>314325</xdr:colOff>
      <xdr:row>82</xdr:row>
      <xdr:rowOff>19050</xdr:rowOff>
    </xdr:to>
    <xdr:sp macro="" textlink="">
      <xdr:nvSpPr>
        <xdr:cNvPr id="30" name="Oval 29">
          <a:extLst>
            <a:ext uri="{FF2B5EF4-FFF2-40B4-BE49-F238E27FC236}">
              <a16:creationId xmlns:a16="http://schemas.microsoft.com/office/drawing/2014/main" id="{47DE9784-BE57-E36F-A564-6D4802A1B643}"/>
            </a:ext>
          </a:extLst>
        </xdr:cNvPr>
        <xdr:cNvSpPr/>
      </xdr:nvSpPr>
      <xdr:spPr>
        <a:xfrm>
          <a:off x="17583150" y="9401175"/>
          <a:ext cx="1714500" cy="1552575"/>
        </a:xfrm>
        <a:prstGeom prst="ellipse">
          <a:avLst/>
        </a:prstGeom>
        <a:noFill/>
        <a:ln w="190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66675</xdr:colOff>
      <xdr:row>80</xdr:row>
      <xdr:rowOff>85725</xdr:rowOff>
    </xdr:from>
    <xdr:to>
      <xdr:col>34</xdr:col>
      <xdr:colOff>323850</xdr:colOff>
      <xdr:row>92</xdr:row>
      <xdr:rowOff>38100</xdr:rowOff>
    </xdr:to>
    <xdr:sp macro="" textlink="">
      <xdr:nvSpPr>
        <xdr:cNvPr id="48" name="Oval 47">
          <a:extLst>
            <a:ext uri="{FF2B5EF4-FFF2-40B4-BE49-F238E27FC236}">
              <a16:creationId xmlns:a16="http://schemas.microsoft.com/office/drawing/2014/main" id="{9C57BEB7-2DAF-93AF-BB2E-0E90334383C0}"/>
            </a:ext>
          </a:extLst>
        </xdr:cNvPr>
        <xdr:cNvSpPr/>
      </xdr:nvSpPr>
      <xdr:spPr>
        <a:xfrm>
          <a:off x="17592675" y="10753725"/>
          <a:ext cx="1714500" cy="1552575"/>
        </a:xfrm>
        <a:prstGeom prst="ellipse">
          <a:avLst/>
        </a:prstGeom>
        <a:noFill/>
        <a:ln w="190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32</xdr:col>
      <xdr:colOff>190500</xdr:colOff>
      <xdr:row>75</xdr:row>
      <xdr:rowOff>28575</xdr:rowOff>
    </xdr:from>
    <xdr:ext cx="474682" cy="254557"/>
    <xdr:sp macro="" textlink="">
      <xdr:nvSpPr>
        <xdr:cNvPr id="49" name="TextBox 48">
          <a:extLst>
            <a:ext uri="{FF2B5EF4-FFF2-40B4-BE49-F238E27FC236}">
              <a16:creationId xmlns:a16="http://schemas.microsoft.com/office/drawing/2014/main" id="{829C2620-B084-ED59-D9D4-039041EFEB93}"/>
            </a:ext>
          </a:extLst>
        </xdr:cNvPr>
        <xdr:cNvSpPr txBox="1"/>
      </xdr:nvSpPr>
      <xdr:spPr>
        <a:xfrm>
          <a:off x="18202275" y="10029825"/>
          <a:ext cx="47468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USA</a:t>
          </a:r>
        </a:p>
      </xdr:txBody>
    </xdr:sp>
    <xdr:clientData/>
  </xdr:oneCellAnchor>
  <xdr:oneCellAnchor>
    <xdr:from>
      <xdr:col>32</xdr:col>
      <xdr:colOff>152400</xdr:colOff>
      <xdr:row>86</xdr:row>
      <xdr:rowOff>85725</xdr:rowOff>
    </xdr:from>
    <xdr:ext cx="490327" cy="254557"/>
    <xdr:sp macro="" textlink="">
      <xdr:nvSpPr>
        <xdr:cNvPr id="52" name="TextBox 51">
          <a:extLst>
            <a:ext uri="{FF2B5EF4-FFF2-40B4-BE49-F238E27FC236}">
              <a16:creationId xmlns:a16="http://schemas.microsoft.com/office/drawing/2014/main" id="{A5913E11-E53F-10B7-DDF4-6A1A61D148FD}"/>
            </a:ext>
          </a:extLst>
        </xdr:cNvPr>
        <xdr:cNvSpPr txBox="1"/>
      </xdr:nvSpPr>
      <xdr:spPr>
        <a:xfrm>
          <a:off x="18164175" y="11553825"/>
          <a:ext cx="49032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CHN</a:t>
          </a:r>
        </a:p>
      </xdr:txBody>
    </xdr:sp>
    <xdr:clientData/>
  </xdr:oneCellAnchor>
  <xdr:oneCellAnchor>
    <xdr:from>
      <xdr:col>32</xdr:col>
      <xdr:colOff>276225</xdr:colOff>
      <xdr:row>80</xdr:row>
      <xdr:rowOff>85725</xdr:rowOff>
    </xdr:from>
    <xdr:ext cx="248851" cy="224998"/>
    <xdr:sp macro="" textlink="">
      <xdr:nvSpPr>
        <xdr:cNvPr id="54" name="TextBox 53">
          <a:extLst>
            <a:ext uri="{FF2B5EF4-FFF2-40B4-BE49-F238E27FC236}">
              <a16:creationId xmlns:a16="http://schemas.microsoft.com/office/drawing/2014/main" id="{F8DC78CE-7AB1-A1A7-C9D1-64A35A3DB257}"/>
            </a:ext>
          </a:extLst>
        </xdr:cNvPr>
        <xdr:cNvSpPr txBox="1"/>
      </xdr:nvSpPr>
      <xdr:spPr>
        <a:xfrm>
          <a:off x="18288000" y="10753725"/>
          <a:ext cx="248851"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8</a:t>
          </a:r>
        </a:p>
      </xdr:txBody>
    </xdr:sp>
    <xdr:clientData/>
  </xdr:oneCellAnchor>
  <xdr:twoCellAnchor>
    <xdr:from>
      <xdr:col>39</xdr:col>
      <xdr:colOff>19050</xdr:colOff>
      <xdr:row>75</xdr:row>
      <xdr:rowOff>47625</xdr:rowOff>
    </xdr:from>
    <xdr:to>
      <xdr:col>42</xdr:col>
      <xdr:colOff>276225</xdr:colOff>
      <xdr:row>87</xdr:row>
      <xdr:rowOff>0</xdr:rowOff>
    </xdr:to>
    <xdr:sp macro="" textlink="">
      <xdr:nvSpPr>
        <xdr:cNvPr id="56" name="Oval 55">
          <a:extLst>
            <a:ext uri="{FF2B5EF4-FFF2-40B4-BE49-F238E27FC236}">
              <a16:creationId xmlns:a16="http://schemas.microsoft.com/office/drawing/2014/main" id="{2B5669B4-C784-6B6B-F127-2472CDA3A082}"/>
            </a:ext>
          </a:extLst>
        </xdr:cNvPr>
        <xdr:cNvSpPr/>
      </xdr:nvSpPr>
      <xdr:spPr>
        <a:xfrm>
          <a:off x="21431250" y="10048875"/>
          <a:ext cx="1714500" cy="1552575"/>
        </a:xfrm>
        <a:prstGeom prst="ellipse">
          <a:avLst/>
        </a:prstGeom>
        <a:noFill/>
        <a:ln w="190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438150</xdr:colOff>
      <xdr:row>75</xdr:row>
      <xdr:rowOff>85725</xdr:rowOff>
    </xdr:from>
    <xdr:to>
      <xdr:col>39</xdr:col>
      <xdr:colOff>209550</xdr:colOff>
      <xdr:row>87</xdr:row>
      <xdr:rowOff>38100</xdr:rowOff>
    </xdr:to>
    <xdr:sp macro="" textlink="">
      <xdr:nvSpPr>
        <xdr:cNvPr id="57" name="Oval 56">
          <a:extLst>
            <a:ext uri="{FF2B5EF4-FFF2-40B4-BE49-F238E27FC236}">
              <a16:creationId xmlns:a16="http://schemas.microsoft.com/office/drawing/2014/main" id="{9D27DF31-E803-A219-AEF8-A0D8136B55F0}"/>
            </a:ext>
          </a:extLst>
        </xdr:cNvPr>
        <xdr:cNvSpPr/>
      </xdr:nvSpPr>
      <xdr:spPr>
        <a:xfrm>
          <a:off x="19907250" y="10086975"/>
          <a:ext cx="1714500" cy="1552575"/>
        </a:xfrm>
        <a:prstGeom prst="ellipse">
          <a:avLst/>
        </a:prstGeom>
        <a:noFill/>
        <a:ln w="190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40</xdr:col>
      <xdr:colOff>114300</xdr:colOff>
      <xdr:row>72</xdr:row>
      <xdr:rowOff>104775</xdr:rowOff>
    </xdr:from>
    <xdr:ext cx="474682" cy="254557"/>
    <xdr:sp macro="" textlink="">
      <xdr:nvSpPr>
        <xdr:cNvPr id="60" name="TextBox 59">
          <a:extLst>
            <a:ext uri="{FF2B5EF4-FFF2-40B4-BE49-F238E27FC236}">
              <a16:creationId xmlns:a16="http://schemas.microsoft.com/office/drawing/2014/main" id="{BE928F3C-D0D8-3B7D-6AC9-B9BC2CBEDB0B}"/>
            </a:ext>
          </a:extLst>
        </xdr:cNvPr>
        <xdr:cNvSpPr txBox="1"/>
      </xdr:nvSpPr>
      <xdr:spPr>
        <a:xfrm>
          <a:off x="22012275" y="9705975"/>
          <a:ext cx="47468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BRA</a:t>
          </a:r>
        </a:p>
      </xdr:txBody>
    </xdr:sp>
    <xdr:clientData/>
  </xdr:oneCellAnchor>
  <xdr:oneCellAnchor>
    <xdr:from>
      <xdr:col>37</xdr:col>
      <xdr:colOff>85725</xdr:colOff>
      <xdr:row>72</xdr:row>
      <xdr:rowOff>123825</xdr:rowOff>
    </xdr:from>
    <xdr:ext cx="380617" cy="254557"/>
    <xdr:sp macro="" textlink="">
      <xdr:nvSpPr>
        <xdr:cNvPr id="62" name="TextBox 61">
          <a:extLst>
            <a:ext uri="{FF2B5EF4-FFF2-40B4-BE49-F238E27FC236}">
              <a16:creationId xmlns:a16="http://schemas.microsoft.com/office/drawing/2014/main" id="{99026271-1DC5-8324-F940-220757F551D1}"/>
            </a:ext>
          </a:extLst>
        </xdr:cNvPr>
        <xdr:cNvSpPr txBox="1"/>
      </xdr:nvSpPr>
      <xdr:spPr>
        <a:xfrm>
          <a:off x="20526375" y="9725025"/>
          <a:ext cx="38061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latin typeface="Arial" panose="020B0604020202020204" pitchFamily="34" charset="0"/>
              <a:cs typeface="Arial" panose="020B0604020202020204" pitchFamily="34" charset="0"/>
            </a:rPr>
            <a:t>EU</a:t>
          </a:r>
        </a:p>
      </xdr:txBody>
    </xdr:sp>
    <xdr:clientData/>
  </xdr:oneCellAnchor>
  <xdr:oneCellAnchor>
    <xdr:from>
      <xdr:col>39</xdr:col>
      <xdr:colOff>0</xdr:colOff>
      <xdr:row>80</xdr:row>
      <xdr:rowOff>85725</xdr:rowOff>
    </xdr:from>
    <xdr:ext cx="248851" cy="224998"/>
    <xdr:sp macro="" textlink="">
      <xdr:nvSpPr>
        <xdr:cNvPr id="63" name="TextBox 62">
          <a:extLst>
            <a:ext uri="{FF2B5EF4-FFF2-40B4-BE49-F238E27FC236}">
              <a16:creationId xmlns:a16="http://schemas.microsoft.com/office/drawing/2014/main" id="{C706D09C-63E3-A579-C986-B69CBA58A926}"/>
            </a:ext>
          </a:extLst>
        </xdr:cNvPr>
        <xdr:cNvSpPr txBox="1"/>
      </xdr:nvSpPr>
      <xdr:spPr>
        <a:xfrm>
          <a:off x="21412200" y="10753725"/>
          <a:ext cx="248851"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900">
              <a:latin typeface="Arial" panose="020B0604020202020204" pitchFamily="34" charset="0"/>
              <a:cs typeface="Arial" panose="020B0604020202020204" pitchFamily="34" charset="0"/>
            </a:rPr>
            <a:t>2</a:t>
          </a:r>
        </a:p>
      </xdr:txBody>
    </xdr:sp>
    <xdr:clientData/>
  </xdr:oneCellAnchor>
  <xdr:oneCellAnchor>
    <xdr:from>
      <xdr:col>25</xdr:col>
      <xdr:colOff>57150</xdr:colOff>
      <xdr:row>65</xdr:row>
      <xdr:rowOff>9525</xdr:rowOff>
    </xdr:from>
    <xdr:ext cx="8107669" cy="298800"/>
    <xdr:sp macro="" textlink="">
      <xdr:nvSpPr>
        <xdr:cNvPr id="64" name="TextBox 63">
          <a:extLst>
            <a:ext uri="{FF2B5EF4-FFF2-40B4-BE49-F238E27FC236}">
              <a16:creationId xmlns:a16="http://schemas.microsoft.com/office/drawing/2014/main" id="{C274D89E-4929-D60F-FCD3-A97F185EA91A}"/>
            </a:ext>
          </a:extLst>
        </xdr:cNvPr>
        <xdr:cNvSpPr txBox="1"/>
      </xdr:nvSpPr>
      <xdr:spPr>
        <a:xfrm>
          <a:off x="14592300" y="8677275"/>
          <a:ext cx="8107669" cy="298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solidFill>
                <a:schemeClr val="tx1">
                  <a:lumMod val="65000"/>
                  <a:lumOff val="35000"/>
                </a:schemeClr>
              </a:solidFill>
              <a:latin typeface="Arial" panose="020B0604020202020204" pitchFamily="34" charset="0"/>
              <a:cs typeface="Arial" panose="020B0604020202020204" pitchFamily="34" charset="0"/>
            </a:rPr>
            <a:t>Approved pesticide use across four regions</a:t>
          </a:r>
          <a:r>
            <a:rPr lang="en-US" sz="1400" baseline="0">
              <a:solidFill>
                <a:schemeClr val="tx1">
                  <a:lumMod val="65000"/>
                  <a:lumOff val="35000"/>
                </a:schemeClr>
              </a:solidFill>
              <a:latin typeface="Arial" panose="020B0604020202020204" pitchFamily="34" charset="0"/>
              <a:cs typeface="Arial" panose="020B0604020202020204" pitchFamily="34" charset="0"/>
            </a:rPr>
            <a:t> (s</a:t>
          </a:r>
          <a:r>
            <a:rPr lang="en-US" sz="1400">
              <a:solidFill>
                <a:schemeClr val="tx1">
                  <a:lumMod val="65000"/>
                  <a:lumOff val="35000"/>
                </a:schemeClr>
              </a:solidFill>
              <a:latin typeface="Arial" panose="020B0604020202020204" pitchFamily="34" charset="0"/>
              <a:cs typeface="Arial" panose="020B0604020202020204" pitchFamily="34" charset="0"/>
            </a:rPr>
            <a:t>ame information as above but using 3 Venn Diagrams</a:t>
          </a:r>
          <a:r>
            <a:rPr lang="en-US" sz="1400" baseline="0">
              <a:solidFill>
                <a:schemeClr val="tx1">
                  <a:lumMod val="65000"/>
                  <a:lumOff val="35000"/>
                </a:schemeClr>
              </a:solidFill>
              <a:latin typeface="Arial" panose="020B0604020202020204" pitchFamily="34" charset="0"/>
              <a:cs typeface="Arial" panose="020B0604020202020204" pitchFamily="34" charset="0"/>
            </a:rPr>
            <a:t>)</a:t>
          </a:r>
          <a:endParaRPr lang="en-US" sz="1400">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oneCellAnchor>
    <xdr:from>
      <xdr:col>18</xdr:col>
      <xdr:colOff>200026</xdr:colOff>
      <xdr:row>55</xdr:row>
      <xdr:rowOff>104775</xdr:rowOff>
    </xdr:from>
    <xdr:ext cx="2609850" cy="579005"/>
    <xdr:sp macro="" textlink="">
      <xdr:nvSpPr>
        <xdr:cNvPr id="65" name="TextBox 64">
          <a:extLst>
            <a:ext uri="{FF2B5EF4-FFF2-40B4-BE49-F238E27FC236}">
              <a16:creationId xmlns:a16="http://schemas.microsoft.com/office/drawing/2014/main" id="{067F4B8F-6C90-BD81-5735-DB5D5D0B1FB6}"/>
            </a:ext>
          </a:extLst>
        </xdr:cNvPr>
        <xdr:cNvSpPr txBox="1"/>
      </xdr:nvSpPr>
      <xdr:spPr>
        <a:xfrm>
          <a:off x="10858501" y="7439025"/>
          <a:ext cx="2609850" cy="5790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tx1">
                  <a:lumMod val="65000"/>
                  <a:lumOff val="35000"/>
                </a:schemeClr>
              </a:solidFill>
              <a:latin typeface="Arial" panose="020B0604020202020204" pitchFamily="34" charset="0"/>
              <a:cs typeface="Arial" panose="020B0604020202020204" pitchFamily="34" charset="0"/>
            </a:rPr>
            <a:t>Table of</a:t>
          </a:r>
          <a:r>
            <a:rPr lang="en-US" sz="1100" baseline="0">
              <a:solidFill>
                <a:schemeClr val="tx1">
                  <a:lumMod val="65000"/>
                  <a:lumOff val="35000"/>
                </a:schemeClr>
              </a:solidFill>
              <a:latin typeface="Arial" panose="020B0604020202020204" pitchFamily="34" charset="0"/>
              <a:cs typeface="Arial" panose="020B0604020202020204" pitchFamily="34" charset="0"/>
            </a:rPr>
            <a:t> detail of approved pesticides</a:t>
          </a:r>
        </a:p>
        <a:p>
          <a:r>
            <a:rPr lang="en-US" sz="1100" baseline="0">
              <a:solidFill>
                <a:schemeClr val="tx1">
                  <a:lumMod val="65000"/>
                  <a:lumOff val="35000"/>
                </a:schemeClr>
              </a:solidFill>
              <a:latin typeface="Arial" panose="020B0604020202020204" pitchFamily="34" charset="0"/>
              <a:cs typeface="Arial" panose="020B0604020202020204" pitchFamily="34" charset="0"/>
            </a:rPr>
            <a:t>Note: if status slicer is changed, update the pivot table.</a:t>
          </a:r>
          <a:endParaRPr lang="en-US" sz="1100">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wsDr>
</file>

<file path=xl/drawings/drawing3.xml><?xml version="1.0" encoding="utf-8"?>
<c:userShapes xmlns:c="http://schemas.openxmlformats.org/drawingml/2006/chart">
  <cdr:relSizeAnchor xmlns:cdr="http://schemas.openxmlformats.org/drawingml/2006/chartDrawing">
    <cdr:from>
      <cdr:x>0.18501</cdr:x>
      <cdr:y>0.07497</cdr:y>
    </cdr:from>
    <cdr:to>
      <cdr:x>0.86552</cdr:x>
      <cdr:y>0.17478</cdr:y>
    </cdr:to>
    <cdr:sp macro="" textlink="example!$Z$6">
      <cdr:nvSpPr>
        <cdr:cNvPr id="2" name="TextBox 1">
          <a:extLst xmlns:a="http://schemas.openxmlformats.org/drawingml/2006/main">
            <a:ext uri="{FF2B5EF4-FFF2-40B4-BE49-F238E27FC236}">
              <a16:creationId xmlns:a16="http://schemas.microsoft.com/office/drawing/2014/main" id="{E1BA53DD-E92E-483E-BAD0-C9E1B297D1DF}"/>
            </a:ext>
          </a:extLst>
        </cdr:cNvPr>
        <cdr:cNvSpPr txBox="1"/>
      </cdr:nvSpPr>
      <cdr:spPr>
        <a:xfrm xmlns:a="http://schemas.openxmlformats.org/drawingml/2006/main">
          <a:off x="1378767" y="333250"/>
          <a:ext cx="5071406" cy="44365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05E8EFFD-8027-4A18-BE29-F95D2E7A42E9}" type="TxLink">
            <a:rPr lang="en-US" sz="2200" b="0" i="0" u="none" strike="noStrike">
              <a:solidFill>
                <a:schemeClr val="accent1"/>
              </a:solidFill>
              <a:latin typeface="Arial" panose="020B0604020202020204" pitchFamily="34" charset="0"/>
              <a:cs typeface="Arial" panose="020B0604020202020204" pitchFamily="34" charset="0"/>
            </a:rPr>
            <a:pPr/>
            <a:t>Approved pesticide use across four regions</a:t>
          </a:fld>
          <a:endParaRPr lang="en-US" sz="2200" b="0">
            <a:solidFill>
              <a:schemeClr val="accent1"/>
            </a:solidFill>
            <a:latin typeface="Arial" panose="020B0604020202020204" pitchFamily="34" charset="0"/>
            <a:cs typeface="Arial" panose="020B0604020202020204"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243840</xdr:colOff>
      <xdr:row>22</xdr:row>
      <xdr:rowOff>70962</xdr:rowOff>
    </xdr:to>
    <xdr:pic>
      <xdr:nvPicPr>
        <xdr:cNvPr id="3" name="Picture 2">
          <a:extLst>
            <a:ext uri="{FF2B5EF4-FFF2-40B4-BE49-F238E27FC236}">
              <a16:creationId xmlns:a16="http://schemas.microsoft.com/office/drawing/2014/main" id="{9A471BED-E573-1225-1754-28305F14695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120640" cy="2920842"/>
        </a:xfrm>
        <a:prstGeom prst="rect">
          <a:avLst/>
        </a:prstGeom>
      </xdr:spPr>
    </xdr:pic>
    <xdr:clientData/>
  </xdr:twoCellAnchor>
  <xdr:twoCellAnchor editAs="oneCell">
    <xdr:from>
      <xdr:col>0</xdr:col>
      <xdr:colOff>0</xdr:colOff>
      <xdr:row>22</xdr:row>
      <xdr:rowOff>78216</xdr:rowOff>
    </xdr:from>
    <xdr:to>
      <xdr:col>10</xdr:col>
      <xdr:colOff>269100</xdr:colOff>
      <xdr:row>40</xdr:row>
      <xdr:rowOff>58862</xdr:rowOff>
    </xdr:to>
    <xdr:pic>
      <xdr:nvPicPr>
        <xdr:cNvPr id="5" name="Picture 4">
          <a:extLst>
            <a:ext uri="{FF2B5EF4-FFF2-40B4-BE49-F238E27FC236}">
              <a16:creationId xmlns:a16="http://schemas.microsoft.com/office/drawing/2014/main" id="{C69B7586-8B11-62C4-AC7F-A5A82072C68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928096"/>
          <a:ext cx="5145900" cy="231236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24424857-468E-4503-B06F-67D39720970C}"/>
            </a:ext>
          </a:extLst>
        </xdr:cNvPr>
        <xdr:cNvGrpSpPr/>
      </xdr:nvGrpSpPr>
      <xdr:grpSpPr>
        <a:xfrm>
          <a:off x="1922145" y="0"/>
          <a:ext cx="5107305" cy="2605694"/>
          <a:chOff x="1432560" y="807720"/>
          <a:chExt cx="4800600" cy="2590800"/>
        </a:xfrm>
      </xdr:grpSpPr>
      <xdr:sp macro="" textlink="">
        <xdr:nvSpPr>
          <xdr:cNvPr id="3" name="Rectángulo 2">
            <a:extLst>
              <a:ext uri="{FF2B5EF4-FFF2-40B4-BE49-F238E27FC236}">
                <a16:creationId xmlns:a16="http://schemas.microsoft.com/office/drawing/2014/main" id="{4F5E92E0-09CA-4B88-8C7A-F4667720D75F}"/>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EB32367F-B5D3-4F5F-B1E5-0FF9CC59E241}"/>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2161087-5F0B-4612-8662-F3BBC272D4C5}"/>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A8C4A7BC-995A-4016-B804-C09896259CB4}"/>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EB378550-0F7D-4AE8-8F91-F8BEFAF6E0F1}"/>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DE263E25-72C9-4C16-AE66-DC284B5087E4}"/>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BD910DFD-DBE2-47B1-9ED3-088C93705456}"/>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D009FDC4-D6C3-4C15-BF0D-4FC3395B71F5}"/>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9625DC81-DECA-4615-A5F9-0204F9378899}"/>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394D973D-4146-49CB-A957-602E21B3278B}"/>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BB06BB2A-2C60-483B-B157-39DB066D6551}"/>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4D19D326-A23D-4791-B9B8-D8DDA13615D4}"/>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9CD3B6F7-366D-4CA3-BB19-5C702D4CD4E6}"/>
            </a:ext>
          </a:extLst>
        </xdr:cNvPr>
        <xdr:cNvGrpSpPr/>
      </xdr:nvGrpSpPr>
      <xdr:grpSpPr>
        <a:xfrm>
          <a:off x="689610" y="2554605"/>
          <a:ext cx="2237883" cy="2717203"/>
          <a:chOff x="679525" y="3046879"/>
          <a:chExt cx="2078984" cy="2719108"/>
        </a:xfrm>
      </xdr:grpSpPr>
      <xdr:pic>
        <xdr:nvPicPr>
          <xdr:cNvPr id="16" name="Imagen 13" descr="Fotografia de Carlos Barboza">
            <a:extLst>
              <a:ext uri="{FF2B5EF4-FFF2-40B4-BE49-F238E27FC236}">
                <a16:creationId xmlns:a16="http://schemas.microsoft.com/office/drawing/2014/main" id="{AB73E1E1-6C01-4839-B071-CFCB5DE92CD6}"/>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CDF825B7-8C68-4366-B296-565A10AB6208}"/>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984ADEEE-BFB9-411B-B232-F35E361820A7}"/>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DB083CAB-B35F-44B0-A92F-B509E867954E}"/>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43.551063310188" createdVersion="7" refreshedVersion="7" minRefreshableVersion="3" recordCount="5" xr:uid="{8E68C159-C6F5-4045-8996-9789A59104C6}">
  <cacheSource type="worksheet">
    <worksheetSource ref="F9:F14" sheet="example"/>
  </cacheSource>
  <cacheFields count="1">
    <cacheField name="status" numFmtId="0">
      <sharedItems count="5">
        <s v="Unknown"/>
        <s v="Banned"/>
        <s v="Phase out"/>
        <s v="Approved"/>
        <s v="Not approved"/>
      </sharedItems>
    </cacheField>
  </cacheFields>
  <extLst>
    <ext xmlns:x14="http://schemas.microsoft.com/office/spreadsheetml/2009/9/main" uri="{725AE2AE-9491-48be-B2B4-4EB974FC3084}">
      <x14:pivotCacheDefinition pivotCacheId="830276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832.093288194446" createdVersion="8" refreshedVersion="8" minRefreshableVersion="3" recordCount="508" xr:uid="{3FD424AD-CDBC-4FF7-9236-B6693AD60CE9}">
  <cacheSource type="worksheet">
    <worksheetSource ref="K9:Q517" sheet="example"/>
  </cacheSource>
  <cacheFields count="7">
    <cacheField name="pesticide" numFmtId="0">
      <sharedItems count="508">
        <s v="1-Naphthylacetamide"/>
        <s v="1-Naphthylacetic Acid"/>
        <s v="Acequinocyl"/>
        <s v="Allyl Isothiocyanate"/>
        <s v="Aluminum Phosphide"/>
        <s v="Ametoctradin"/>
        <s v="Amitrole"/>
        <s v="Ammonium Sulfamate"/>
        <s v="Arsenic Acid"/>
        <s v="Azinphos-Methyl"/>
        <s v="Barban"/>
        <s v="Barium Polysulfide"/>
        <s v="Benfluralin"/>
        <s v="Bensulfuron"/>
        <s v="Bicyclopyrone"/>
        <s v="Bifenazate"/>
        <s v="BLAD Protein"/>
        <s v="Bordeaux Mixture"/>
        <s v="Calcium Chloride"/>
        <s v="Calcium Polysulfide (Lime Sulphur)"/>
        <s v="Chenopodium Ambriosioides"/>
        <s v="Chlordecone"/>
        <s v="Chlorethoxyfos"/>
        <s v="Chloridazon (Pyrazon)"/>
        <s v="Chloroneb"/>
        <s v="Chloropicrin"/>
        <s v="Chloroxuron"/>
        <s v="Chlorsulfuron"/>
        <s v="Cinnamaldehyde"/>
        <s v="Clopyralid"/>
        <s v="Copper (Cu Compounds)"/>
        <s v="Copper Octanoate"/>
        <s v="Copper Oxychloride S"/>
        <s v="Copper Sulfate Tribasic"/>
        <s v="CPPU (Forchlorfenuron)"/>
        <s v="Cryolite"/>
        <s v="Cycloate"/>
        <s v="Cyflufenamid"/>
        <s v="DBCP (Dibromochloropropane)"/>
        <s v="DCPA (Chlorthal-dimethyl)"/>
        <s v="DDD (TDE)"/>
        <s v="Deltamethrin"/>
        <s v="Demeton"/>
        <s v="Desmedipham"/>
        <s v="Diallate"/>
        <s v="Dichlone"/>
        <s v="Dichloropropene (1,3-D)"/>
        <s v="Dichlorprop"/>
        <s v="Dienochlor"/>
        <s v="Diethatyl"/>
        <s v="Difenzoquat"/>
        <s v="Diflufenzopyr"/>
        <s v="Dimethipin"/>
        <s v="Dimethylarsinic Acid"/>
        <s v="Dimethyldisulfide"/>
        <s v="Dinotefuran"/>
        <s v="Dithiopyr"/>
        <s v="DSMA"/>
        <s v="Endothal"/>
        <s v="EPN"/>
        <s v="Ethalfluralin"/>
        <s v="Ethametsulfuron"/>
        <s v="Ethofumesate"/>
        <s v="Fatty Alcohols"/>
        <s v="Fenazaquin"/>
        <s v="Fenbuconazole"/>
        <s v="Fenhexamid"/>
        <s v="Fenoxycarb"/>
        <s v="Ferbam"/>
        <s v="Florasulam"/>
        <s v="Flucarbazone"/>
        <s v="Fluchloralin"/>
        <s v="Flufenacet"/>
        <s v="Fluometuron"/>
        <s v="Fluopyram"/>
        <s v="Fluoxastrobin"/>
        <s v="Flusilazole"/>
        <s v="Fluthiacet-Methyl"/>
        <s v="Fluvalinate-Tau"/>
        <s v="Fonofos"/>
        <s v="Fosamine"/>
        <s v="Gallex"/>
        <s v="Gamma Aminobutyric Acid"/>
        <s v="Garlic Juice"/>
        <s v="Gentamicin Sulfate"/>
        <s v="Harpin Protein"/>
        <s v="Hydrated Lime"/>
        <s v="Hydroxypropanoic Acid"/>
        <s v="Hymexazol"/>
        <s v="Imazamethabenz"/>
        <s v="Imazosulfuron"/>
        <s v="Isofenphos"/>
        <s v="Isofetamid"/>
        <s v="Isopropalin"/>
        <s v="Isoxaben"/>
        <s v="Kaolin Clay"/>
        <s v="Kinoprene"/>
        <s v="L-Glutamic Acid"/>
        <s v="Lead Arsenate"/>
        <s v="MCPB"/>
        <s v="Mecoprop-P"/>
        <s v="Mefluidide"/>
        <s v="Metam Potassium"/>
        <s v="Methazole"/>
        <s v="Methyl Iodide"/>
        <s v="Methyl Isothiocyanate"/>
        <s v="Metrafenone"/>
        <s v="Mirex"/>
        <s v="Nabam"/>
        <s v="Naptha"/>
        <s v="Neem Oil"/>
        <s v="Nitrofen (TOK)"/>
        <s v="Noruron"/>
        <s v="Oxydemeton-Methyl"/>
        <s v="Pelargonic Acid"/>
        <s v="Penflufen"/>
        <s v="Pentachlorobenzene (PeCB)"/>
        <s v="Penthiopyrad"/>
        <s v="Petroleum Distillate"/>
        <s v="Petroleum Oil"/>
        <s v="Phosphoric Acid"/>
        <s v="Pinolene"/>
        <s v="Pinoxaden"/>
        <s v="Piperonyl Butoxide"/>
        <s v="Pirimicarb"/>
        <s v="Polyoxorim"/>
        <s v="Potassium Carbonate"/>
        <s v="Potassium Oleate"/>
        <s v="Potassium Silicate"/>
        <s v="Primisulfuron"/>
        <s v="Prodiamine"/>
        <s v="Profluralin"/>
        <s v="Propachlor"/>
        <s v="Propazine"/>
        <s v="Propoxycarbazone"/>
        <s v="Propyzamide"/>
        <s v="Prosulfuron"/>
        <s v="Pyrasulfotole"/>
        <s v="Pyroxasulfone"/>
        <s v="Quinoxyfen"/>
        <s v="Rimsulfuron"/>
        <s v="Rotenone"/>
        <s v="Ryanodine"/>
        <s v="Sabadilla"/>
        <s v="Sedaxane"/>
        <s v="Silicates"/>
        <s v="Sodium Arsenite"/>
        <s v="Sodium Chlorate"/>
        <s v="Sodium Metaborate"/>
        <s v="Spirotetramat"/>
        <s v="Strobane (Terpene Polychlorinates)"/>
        <s v="Sucrose Octanoate"/>
        <s v="Sulfallate"/>
        <s v="Sulfcarbamide"/>
        <s v="Sulfosulfuron"/>
        <s v="Sulfoxaflor"/>
        <s v="Sulfuric Acid"/>
        <s v="TCMTB"/>
        <s v="Tefluthrin"/>
        <s v="Terbacil"/>
        <s v="Terbutryn"/>
        <s v="Tetraborohydrate"/>
        <s v="Tetraoxosulfate"/>
        <s v="Tetrathiocarbonate"/>
        <s v="Thallium Sulfate"/>
        <s v="Thiencarbazone-Methyl"/>
        <s v="Thifensulfuron"/>
        <s v="Tolfenpyrad"/>
        <s v="Topramezone"/>
        <s v="Tralkoxydim"/>
        <s v="Tralomethrin"/>
        <s v="Triallate"/>
        <s v="Triasulfuron"/>
        <s v="Triazamate"/>
        <s v="Tribenuron Methyl"/>
        <s v="Tridiphane"/>
        <s v="Triflusulfuron"/>
        <s v="Trimethacarb"/>
        <s v="Uniconazole"/>
        <s v="Zinc"/>
        <s v="2,4-DB"/>
        <s v="2,4,5-T"/>
        <s v="Aldrin"/>
        <s v="Benomyl"/>
        <s v="Bensulide"/>
        <s v="Bifenox"/>
        <s v="Binapacryl"/>
        <s v="Butylate"/>
        <s v="Captafol"/>
        <s v="Carbofuran"/>
        <s v="Carbophenothion"/>
        <s v="Chloramben"/>
        <s v="Chlordane"/>
        <s v="Chlordimeform"/>
        <s v="Chlorobenzilate"/>
        <s v="Chlorpropham"/>
        <s v="Cyhexatin"/>
        <s v="Dalapon"/>
        <s v="DDT"/>
        <s v="Dichlobenil"/>
        <s v="Dicofol"/>
        <s v="Dicrotophos"/>
        <s v="Dieldrin"/>
        <s v="Dinoseb"/>
        <s v="Diphenamid"/>
        <s v="DNOC"/>
        <s v="EDB (1,2-Dibromoethane)"/>
        <s v="Endosulfan"/>
        <s v="Endrin"/>
        <s v="EPTC"/>
        <s v="Ethylene Dichloride (1,2-dichloroethane)"/>
        <s v="Ethylene Oxide"/>
        <s v="Fensulfothion"/>
        <s v="Flucythrinate"/>
        <s v="Fluoroacetamide"/>
        <s v="HCH/BHC (mixed isomers)"/>
        <s v="Heptachlor"/>
        <s v="Hexachlorobenzene (HCB)"/>
        <s v="Isazofos"/>
        <s v="Lindane"/>
        <s v="Maneb"/>
        <s v="Mercury Compounds"/>
        <s v="Metalaxyl"/>
        <s v="Methamidophos"/>
        <s v="Methoxychlor"/>
        <s v="Methyl Bromide"/>
        <s v="Methyl Parathion"/>
        <s v="Monocrotophos"/>
        <s v="Naptalam"/>
        <s v="Norflurazon"/>
        <s v="Oxamyl"/>
        <s v="Oxytetracycline"/>
        <s v="Parathion"/>
        <s v="Pebulate"/>
        <s v="Pentachlorophenol (PCP)"/>
        <s v="Phenmedipham"/>
        <s v="Phorate"/>
        <s v="Phosphamidon"/>
        <s v="Prometon"/>
        <s v="Pyridate"/>
        <s v="Streptomycin"/>
        <s v="Sulprofos"/>
        <s v="TCA"/>
        <s v="Toxaphene (Camphechlor)"/>
        <s v="Tribufos (DEF)"/>
        <s v="Trichlorfon"/>
        <s v="Vernolate"/>
        <s v="Vinclozolin"/>
        <s v="Zineb"/>
        <s v="Ziram"/>
        <s v="Paraquat"/>
        <s v="1-Methylcyclopropene"/>
        <s v="2,4-D"/>
        <s v="6-Benzyladenine"/>
        <s v="Abamectin"/>
        <s v="Acephate"/>
        <s v="Acetamiprid"/>
        <s v="Acetochlor"/>
        <s v="Acibenzolar-S-methyl"/>
        <s v="Acifluorfen"/>
        <s v="Alachlor"/>
        <s v="Aldicarb"/>
        <s v="Alpha-Cypermethrin"/>
        <s v="Ametryn"/>
        <s v="Aminopyralid"/>
        <s v="Amitraz"/>
        <s v="Anilazine"/>
        <s v="Asulam"/>
        <s v="Atrazine"/>
        <s v="Aviglycine"/>
        <s v="Azadirachtin"/>
        <s v="Azoxystrobin"/>
        <s v="Bendiocarb"/>
        <s v="Bentazone"/>
        <s v="Bifenthrin"/>
        <s v="Bispyribac"/>
        <s v="Boscalid"/>
        <s v="Bromacil"/>
        <s v="Bromoxynil"/>
        <s v="Buprofezin"/>
        <s v="Butralin"/>
        <s v="Captan"/>
        <s v="Carbaryl"/>
        <s v="Carboxin"/>
        <s v="Carfentrazone-Ethyl"/>
        <s v="Chinomethionat (Oxythioquinox)"/>
        <s v="Chlorantraniliprole"/>
        <s v="Chlorfenapyr"/>
        <s v="Chlorimuron"/>
        <s v="Chlormequat"/>
        <s v="Chlorothalonil"/>
        <s v="Chlorpyrifos"/>
        <s v="Clethodim"/>
        <s v="Clodinafop"/>
        <s v="Clofentezine"/>
        <s v="Clomazone"/>
        <s v="Cloransulam-Methyl"/>
        <s v="Clothianidin"/>
        <s v="Copper Hydroxide"/>
        <s v="Copper Oxychloride"/>
        <s v="Copper Sulfate"/>
        <s v="Cuprous Oxide (Copper Oxide)"/>
        <s v="Cyanamide"/>
        <s v="Cyanazine"/>
        <s v="Cyantraniliprole"/>
        <s v="Cyazofamid"/>
        <s v="Cyclanilide"/>
        <s v="Cyflumetofen"/>
        <s v="Cyfluthrin"/>
        <s v="Cyhalofop"/>
        <s v="Cyhalothrin-Gamma"/>
        <s v="Cyhalothrin-Lambda"/>
        <s v="Cymoxanil"/>
        <s v="Cypermethrin"/>
        <s v="Cyproconazole"/>
        <s v="Cyprodinil"/>
        <s v="Cyromazine"/>
        <s v="Cytokinin (Kinetin)"/>
        <s v="Daminozide"/>
        <s v="Dazomet"/>
        <s v="Decan-1-ol (1-Decanol)"/>
        <s v="Diazinon"/>
        <s v="Dicamba"/>
        <s v="Diclofop"/>
        <s v="Dicloran"/>
        <s v="Diclosulam"/>
        <s v="Difenoconazole"/>
        <s v="Diflubenzuron"/>
        <s v="Dimethenamid"/>
        <s v="Dimethenamid-P"/>
        <s v="Dimethoate"/>
        <s v="Dimethomorph"/>
        <s v="Dinocap"/>
        <s v="Diquat"/>
        <s v="Disulfoton"/>
        <s v="Diuron"/>
        <s v="Dodine"/>
        <s v="Emamectin"/>
        <s v="Esfenvalerate"/>
        <s v="Ethephon"/>
        <s v="Ethion"/>
        <s v="Ethoprophos (Ethoprop)"/>
        <s v="Etoxazole"/>
        <s v="Etridiazole"/>
        <s v="Famoxadone"/>
        <s v="Fenamidone"/>
        <s v="Fenamiphos"/>
        <s v="Fenarimol"/>
        <s v="Fenbutatin Oxide"/>
        <s v="Fenoxaprop-P"/>
        <s v="Fenpropathrin"/>
        <s v="Fenpyroximate"/>
        <s v="Fentin hydroxide"/>
        <s v="Fenvalerate"/>
        <s v="Fipronil"/>
        <s v="Flazasulfuron"/>
        <s v="Flonicamid"/>
        <s v="Fluazifop-P"/>
        <s v="Fluazinam"/>
        <s v="Flubendiamide"/>
        <s v="Fludioxonil"/>
        <s v="Flumetralin"/>
        <s v="Flumetsulam"/>
        <s v="Flumiclorac-pentyl"/>
        <s v="Flumioxazin"/>
        <s v="Fluopicolide"/>
        <s v="Flupyradifurone"/>
        <s v="Fluridone"/>
        <s v="Fluroxypyr"/>
        <s v="Flutolanil"/>
        <s v="Flutriafol"/>
        <s v="Fluvalinate"/>
        <s v="Fluxapyroxad"/>
        <s v="Folpet"/>
        <s v="Fomesafen"/>
        <s v="Foramsulfuron"/>
        <s v="Formetanate"/>
        <s v="Fosetyl"/>
        <s v="Gibberellic Acid"/>
        <s v="Glufosinate"/>
        <s v="Glyphosate"/>
        <s v="Halosulfuron"/>
        <s v="Hexazinone"/>
        <s v="Hexythiazox"/>
        <s v="Hydramethylnon"/>
        <s v="Hydrogen Peroxide"/>
        <s v="IBA"/>
        <s v="Imazalil"/>
        <s v="Imazamox"/>
        <s v="Imazapic"/>
        <s v="Imazapyr"/>
        <s v="Imazaquin"/>
        <s v="Imazethapyr"/>
        <s v="Imidacloprid"/>
        <s v="Indaziflam"/>
        <s v="Indoxacarb"/>
        <s v="Iodosulfuron"/>
        <s v="Ipconazole"/>
        <s v="Iprodione"/>
        <s v="Isoxaflutole"/>
        <s v="Kasugamycin"/>
        <s v="Kresoxim-Methyl"/>
        <s v="Lactofen"/>
        <s v="Linuron"/>
        <s v="Malathion"/>
        <s v="Maleic Hydrazide"/>
        <s v="Mancozeb"/>
        <s v="Mandipropamid"/>
        <s v="MCPA"/>
        <s v="Mefenoxam (Metalaxyl-M)"/>
        <s v="Mepiquat"/>
        <s v="Mesosulfuron"/>
        <s v="Mesotrione"/>
        <s v="Metaldehyde"/>
        <s v="Metam"/>
        <s v="Metconazole"/>
        <s v="Methidathion"/>
        <s v="Methiocarb"/>
        <s v="Methomyl"/>
        <s v="Methoxyfenozide"/>
        <s v="Metiram"/>
        <s v="Metolachlor"/>
        <s v="Metolachlor-S"/>
        <s v="Metribuzin"/>
        <s v="Metsulfuron-Methyl"/>
        <s v="Mevinphos"/>
        <s v="Molinate"/>
        <s v="MSMA"/>
        <s v="Myclobutanil"/>
        <s v="Naled"/>
        <s v="Napropamide"/>
        <s v="Nicosulfuron"/>
        <s v="Novaluron"/>
        <s v="Orthosulfamuron"/>
        <s v="Oryzalin"/>
        <s v="Oxadiazon"/>
        <s v="Oxyfluorfen"/>
        <s v="Paclobutrazol"/>
        <s v="Pendimethalin"/>
        <s v="Penoxsulam"/>
        <s v="Permethrin"/>
        <s v="Phosalone"/>
        <s v="Phosmet"/>
        <s v="Picloram"/>
        <s v="Picoxystrobin"/>
        <s v="Potassium Bicarbonate (potassium hydrogen carbonate)"/>
        <s v="Profenofos"/>
        <s v="Prohexadione"/>
        <s v="Prometryn"/>
        <s v="Propamocarb HCl"/>
        <s v="Propanil"/>
        <s v="Propargite"/>
        <s v="Propiconazole"/>
        <s v="Propoxur"/>
        <s v="Prothioconazole"/>
        <s v="Pymetrozine"/>
        <s v="Pyraclostrobin"/>
        <s v="Pyraflufen Ethyl"/>
        <s v="Pyrethrins"/>
        <s v="Pyridaben"/>
        <s v="Pyrimethanil"/>
        <s v="Pyriproxyfen"/>
        <s v="Pyrithiobac-Sodium"/>
        <s v="Pyroxsulam"/>
        <s v="Quinclorac"/>
        <s v="Quintozene"/>
        <s v="Quizalofop-P-ethyl"/>
        <s v="Resmethrin"/>
        <s v="Saflufenacil"/>
        <s v="Sethoxydim"/>
        <s v="Simazine"/>
        <s v="Spinetoram"/>
        <s v="Spinosyn (Spinosad)"/>
        <s v="Spirodiclofen"/>
        <s v="Spiromesifen"/>
        <s v="Sulfentrazone"/>
        <s v="Sulfometuron"/>
        <s v="Sulfosate"/>
        <s v="Sulfur"/>
        <s v="Tebuconazole"/>
        <s v="Tebufenozide"/>
        <s v="Tebupirimphos"/>
        <s v="Tebuthiuron"/>
        <s v="Tembotrione"/>
        <s v="Temephos"/>
        <s v="Terbufos"/>
        <s v="Tetraconazole"/>
        <s v="Thiabendazole"/>
        <s v="Thiacloprid"/>
        <s v="Thiamethoxam"/>
        <s v="Thiazopyr"/>
        <s v="Thidiazuron"/>
        <s v="Thiobencarb"/>
        <s v="Thiodicarb"/>
        <s v="Thiophanate-Methyl"/>
        <s v="Thiram"/>
        <s v="Triadimefon"/>
        <s v="Triadimenol"/>
        <s v="Triclopyr"/>
        <s v="Trifloxystrobin"/>
        <s v="Trifloxysulfuron"/>
        <s v="Triflumizole"/>
        <s v="Trifluralin"/>
        <s v="Triforine"/>
        <s v="Trinexapac"/>
        <s v="Triticonazole"/>
        <s v="Zeta-Cypermethrin"/>
        <s v="Zoxamide"/>
      </sharedItems>
    </cacheField>
    <cacheField name="USA" numFmtId="0">
      <sharedItems containsSemiMixedTypes="0" containsString="0" containsNumber="1" containsInteger="1" minValue="0" maxValue="1"/>
    </cacheField>
    <cacheField name="BRA" numFmtId="0">
      <sharedItems containsSemiMixedTypes="0" containsString="0" containsNumber="1" containsInteger="1" minValue="0" maxValue="1"/>
    </cacheField>
    <cacheField name="CHN" numFmtId="0">
      <sharedItems containsSemiMixedTypes="0" containsString="0" containsNumber="1" containsInteger="1" minValue="0" maxValue="1"/>
    </cacheField>
    <cacheField name="EU" numFmtId="0">
      <sharedItems containsSemiMixedTypes="0" containsString="0" containsNumber="1" containsInteger="1" minValue="0" maxValue="1"/>
    </cacheField>
    <cacheField name="concatenated" numFmtId="0">
      <sharedItems/>
    </cacheField>
    <cacheField name="cleaned" numFmtId="0">
      <sharedItems count="16">
        <s v="USA, EU"/>
        <s v="USA, CHN, EU"/>
        <s v="USA,  "/>
        <s v=" "/>
        <s v="EU"/>
        <s v="CHN, EU"/>
        <s v="CHN,  "/>
        <s v="USA, CHN,  "/>
        <s v="USA, BRA, CHN, EU"/>
        <s v="USA, BRA, CHN,  "/>
        <s v="USA, BRA, EU"/>
        <s v="BRA, CHN,  "/>
        <s v="BRA,  "/>
        <s v="USA, BRA,  "/>
        <s v="BRA, CHN, EU"/>
        <s v="BRA, EU"/>
      </sharedItems>
    </cacheField>
  </cacheFields>
  <extLst>
    <ext xmlns:x14="http://schemas.microsoft.com/office/spreadsheetml/2009/9/main" uri="{725AE2AE-9491-48be-B2B4-4EB974FC3084}">
      <x14:pivotCacheDefinition pivotCacheId="228504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r>
  <r>
    <x v="1"/>
  </r>
  <r>
    <x v="2"/>
  </r>
  <r>
    <x v="3"/>
  </r>
  <r>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8">
  <r>
    <x v="0"/>
    <n v="1"/>
    <n v="0"/>
    <n v="0"/>
    <n v="1"/>
    <s v="USA| | |EU"/>
    <x v="0"/>
  </r>
  <r>
    <x v="1"/>
    <n v="1"/>
    <n v="0"/>
    <n v="1"/>
    <n v="1"/>
    <s v="USA| |CHN|EU"/>
    <x v="1"/>
  </r>
  <r>
    <x v="2"/>
    <n v="1"/>
    <n v="0"/>
    <n v="0"/>
    <n v="1"/>
    <s v="USA| | |EU"/>
    <x v="0"/>
  </r>
  <r>
    <x v="3"/>
    <n v="1"/>
    <n v="0"/>
    <n v="0"/>
    <n v="0"/>
    <s v="USA| | | "/>
    <x v="2"/>
  </r>
  <r>
    <x v="4"/>
    <n v="1"/>
    <n v="0"/>
    <n v="0"/>
    <n v="1"/>
    <s v="USA| | |EU"/>
    <x v="0"/>
  </r>
  <r>
    <x v="5"/>
    <n v="1"/>
    <n v="0"/>
    <n v="0"/>
    <n v="1"/>
    <s v="USA| | |EU"/>
    <x v="0"/>
  </r>
  <r>
    <x v="6"/>
    <n v="0"/>
    <n v="0"/>
    <n v="0"/>
    <n v="0"/>
    <s v=" | | | "/>
    <x v="3"/>
  </r>
  <r>
    <x v="7"/>
    <n v="0"/>
    <n v="0"/>
    <n v="0"/>
    <n v="0"/>
    <s v=" | | | "/>
    <x v="3"/>
  </r>
  <r>
    <x v="8"/>
    <n v="0"/>
    <n v="0"/>
    <n v="0"/>
    <n v="0"/>
    <s v=" | | | "/>
    <x v="3"/>
  </r>
  <r>
    <x v="9"/>
    <n v="0"/>
    <n v="0"/>
    <n v="0"/>
    <n v="0"/>
    <s v=" | | | "/>
    <x v="3"/>
  </r>
  <r>
    <x v="10"/>
    <n v="0"/>
    <n v="0"/>
    <n v="0"/>
    <n v="0"/>
    <s v=" | | | "/>
    <x v="3"/>
  </r>
  <r>
    <x v="11"/>
    <n v="0"/>
    <n v="0"/>
    <n v="0"/>
    <n v="0"/>
    <s v=" | | | "/>
    <x v="3"/>
  </r>
  <r>
    <x v="12"/>
    <n v="1"/>
    <n v="0"/>
    <n v="0"/>
    <n v="1"/>
    <s v="USA| | |EU"/>
    <x v="0"/>
  </r>
  <r>
    <x v="13"/>
    <n v="1"/>
    <n v="0"/>
    <n v="1"/>
    <n v="1"/>
    <s v="USA| |CHN|EU"/>
    <x v="1"/>
  </r>
  <r>
    <x v="14"/>
    <n v="1"/>
    <n v="0"/>
    <n v="0"/>
    <n v="0"/>
    <s v="USA| | | "/>
    <x v="2"/>
  </r>
  <r>
    <x v="15"/>
    <n v="1"/>
    <n v="0"/>
    <n v="1"/>
    <n v="1"/>
    <s v="USA| |CHN|EU"/>
    <x v="1"/>
  </r>
  <r>
    <x v="16"/>
    <n v="1"/>
    <n v="0"/>
    <n v="0"/>
    <n v="0"/>
    <s v="USA| | | "/>
    <x v="2"/>
  </r>
  <r>
    <x v="17"/>
    <n v="1"/>
    <n v="0"/>
    <n v="1"/>
    <n v="1"/>
    <s v="USA| |CHN|EU"/>
    <x v="1"/>
  </r>
  <r>
    <x v="18"/>
    <n v="0"/>
    <n v="0"/>
    <n v="0"/>
    <n v="0"/>
    <s v=" | | | "/>
    <x v="3"/>
  </r>
  <r>
    <x v="19"/>
    <n v="1"/>
    <n v="0"/>
    <n v="0"/>
    <n v="1"/>
    <s v="USA| | |EU"/>
    <x v="0"/>
  </r>
  <r>
    <x v="20"/>
    <n v="0"/>
    <n v="0"/>
    <n v="0"/>
    <n v="0"/>
    <s v=" | | | "/>
    <x v="3"/>
  </r>
  <r>
    <x v="21"/>
    <n v="0"/>
    <n v="0"/>
    <n v="0"/>
    <n v="0"/>
    <s v=" | | | "/>
    <x v="3"/>
  </r>
  <r>
    <x v="22"/>
    <n v="1"/>
    <n v="0"/>
    <n v="0"/>
    <n v="0"/>
    <s v="USA| | | "/>
    <x v="2"/>
  </r>
  <r>
    <x v="23"/>
    <n v="0"/>
    <n v="0"/>
    <n v="0"/>
    <n v="1"/>
    <s v=" | | |EU"/>
    <x v="4"/>
  </r>
  <r>
    <x v="24"/>
    <n v="0"/>
    <n v="0"/>
    <n v="0"/>
    <n v="0"/>
    <s v=" | | | "/>
    <x v="3"/>
  </r>
  <r>
    <x v="25"/>
    <n v="1"/>
    <n v="0"/>
    <n v="0"/>
    <n v="0"/>
    <s v="USA| | | "/>
    <x v="2"/>
  </r>
  <r>
    <x v="26"/>
    <n v="0"/>
    <n v="0"/>
    <n v="0"/>
    <n v="0"/>
    <s v=" | | | "/>
    <x v="3"/>
  </r>
  <r>
    <x v="27"/>
    <n v="1"/>
    <n v="0"/>
    <n v="0"/>
    <n v="1"/>
    <s v="USA| | |EU"/>
    <x v="0"/>
  </r>
  <r>
    <x v="28"/>
    <n v="1"/>
    <n v="0"/>
    <n v="0"/>
    <n v="0"/>
    <s v="USA| | | "/>
    <x v="2"/>
  </r>
  <r>
    <x v="29"/>
    <n v="1"/>
    <n v="0"/>
    <n v="1"/>
    <n v="1"/>
    <s v="USA| |CHN|EU"/>
    <x v="1"/>
  </r>
  <r>
    <x v="30"/>
    <n v="1"/>
    <n v="0"/>
    <n v="1"/>
    <n v="1"/>
    <s v="USA| |CHN|EU"/>
    <x v="1"/>
  </r>
  <r>
    <x v="31"/>
    <n v="1"/>
    <n v="0"/>
    <n v="0"/>
    <n v="0"/>
    <s v="USA| | | "/>
    <x v="2"/>
  </r>
  <r>
    <x v="32"/>
    <n v="1"/>
    <n v="0"/>
    <n v="0"/>
    <n v="0"/>
    <s v="USA| | | "/>
    <x v="2"/>
  </r>
  <r>
    <x v="33"/>
    <n v="1"/>
    <n v="0"/>
    <n v="1"/>
    <n v="1"/>
    <s v="USA| |CHN|EU"/>
    <x v="1"/>
  </r>
  <r>
    <x v="34"/>
    <n v="1"/>
    <n v="0"/>
    <n v="1"/>
    <n v="1"/>
    <s v="USA| |CHN|EU"/>
    <x v="1"/>
  </r>
  <r>
    <x v="35"/>
    <n v="1"/>
    <n v="0"/>
    <n v="0"/>
    <n v="0"/>
    <s v="USA| | | "/>
    <x v="2"/>
  </r>
  <r>
    <x v="36"/>
    <n v="1"/>
    <n v="0"/>
    <n v="0"/>
    <n v="0"/>
    <s v="USA| | | "/>
    <x v="2"/>
  </r>
  <r>
    <x v="37"/>
    <n v="1"/>
    <n v="0"/>
    <n v="0"/>
    <n v="1"/>
    <s v="USA| | |EU"/>
    <x v="0"/>
  </r>
  <r>
    <x v="38"/>
    <n v="0"/>
    <n v="0"/>
    <n v="0"/>
    <n v="0"/>
    <s v=" | | | "/>
    <x v="3"/>
  </r>
  <r>
    <x v="39"/>
    <n v="1"/>
    <n v="0"/>
    <n v="0"/>
    <n v="0"/>
    <s v="USA| | | "/>
    <x v="2"/>
  </r>
  <r>
    <x v="40"/>
    <n v="0"/>
    <n v="0"/>
    <n v="0"/>
    <n v="0"/>
    <s v=" | | | "/>
    <x v="3"/>
  </r>
  <r>
    <x v="41"/>
    <n v="1"/>
    <n v="0"/>
    <n v="1"/>
    <n v="1"/>
    <s v="USA| |CHN|EU"/>
    <x v="1"/>
  </r>
  <r>
    <x v="42"/>
    <n v="0"/>
    <n v="0"/>
    <n v="0"/>
    <n v="0"/>
    <s v=" | | | "/>
    <x v="3"/>
  </r>
  <r>
    <x v="43"/>
    <n v="0"/>
    <n v="0"/>
    <n v="1"/>
    <n v="1"/>
    <s v=" | |CHN|EU"/>
    <x v="5"/>
  </r>
  <r>
    <x v="44"/>
    <n v="0"/>
    <n v="0"/>
    <n v="0"/>
    <n v="0"/>
    <s v=" | | | "/>
    <x v="3"/>
  </r>
  <r>
    <x v="45"/>
    <n v="0"/>
    <n v="0"/>
    <n v="0"/>
    <n v="0"/>
    <s v=" | | | "/>
    <x v="3"/>
  </r>
  <r>
    <x v="46"/>
    <n v="1"/>
    <n v="0"/>
    <n v="0"/>
    <n v="0"/>
    <s v="USA| | | "/>
    <x v="2"/>
  </r>
  <r>
    <x v="47"/>
    <n v="0"/>
    <n v="0"/>
    <n v="0"/>
    <n v="0"/>
    <s v=" | | | "/>
    <x v="3"/>
  </r>
  <r>
    <x v="48"/>
    <n v="0"/>
    <n v="0"/>
    <n v="0"/>
    <n v="0"/>
    <s v=" | | | "/>
    <x v="3"/>
  </r>
  <r>
    <x v="49"/>
    <n v="0"/>
    <n v="0"/>
    <n v="0"/>
    <n v="0"/>
    <s v=" | | | "/>
    <x v="3"/>
  </r>
  <r>
    <x v="50"/>
    <n v="0"/>
    <n v="0"/>
    <n v="1"/>
    <n v="0"/>
    <s v=" | |CHN| "/>
    <x v="6"/>
  </r>
  <r>
    <x v="51"/>
    <n v="1"/>
    <n v="0"/>
    <n v="0"/>
    <n v="0"/>
    <s v="USA| | | "/>
    <x v="2"/>
  </r>
  <r>
    <x v="52"/>
    <n v="0"/>
    <n v="0"/>
    <n v="0"/>
    <n v="0"/>
    <s v=" | | | "/>
    <x v="3"/>
  </r>
  <r>
    <x v="53"/>
    <n v="0"/>
    <n v="0"/>
    <n v="0"/>
    <n v="0"/>
    <s v=" | | | "/>
    <x v="3"/>
  </r>
  <r>
    <x v="54"/>
    <n v="1"/>
    <n v="0"/>
    <n v="0"/>
    <n v="0"/>
    <s v="USA| | | "/>
    <x v="2"/>
  </r>
  <r>
    <x v="55"/>
    <n v="1"/>
    <n v="0"/>
    <n v="0"/>
    <n v="0"/>
    <s v="USA| | | "/>
    <x v="2"/>
  </r>
  <r>
    <x v="56"/>
    <n v="1"/>
    <n v="0"/>
    <n v="1"/>
    <n v="0"/>
    <s v="USA| |CHN| "/>
    <x v="7"/>
  </r>
  <r>
    <x v="57"/>
    <n v="0"/>
    <n v="0"/>
    <n v="0"/>
    <n v="0"/>
    <s v=" | | | "/>
    <x v="3"/>
  </r>
  <r>
    <x v="58"/>
    <n v="0"/>
    <n v="0"/>
    <n v="0"/>
    <n v="0"/>
    <s v=" | | | "/>
    <x v="3"/>
  </r>
  <r>
    <x v="59"/>
    <n v="0"/>
    <n v="0"/>
    <n v="0"/>
    <n v="0"/>
    <s v=" | | | "/>
    <x v="3"/>
  </r>
  <r>
    <x v="60"/>
    <n v="1"/>
    <n v="0"/>
    <n v="0"/>
    <n v="0"/>
    <s v="USA| | | "/>
    <x v="2"/>
  </r>
  <r>
    <x v="61"/>
    <n v="0"/>
    <n v="0"/>
    <n v="0"/>
    <n v="0"/>
    <s v=" | | | "/>
    <x v="3"/>
  </r>
  <r>
    <x v="62"/>
    <n v="1"/>
    <n v="0"/>
    <n v="1"/>
    <n v="1"/>
    <s v="USA| |CHN|EU"/>
    <x v="1"/>
  </r>
  <r>
    <x v="63"/>
    <n v="1"/>
    <n v="0"/>
    <n v="0"/>
    <n v="0"/>
    <s v="USA| | | "/>
    <x v="2"/>
  </r>
  <r>
    <x v="64"/>
    <n v="1"/>
    <n v="0"/>
    <n v="1"/>
    <n v="0"/>
    <s v="USA| |CHN| "/>
    <x v="7"/>
  </r>
  <r>
    <x v="65"/>
    <n v="1"/>
    <n v="0"/>
    <n v="1"/>
    <n v="1"/>
    <s v="USA| |CHN|EU"/>
    <x v="1"/>
  </r>
  <r>
    <x v="66"/>
    <n v="1"/>
    <n v="0"/>
    <n v="0"/>
    <n v="1"/>
    <s v="USA| | |EU"/>
    <x v="0"/>
  </r>
  <r>
    <x v="67"/>
    <n v="0"/>
    <n v="0"/>
    <n v="0"/>
    <n v="1"/>
    <s v=" | | |EU"/>
    <x v="4"/>
  </r>
  <r>
    <x v="68"/>
    <n v="1"/>
    <n v="0"/>
    <n v="0"/>
    <n v="0"/>
    <s v="USA| | | "/>
    <x v="2"/>
  </r>
  <r>
    <x v="69"/>
    <n v="1"/>
    <n v="0"/>
    <n v="1"/>
    <n v="1"/>
    <s v="USA| |CHN|EU"/>
    <x v="1"/>
  </r>
  <r>
    <x v="70"/>
    <n v="1"/>
    <n v="0"/>
    <n v="1"/>
    <n v="0"/>
    <s v="USA| |CHN| "/>
    <x v="7"/>
  </r>
  <r>
    <x v="71"/>
    <n v="0"/>
    <n v="0"/>
    <n v="0"/>
    <n v="0"/>
    <s v=" | | | "/>
    <x v="3"/>
  </r>
  <r>
    <x v="72"/>
    <n v="1"/>
    <n v="0"/>
    <n v="0"/>
    <n v="1"/>
    <s v="USA| | |EU"/>
    <x v="0"/>
  </r>
  <r>
    <x v="73"/>
    <n v="1"/>
    <n v="0"/>
    <n v="0"/>
    <n v="1"/>
    <s v="USA| | |EU"/>
    <x v="0"/>
  </r>
  <r>
    <x v="74"/>
    <n v="1"/>
    <n v="0"/>
    <n v="1"/>
    <n v="1"/>
    <s v="USA| |CHN|EU"/>
    <x v="1"/>
  </r>
  <r>
    <x v="75"/>
    <n v="1"/>
    <n v="0"/>
    <n v="0"/>
    <n v="1"/>
    <s v="USA| | |EU"/>
    <x v="0"/>
  </r>
  <r>
    <x v="76"/>
    <n v="0"/>
    <n v="0"/>
    <n v="1"/>
    <n v="0"/>
    <s v=" | |CHN| "/>
    <x v="6"/>
  </r>
  <r>
    <x v="77"/>
    <n v="1"/>
    <n v="0"/>
    <n v="1"/>
    <n v="0"/>
    <s v="USA| |CHN| "/>
    <x v="7"/>
  </r>
  <r>
    <x v="78"/>
    <n v="1"/>
    <n v="0"/>
    <n v="1"/>
    <n v="1"/>
    <s v="USA| |CHN|EU"/>
    <x v="1"/>
  </r>
  <r>
    <x v="79"/>
    <n v="0"/>
    <n v="0"/>
    <n v="0"/>
    <n v="0"/>
    <s v=" | | | "/>
    <x v="3"/>
  </r>
  <r>
    <x v="80"/>
    <n v="1"/>
    <n v="0"/>
    <n v="0"/>
    <n v="0"/>
    <s v="USA| | | "/>
    <x v="2"/>
  </r>
  <r>
    <x v="81"/>
    <n v="0"/>
    <n v="0"/>
    <n v="0"/>
    <n v="0"/>
    <s v=" | | | "/>
    <x v="3"/>
  </r>
  <r>
    <x v="82"/>
    <n v="1"/>
    <n v="0"/>
    <n v="0"/>
    <n v="0"/>
    <s v="USA| | | "/>
    <x v="2"/>
  </r>
  <r>
    <x v="83"/>
    <n v="0"/>
    <n v="0"/>
    <n v="0"/>
    <n v="0"/>
    <s v=" | | | "/>
    <x v="3"/>
  </r>
  <r>
    <x v="84"/>
    <n v="0"/>
    <n v="0"/>
    <n v="0"/>
    <n v="0"/>
    <s v=" | | | "/>
    <x v="3"/>
  </r>
  <r>
    <x v="85"/>
    <n v="1"/>
    <n v="0"/>
    <n v="1"/>
    <n v="0"/>
    <s v="USA| |CHN| "/>
    <x v="7"/>
  </r>
  <r>
    <x v="86"/>
    <n v="0"/>
    <n v="0"/>
    <n v="0"/>
    <n v="0"/>
    <s v=" | | | "/>
    <x v="3"/>
  </r>
  <r>
    <x v="87"/>
    <n v="0"/>
    <n v="0"/>
    <n v="0"/>
    <n v="0"/>
    <s v=" | | | "/>
    <x v="3"/>
  </r>
  <r>
    <x v="88"/>
    <n v="1"/>
    <n v="0"/>
    <n v="1"/>
    <n v="1"/>
    <s v="USA| |CHN|EU"/>
    <x v="1"/>
  </r>
  <r>
    <x v="89"/>
    <n v="0"/>
    <n v="0"/>
    <n v="0"/>
    <n v="0"/>
    <s v=" | | | "/>
    <x v="3"/>
  </r>
  <r>
    <x v="90"/>
    <n v="1"/>
    <n v="0"/>
    <n v="0"/>
    <n v="0"/>
    <s v="USA| | | "/>
    <x v="2"/>
  </r>
  <r>
    <x v="91"/>
    <n v="0"/>
    <n v="0"/>
    <n v="0"/>
    <n v="0"/>
    <s v=" | | | "/>
    <x v="3"/>
  </r>
  <r>
    <x v="92"/>
    <n v="1"/>
    <n v="0"/>
    <n v="0"/>
    <n v="1"/>
    <s v="USA| | |EU"/>
    <x v="0"/>
  </r>
  <r>
    <x v="93"/>
    <n v="0"/>
    <n v="0"/>
    <n v="0"/>
    <n v="0"/>
    <s v=" | | | "/>
    <x v="3"/>
  </r>
  <r>
    <x v="94"/>
    <n v="1"/>
    <n v="0"/>
    <n v="0"/>
    <n v="1"/>
    <s v="USA| | |EU"/>
    <x v="0"/>
  </r>
  <r>
    <x v="95"/>
    <n v="1"/>
    <n v="0"/>
    <n v="0"/>
    <n v="1"/>
    <s v="USA| | |EU"/>
    <x v="0"/>
  </r>
  <r>
    <x v="96"/>
    <n v="0"/>
    <n v="0"/>
    <n v="0"/>
    <n v="0"/>
    <s v=" | | | "/>
    <x v="3"/>
  </r>
  <r>
    <x v="97"/>
    <n v="1"/>
    <n v="0"/>
    <n v="0"/>
    <n v="0"/>
    <s v="USA| | | "/>
    <x v="2"/>
  </r>
  <r>
    <x v="98"/>
    <n v="0"/>
    <n v="0"/>
    <n v="0"/>
    <n v="0"/>
    <s v=" | | | "/>
    <x v="3"/>
  </r>
  <r>
    <x v="99"/>
    <n v="1"/>
    <n v="0"/>
    <n v="1"/>
    <n v="1"/>
    <s v="USA| |CHN|EU"/>
    <x v="1"/>
  </r>
  <r>
    <x v="100"/>
    <n v="1"/>
    <n v="0"/>
    <n v="0"/>
    <n v="1"/>
    <s v="USA| | |EU"/>
    <x v="0"/>
  </r>
  <r>
    <x v="101"/>
    <n v="0"/>
    <n v="0"/>
    <n v="0"/>
    <n v="0"/>
    <s v=" | | | "/>
    <x v="3"/>
  </r>
  <r>
    <x v="102"/>
    <n v="1"/>
    <n v="0"/>
    <n v="1"/>
    <n v="1"/>
    <s v="USA| |CHN|EU"/>
    <x v="1"/>
  </r>
  <r>
    <x v="103"/>
    <n v="0"/>
    <n v="0"/>
    <n v="0"/>
    <n v="0"/>
    <s v=" | | | "/>
    <x v="3"/>
  </r>
  <r>
    <x v="104"/>
    <n v="0"/>
    <n v="0"/>
    <n v="0"/>
    <n v="0"/>
    <s v=" | | | "/>
    <x v="3"/>
  </r>
  <r>
    <x v="105"/>
    <n v="0"/>
    <n v="0"/>
    <n v="0"/>
    <n v="0"/>
    <s v=" | | | "/>
    <x v="3"/>
  </r>
  <r>
    <x v="106"/>
    <n v="1"/>
    <n v="0"/>
    <n v="0"/>
    <n v="1"/>
    <s v="USA| | |EU"/>
    <x v="0"/>
  </r>
  <r>
    <x v="107"/>
    <n v="0"/>
    <n v="0"/>
    <n v="0"/>
    <n v="0"/>
    <s v=" | | | "/>
    <x v="3"/>
  </r>
  <r>
    <x v="108"/>
    <n v="0"/>
    <n v="0"/>
    <n v="0"/>
    <n v="0"/>
    <s v=" | | | "/>
    <x v="3"/>
  </r>
  <r>
    <x v="109"/>
    <n v="0"/>
    <n v="0"/>
    <n v="0"/>
    <n v="0"/>
    <s v=" | | | "/>
    <x v="3"/>
  </r>
  <r>
    <x v="110"/>
    <n v="1"/>
    <n v="0"/>
    <n v="0"/>
    <n v="0"/>
    <s v="USA| | | "/>
    <x v="2"/>
  </r>
  <r>
    <x v="111"/>
    <n v="0"/>
    <n v="0"/>
    <n v="0"/>
    <n v="0"/>
    <s v=" | | | "/>
    <x v="3"/>
  </r>
  <r>
    <x v="112"/>
    <n v="0"/>
    <n v="0"/>
    <n v="0"/>
    <n v="0"/>
    <s v=" | | | "/>
    <x v="3"/>
  </r>
  <r>
    <x v="113"/>
    <n v="0"/>
    <n v="0"/>
    <n v="0"/>
    <n v="0"/>
    <s v=" | | | "/>
    <x v="3"/>
  </r>
  <r>
    <x v="114"/>
    <n v="1"/>
    <n v="0"/>
    <n v="0"/>
    <n v="1"/>
    <s v="USA| | |EU"/>
    <x v="0"/>
  </r>
  <r>
    <x v="115"/>
    <n v="1"/>
    <n v="0"/>
    <n v="0"/>
    <n v="1"/>
    <s v="USA| | |EU"/>
    <x v="0"/>
  </r>
  <r>
    <x v="116"/>
    <n v="0"/>
    <n v="0"/>
    <n v="0"/>
    <n v="0"/>
    <s v=" | | | "/>
    <x v="3"/>
  </r>
  <r>
    <x v="117"/>
    <n v="1"/>
    <n v="0"/>
    <n v="0"/>
    <n v="1"/>
    <s v="USA| | |EU"/>
    <x v="0"/>
  </r>
  <r>
    <x v="118"/>
    <n v="0"/>
    <n v="0"/>
    <n v="0"/>
    <n v="0"/>
    <s v=" | | | "/>
    <x v="3"/>
  </r>
  <r>
    <x v="119"/>
    <n v="0"/>
    <n v="0"/>
    <n v="1"/>
    <n v="0"/>
    <s v=" | |CHN| "/>
    <x v="6"/>
  </r>
  <r>
    <x v="120"/>
    <n v="1"/>
    <n v="0"/>
    <n v="0"/>
    <n v="0"/>
    <s v="USA| | | "/>
    <x v="2"/>
  </r>
  <r>
    <x v="121"/>
    <n v="0"/>
    <n v="0"/>
    <n v="0"/>
    <n v="0"/>
    <s v=" | | | "/>
    <x v="3"/>
  </r>
  <r>
    <x v="122"/>
    <n v="1"/>
    <n v="0"/>
    <n v="1"/>
    <n v="1"/>
    <s v="USA| |CHN|EU"/>
    <x v="1"/>
  </r>
  <r>
    <x v="123"/>
    <n v="1"/>
    <n v="0"/>
    <n v="0"/>
    <n v="0"/>
    <s v="USA| | | "/>
    <x v="2"/>
  </r>
  <r>
    <x v="124"/>
    <n v="0"/>
    <n v="0"/>
    <n v="1"/>
    <n v="1"/>
    <s v=" | |CHN|EU"/>
    <x v="5"/>
  </r>
  <r>
    <x v="125"/>
    <n v="1"/>
    <n v="0"/>
    <n v="0"/>
    <n v="0"/>
    <s v="USA| | | "/>
    <x v="2"/>
  </r>
  <r>
    <x v="126"/>
    <n v="0"/>
    <n v="0"/>
    <n v="0"/>
    <n v="0"/>
    <s v=" | | | "/>
    <x v="3"/>
  </r>
  <r>
    <x v="127"/>
    <n v="0"/>
    <n v="0"/>
    <n v="0"/>
    <n v="0"/>
    <s v=" | | | "/>
    <x v="3"/>
  </r>
  <r>
    <x v="128"/>
    <n v="1"/>
    <n v="0"/>
    <n v="0"/>
    <n v="0"/>
    <s v="USA| | | "/>
    <x v="2"/>
  </r>
  <r>
    <x v="129"/>
    <n v="1"/>
    <n v="0"/>
    <n v="0"/>
    <n v="0"/>
    <s v="USA| | | "/>
    <x v="2"/>
  </r>
  <r>
    <x v="130"/>
    <n v="1"/>
    <n v="0"/>
    <n v="0"/>
    <n v="0"/>
    <s v="USA| | | "/>
    <x v="2"/>
  </r>
  <r>
    <x v="131"/>
    <n v="0"/>
    <n v="0"/>
    <n v="0"/>
    <n v="0"/>
    <s v=" | | | "/>
    <x v="3"/>
  </r>
  <r>
    <x v="132"/>
    <n v="0"/>
    <n v="0"/>
    <n v="0"/>
    <n v="0"/>
    <s v=" | | | "/>
    <x v="3"/>
  </r>
  <r>
    <x v="133"/>
    <n v="1"/>
    <n v="0"/>
    <n v="0"/>
    <n v="0"/>
    <s v="USA| | | "/>
    <x v="2"/>
  </r>
  <r>
    <x v="134"/>
    <n v="1"/>
    <n v="0"/>
    <n v="0"/>
    <n v="1"/>
    <s v="USA| | |EU"/>
    <x v="0"/>
  </r>
  <r>
    <x v="135"/>
    <n v="1"/>
    <n v="0"/>
    <n v="1"/>
    <n v="1"/>
    <s v="USA| |CHN|EU"/>
    <x v="1"/>
  </r>
  <r>
    <x v="136"/>
    <n v="1"/>
    <n v="0"/>
    <n v="0"/>
    <n v="1"/>
    <s v="USA| | |EU"/>
    <x v="0"/>
  </r>
  <r>
    <x v="137"/>
    <n v="1"/>
    <n v="0"/>
    <n v="0"/>
    <n v="0"/>
    <s v="USA| | | "/>
    <x v="2"/>
  </r>
  <r>
    <x v="138"/>
    <n v="1"/>
    <n v="0"/>
    <n v="0"/>
    <n v="0"/>
    <s v="USA| | | "/>
    <x v="2"/>
  </r>
  <r>
    <x v="139"/>
    <n v="1"/>
    <n v="0"/>
    <n v="0"/>
    <n v="1"/>
    <s v="USA| | |EU"/>
    <x v="0"/>
  </r>
  <r>
    <x v="140"/>
    <n v="1"/>
    <n v="0"/>
    <n v="1"/>
    <n v="1"/>
    <s v="USA| |CHN|EU"/>
    <x v="1"/>
  </r>
  <r>
    <x v="141"/>
    <n v="0"/>
    <n v="0"/>
    <n v="1"/>
    <n v="0"/>
    <s v=" | |CHN| "/>
    <x v="6"/>
  </r>
  <r>
    <x v="142"/>
    <n v="0"/>
    <n v="0"/>
    <n v="0"/>
    <n v="0"/>
    <s v=" | | | "/>
    <x v="3"/>
  </r>
  <r>
    <x v="143"/>
    <n v="1"/>
    <n v="0"/>
    <n v="0"/>
    <n v="0"/>
    <s v="USA| | | "/>
    <x v="2"/>
  </r>
  <r>
    <x v="144"/>
    <n v="1"/>
    <n v="0"/>
    <n v="0"/>
    <n v="1"/>
    <s v="USA| | |EU"/>
    <x v="0"/>
  </r>
  <r>
    <x v="145"/>
    <n v="1"/>
    <n v="0"/>
    <n v="0"/>
    <n v="1"/>
    <s v="USA| | |EU"/>
    <x v="0"/>
  </r>
  <r>
    <x v="146"/>
    <n v="0"/>
    <n v="0"/>
    <n v="0"/>
    <n v="0"/>
    <s v=" | | | "/>
    <x v="3"/>
  </r>
  <r>
    <x v="147"/>
    <n v="1"/>
    <n v="0"/>
    <n v="0"/>
    <n v="0"/>
    <s v="USA| | | "/>
    <x v="2"/>
  </r>
  <r>
    <x v="148"/>
    <n v="0"/>
    <n v="0"/>
    <n v="0"/>
    <n v="0"/>
    <s v=" | | | "/>
    <x v="3"/>
  </r>
  <r>
    <x v="149"/>
    <n v="1"/>
    <n v="0"/>
    <n v="1"/>
    <n v="1"/>
    <s v="USA| |CHN|EU"/>
    <x v="1"/>
  </r>
  <r>
    <x v="150"/>
    <n v="0"/>
    <n v="0"/>
    <n v="0"/>
    <n v="0"/>
    <s v=" | | | "/>
    <x v="3"/>
  </r>
  <r>
    <x v="151"/>
    <n v="0"/>
    <n v="0"/>
    <n v="0"/>
    <n v="0"/>
    <s v=" | | | "/>
    <x v="3"/>
  </r>
  <r>
    <x v="152"/>
    <n v="0"/>
    <n v="0"/>
    <n v="0"/>
    <n v="0"/>
    <s v=" | | | "/>
    <x v="3"/>
  </r>
  <r>
    <x v="153"/>
    <n v="0"/>
    <n v="0"/>
    <n v="0"/>
    <n v="0"/>
    <s v=" | | | "/>
    <x v="3"/>
  </r>
  <r>
    <x v="154"/>
    <n v="1"/>
    <n v="0"/>
    <n v="0"/>
    <n v="1"/>
    <s v="USA| | |EU"/>
    <x v="0"/>
  </r>
  <r>
    <x v="155"/>
    <n v="1"/>
    <n v="0"/>
    <n v="0"/>
    <n v="1"/>
    <s v="USA| | |EU"/>
    <x v="0"/>
  </r>
  <r>
    <x v="156"/>
    <n v="1"/>
    <n v="0"/>
    <n v="0"/>
    <n v="0"/>
    <s v="USA| | | "/>
    <x v="2"/>
  </r>
  <r>
    <x v="157"/>
    <n v="1"/>
    <n v="0"/>
    <n v="0"/>
    <n v="0"/>
    <s v="USA| | | "/>
    <x v="2"/>
  </r>
  <r>
    <x v="158"/>
    <n v="1"/>
    <n v="0"/>
    <n v="0"/>
    <n v="1"/>
    <s v="USA| | |EU"/>
    <x v="0"/>
  </r>
  <r>
    <x v="159"/>
    <n v="1"/>
    <n v="0"/>
    <n v="0"/>
    <n v="0"/>
    <s v="USA| | | "/>
    <x v="2"/>
  </r>
  <r>
    <x v="160"/>
    <n v="0"/>
    <n v="0"/>
    <n v="1"/>
    <n v="0"/>
    <s v=" | |CHN| "/>
    <x v="6"/>
  </r>
  <r>
    <x v="161"/>
    <n v="0"/>
    <n v="0"/>
    <n v="0"/>
    <n v="0"/>
    <s v=" | | | "/>
    <x v="3"/>
  </r>
  <r>
    <x v="162"/>
    <n v="0"/>
    <n v="0"/>
    <n v="0"/>
    <n v="0"/>
    <s v=" | | | "/>
    <x v="3"/>
  </r>
  <r>
    <x v="163"/>
    <n v="0"/>
    <n v="0"/>
    <n v="0"/>
    <n v="0"/>
    <s v=" | | | "/>
    <x v="3"/>
  </r>
  <r>
    <x v="164"/>
    <n v="0"/>
    <n v="0"/>
    <n v="0"/>
    <n v="0"/>
    <s v=" | | | "/>
    <x v="3"/>
  </r>
  <r>
    <x v="165"/>
    <n v="1"/>
    <n v="0"/>
    <n v="0"/>
    <n v="1"/>
    <s v="USA| | |EU"/>
    <x v="0"/>
  </r>
  <r>
    <x v="166"/>
    <n v="1"/>
    <n v="0"/>
    <n v="1"/>
    <n v="1"/>
    <s v="USA| |CHN|EU"/>
    <x v="1"/>
  </r>
  <r>
    <x v="167"/>
    <n v="1"/>
    <n v="0"/>
    <n v="1"/>
    <n v="0"/>
    <s v="USA| |CHN| "/>
    <x v="7"/>
  </r>
  <r>
    <x v="168"/>
    <n v="1"/>
    <n v="0"/>
    <n v="0"/>
    <n v="0"/>
    <s v="USA| | | "/>
    <x v="2"/>
  </r>
  <r>
    <x v="169"/>
    <n v="0"/>
    <n v="0"/>
    <n v="0"/>
    <n v="1"/>
    <s v=" | | |EU"/>
    <x v="4"/>
  </r>
  <r>
    <x v="170"/>
    <n v="0"/>
    <n v="0"/>
    <n v="1"/>
    <n v="0"/>
    <s v=" | |CHN| "/>
    <x v="6"/>
  </r>
  <r>
    <x v="171"/>
    <n v="1"/>
    <n v="0"/>
    <n v="1"/>
    <n v="1"/>
    <s v="USA| |CHN|EU"/>
    <x v="1"/>
  </r>
  <r>
    <x v="172"/>
    <n v="1"/>
    <n v="0"/>
    <n v="1"/>
    <n v="0"/>
    <s v="USA| |CHN| "/>
    <x v="7"/>
  </r>
  <r>
    <x v="173"/>
    <n v="0"/>
    <n v="0"/>
    <n v="0"/>
    <n v="0"/>
    <s v=" | | | "/>
    <x v="3"/>
  </r>
  <r>
    <x v="174"/>
    <n v="1"/>
    <n v="0"/>
    <n v="0"/>
    <n v="1"/>
    <s v="USA| | |EU"/>
    <x v="0"/>
  </r>
  <r>
    <x v="175"/>
    <n v="0"/>
    <n v="0"/>
    <n v="0"/>
    <n v="0"/>
    <s v=" | | | "/>
    <x v="3"/>
  </r>
  <r>
    <x v="176"/>
    <n v="1"/>
    <n v="0"/>
    <n v="0"/>
    <n v="1"/>
    <s v="USA| | |EU"/>
    <x v="0"/>
  </r>
  <r>
    <x v="177"/>
    <n v="0"/>
    <n v="0"/>
    <n v="0"/>
    <n v="0"/>
    <s v=" | | | "/>
    <x v="3"/>
  </r>
  <r>
    <x v="178"/>
    <n v="0"/>
    <n v="0"/>
    <n v="1"/>
    <n v="0"/>
    <s v=" | |CHN| "/>
    <x v="6"/>
  </r>
  <r>
    <x v="179"/>
    <n v="0"/>
    <n v="0"/>
    <n v="0"/>
    <n v="0"/>
    <s v=" | | | "/>
    <x v="3"/>
  </r>
  <r>
    <x v="180"/>
    <n v="1"/>
    <n v="0"/>
    <n v="0"/>
    <n v="1"/>
    <s v="USA| | |EU"/>
    <x v="0"/>
  </r>
  <r>
    <x v="181"/>
    <n v="0"/>
    <n v="0"/>
    <n v="0"/>
    <n v="0"/>
    <s v=" | | | "/>
    <x v="3"/>
  </r>
  <r>
    <x v="182"/>
    <n v="0"/>
    <n v="0"/>
    <n v="0"/>
    <n v="0"/>
    <s v=" | | | "/>
    <x v="3"/>
  </r>
  <r>
    <x v="183"/>
    <n v="0"/>
    <n v="0"/>
    <n v="1"/>
    <n v="0"/>
    <s v=" | |CHN| "/>
    <x v="6"/>
  </r>
  <r>
    <x v="184"/>
    <n v="1"/>
    <n v="0"/>
    <n v="0"/>
    <n v="0"/>
    <s v="USA| | | "/>
    <x v="2"/>
  </r>
  <r>
    <x v="185"/>
    <n v="0"/>
    <n v="0"/>
    <n v="0"/>
    <n v="1"/>
    <s v=" | | |EU"/>
    <x v="4"/>
  </r>
  <r>
    <x v="186"/>
    <n v="0"/>
    <n v="0"/>
    <n v="0"/>
    <n v="0"/>
    <s v=" | | | "/>
    <x v="3"/>
  </r>
  <r>
    <x v="187"/>
    <n v="0"/>
    <n v="0"/>
    <n v="0"/>
    <n v="0"/>
    <s v=" | | | "/>
    <x v="3"/>
  </r>
  <r>
    <x v="188"/>
    <n v="0"/>
    <n v="0"/>
    <n v="0"/>
    <n v="0"/>
    <s v=" | | | "/>
    <x v="3"/>
  </r>
  <r>
    <x v="189"/>
    <n v="0"/>
    <n v="0"/>
    <n v="0"/>
    <n v="0"/>
    <s v=" | | | "/>
    <x v="3"/>
  </r>
  <r>
    <x v="190"/>
    <n v="0"/>
    <n v="0"/>
    <n v="0"/>
    <n v="0"/>
    <s v=" | | | "/>
    <x v="3"/>
  </r>
  <r>
    <x v="191"/>
    <n v="0"/>
    <n v="0"/>
    <n v="0"/>
    <n v="0"/>
    <s v=" | | | "/>
    <x v="3"/>
  </r>
  <r>
    <x v="192"/>
    <n v="0"/>
    <n v="0"/>
    <n v="0"/>
    <n v="0"/>
    <s v=" | | | "/>
    <x v="3"/>
  </r>
  <r>
    <x v="193"/>
    <n v="0"/>
    <n v="0"/>
    <n v="0"/>
    <n v="0"/>
    <s v=" | | | "/>
    <x v="3"/>
  </r>
  <r>
    <x v="194"/>
    <n v="0"/>
    <n v="0"/>
    <n v="0"/>
    <n v="0"/>
    <s v=" | | | "/>
    <x v="3"/>
  </r>
  <r>
    <x v="195"/>
    <n v="1"/>
    <n v="0"/>
    <n v="1"/>
    <n v="1"/>
    <s v="USA| |CHN|EU"/>
    <x v="1"/>
  </r>
  <r>
    <x v="196"/>
    <n v="0"/>
    <n v="0"/>
    <n v="0"/>
    <n v="0"/>
    <s v=" | | | "/>
    <x v="3"/>
  </r>
  <r>
    <x v="197"/>
    <n v="0"/>
    <n v="0"/>
    <n v="0"/>
    <n v="0"/>
    <s v=" | | | "/>
    <x v="3"/>
  </r>
  <r>
    <x v="198"/>
    <n v="0"/>
    <n v="0"/>
    <n v="0"/>
    <n v="0"/>
    <s v=" | | | "/>
    <x v="3"/>
  </r>
  <r>
    <x v="199"/>
    <n v="1"/>
    <n v="0"/>
    <n v="0"/>
    <n v="0"/>
    <s v="USA| | | "/>
    <x v="2"/>
  </r>
  <r>
    <x v="200"/>
    <n v="0"/>
    <n v="0"/>
    <n v="0"/>
    <n v="0"/>
    <s v=" | | | "/>
    <x v="3"/>
  </r>
  <r>
    <x v="201"/>
    <n v="1"/>
    <n v="0"/>
    <n v="0"/>
    <n v="0"/>
    <s v="USA| | | "/>
    <x v="2"/>
  </r>
  <r>
    <x v="202"/>
    <n v="0"/>
    <n v="0"/>
    <n v="0"/>
    <n v="0"/>
    <s v=" | | | "/>
    <x v="3"/>
  </r>
  <r>
    <x v="203"/>
    <n v="0"/>
    <n v="0"/>
    <n v="0"/>
    <n v="0"/>
    <s v=" | | | "/>
    <x v="3"/>
  </r>
  <r>
    <x v="204"/>
    <n v="0"/>
    <n v="0"/>
    <n v="0"/>
    <n v="0"/>
    <s v=" | | | "/>
    <x v="3"/>
  </r>
  <r>
    <x v="205"/>
    <n v="0"/>
    <n v="0"/>
    <n v="0"/>
    <n v="0"/>
    <s v=" | | | "/>
    <x v="3"/>
  </r>
  <r>
    <x v="206"/>
    <n v="0"/>
    <n v="0"/>
    <n v="0"/>
    <n v="0"/>
    <s v=" | | | "/>
    <x v="3"/>
  </r>
  <r>
    <x v="207"/>
    <n v="0"/>
    <n v="0"/>
    <n v="0"/>
    <n v="0"/>
    <s v=" | | | "/>
    <x v="3"/>
  </r>
  <r>
    <x v="208"/>
    <n v="0"/>
    <n v="0"/>
    <n v="0"/>
    <n v="0"/>
    <s v=" | | | "/>
    <x v="3"/>
  </r>
  <r>
    <x v="209"/>
    <n v="1"/>
    <n v="0"/>
    <n v="0"/>
    <n v="0"/>
    <s v="USA| | | "/>
    <x v="2"/>
  </r>
  <r>
    <x v="210"/>
    <n v="0"/>
    <n v="0"/>
    <n v="0"/>
    <n v="0"/>
    <s v=" | | | "/>
    <x v="3"/>
  </r>
  <r>
    <x v="211"/>
    <n v="0"/>
    <n v="0"/>
    <n v="0"/>
    <n v="0"/>
    <s v=" | | | "/>
    <x v="3"/>
  </r>
  <r>
    <x v="212"/>
    <n v="0"/>
    <n v="0"/>
    <n v="0"/>
    <n v="0"/>
    <s v=" | | | "/>
    <x v="3"/>
  </r>
  <r>
    <x v="213"/>
    <n v="0"/>
    <n v="0"/>
    <n v="0"/>
    <n v="0"/>
    <s v=" | | | "/>
    <x v="3"/>
  </r>
  <r>
    <x v="214"/>
    <n v="0"/>
    <n v="0"/>
    <n v="0"/>
    <n v="0"/>
    <s v=" | | | "/>
    <x v="3"/>
  </r>
  <r>
    <x v="215"/>
    <n v="0"/>
    <n v="0"/>
    <n v="0"/>
    <n v="0"/>
    <s v=" | | | "/>
    <x v="3"/>
  </r>
  <r>
    <x v="216"/>
    <n v="0"/>
    <n v="0"/>
    <n v="0"/>
    <n v="0"/>
    <s v=" | | | "/>
    <x v="3"/>
  </r>
  <r>
    <x v="217"/>
    <n v="0"/>
    <n v="0"/>
    <n v="0"/>
    <n v="0"/>
    <s v=" | | | "/>
    <x v="3"/>
  </r>
  <r>
    <x v="218"/>
    <n v="0"/>
    <n v="0"/>
    <n v="0"/>
    <n v="0"/>
    <s v=" | | | "/>
    <x v="3"/>
  </r>
  <r>
    <x v="219"/>
    <n v="0"/>
    <n v="0"/>
    <n v="0"/>
    <n v="0"/>
    <s v=" | | | "/>
    <x v="3"/>
  </r>
  <r>
    <x v="220"/>
    <n v="0"/>
    <n v="0"/>
    <n v="1"/>
    <n v="0"/>
    <s v=" | |CHN| "/>
    <x v="6"/>
  </r>
  <r>
    <x v="221"/>
    <n v="0"/>
    <n v="0"/>
    <n v="0"/>
    <n v="0"/>
    <s v=" | | | "/>
    <x v="3"/>
  </r>
  <r>
    <x v="222"/>
    <n v="1"/>
    <n v="0"/>
    <n v="1"/>
    <n v="1"/>
    <s v="USA| |CHN|EU"/>
    <x v="1"/>
  </r>
  <r>
    <x v="223"/>
    <n v="0"/>
    <n v="0"/>
    <n v="0"/>
    <n v="0"/>
    <s v=" | | | "/>
    <x v="3"/>
  </r>
  <r>
    <x v="224"/>
    <n v="0"/>
    <n v="0"/>
    <n v="0"/>
    <n v="0"/>
    <s v=" | | | "/>
    <x v="3"/>
  </r>
  <r>
    <x v="225"/>
    <n v="0"/>
    <n v="0"/>
    <n v="0"/>
    <n v="0"/>
    <s v=" | | | "/>
    <x v="3"/>
  </r>
  <r>
    <x v="226"/>
    <n v="0"/>
    <n v="0"/>
    <n v="0"/>
    <n v="0"/>
    <s v=" | | | "/>
    <x v="3"/>
  </r>
  <r>
    <x v="227"/>
    <n v="0"/>
    <n v="0"/>
    <n v="0"/>
    <n v="0"/>
    <s v=" | | | "/>
    <x v="3"/>
  </r>
  <r>
    <x v="228"/>
    <n v="0"/>
    <n v="0"/>
    <n v="0"/>
    <n v="0"/>
    <s v=" | | | "/>
    <x v="3"/>
  </r>
  <r>
    <x v="229"/>
    <n v="1"/>
    <n v="0"/>
    <n v="0"/>
    <n v="0"/>
    <s v="USA| | | "/>
    <x v="2"/>
  </r>
  <r>
    <x v="230"/>
    <n v="1"/>
    <n v="0"/>
    <n v="0"/>
    <n v="1"/>
    <s v="USA| | |EU"/>
    <x v="0"/>
  </r>
  <r>
    <x v="231"/>
    <n v="1"/>
    <n v="0"/>
    <n v="0"/>
    <n v="0"/>
    <s v="USA| | | "/>
    <x v="2"/>
  </r>
  <r>
    <x v="232"/>
    <n v="0"/>
    <n v="0"/>
    <n v="0"/>
    <n v="0"/>
    <s v=" | | | "/>
    <x v="3"/>
  </r>
  <r>
    <x v="233"/>
    <n v="0"/>
    <n v="0"/>
    <n v="0"/>
    <n v="0"/>
    <s v=" | | | "/>
    <x v="3"/>
  </r>
  <r>
    <x v="234"/>
    <n v="0"/>
    <n v="0"/>
    <n v="0"/>
    <n v="0"/>
    <s v=" | | | "/>
    <x v="3"/>
  </r>
  <r>
    <x v="235"/>
    <n v="1"/>
    <n v="0"/>
    <n v="1"/>
    <n v="1"/>
    <s v="USA| |CHN|EU"/>
    <x v="1"/>
  </r>
  <r>
    <x v="236"/>
    <n v="1"/>
    <n v="0"/>
    <n v="0"/>
    <n v="0"/>
    <s v="USA| | | "/>
    <x v="2"/>
  </r>
  <r>
    <x v="237"/>
    <n v="0"/>
    <n v="0"/>
    <n v="0"/>
    <n v="0"/>
    <s v=" | | | "/>
    <x v="3"/>
  </r>
  <r>
    <x v="238"/>
    <n v="1"/>
    <n v="0"/>
    <n v="0"/>
    <n v="0"/>
    <s v="USA| | | "/>
    <x v="2"/>
  </r>
  <r>
    <x v="239"/>
    <n v="0"/>
    <n v="0"/>
    <n v="0"/>
    <n v="1"/>
    <s v=" | | |EU"/>
    <x v="4"/>
  </r>
  <r>
    <x v="240"/>
    <n v="1"/>
    <n v="0"/>
    <n v="1"/>
    <n v="0"/>
    <s v="USA| |CHN| "/>
    <x v="7"/>
  </r>
  <r>
    <x v="241"/>
    <n v="0"/>
    <n v="0"/>
    <n v="0"/>
    <n v="0"/>
    <s v=" | | | "/>
    <x v="3"/>
  </r>
  <r>
    <x v="242"/>
    <n v="0"/>
    <n v="0"/>
    <n v="0"/>
    <n v="0"/>
    <s v=" | | | "/>
    <x v="3"/>
  </r>
  <r>
    <x v="243"/>
    <n v="0"/>
    <n v="0"/>
    <n v="0"/>
    <n v="0"/>
    <s v=" | | | "/>
    <x v="3"/>
  </r>
  <r>
    <x v="244"/>
    <n v="1"/>
    <n v="0"/>
    <n v="0"/>
    <n v="0"/>
    <s v="USA| | | "/>
    <x v="2"/>
  </r>
  <r>
    <x v="245"/>
    <n v="0"/>
    <n v="0"/>
    <n v="1"/>
    <n v="0"/>
    <s v=" | |CHN| "/>
    <x v="6"/>
  </r>
  <r>
    <x v="246"/>
    <n v="0"/>
    <n v="0"/>
    <n v="0"/>
    <n v="0"/>
    <s v=" | | | "/>
    <x v="3"/>
  </r>
  <r>
    <x v="247"/>
    <n v="0"/>
    <n v="0"/>
    <n v="1"/>
    <n v="0"/>
    <s v=" | |CHN| "/>
    <x v="6"/>
  </r>
  <r>
    <x v="248"/>
    <n v="0"/>
    <n v="0"/>
    <n v="1"/>
    <n v="0"/>
    <s v=" | |CHN| "/>
    <x v="6"/>
  </r>
  <r>
    <x v="249"/>
    <n v="1"/>
    <n v="0"/>
    <n v="1"/>
    <n v="1"/>
    <s v="USA| |CHN|EU"/>
    <x v="1"/>
  </r>
  <r>
    <x v="250"/>
    <n v="1"/>
    <n v="0"/>
    <n v="0"/>
    <n v="0"/>
    <s v="USA| | | "/>
    <x v="2"/>
  </r>
  <r>
    <x v="251"/>
    <n v="1"/>
    <n v="1"/>
    <n v="1"/>
    <n v="1"/>
    <s v="USA|BRA|CHN|EU"/>
    <x v="8"/>
  </r>
  <r>
    <x v="252"/>
    <n v="1"/>
    <n v="1"/>
    <n v="1"/>
    <n v="1"/>
    <s v="USA|BRA|CHN|EU"/>
    <x v="8"/>
  </r>
  <r>
    <x v="253"/>
    <n v="1"/>
    <n v="1"/>
    <n v="1"/>
    <n v="1"/>
    <s v="USA|BRA|CHN|EU"/>
    <x v="8"/>
  </r>
  <r>
    <x v="254"/>
    <n v="1"/>
    <n v="1"/>
    <n v="1"/>
    <n v="1"/>
    <s v="USA|BRA|CHN|EU"/>
    <x v="8"/>
  </r>
  <r>
    <x v="255"/>
    <n v="1"/>
    <n v="1"/>
    <n v="1"/>
    <n v="0"/>
    <s v="USA|BRA|CHN| "/>
    <x v="9"/>
  </r>
  <r>
    <x v="256"/>
    <n v="1"/>
    <n v="1"/>
    <n v="1"/>
    <n v="1"/>
    <s v="USA|BRA|CHN|EU"/>
    <x v="8"/>
  </r>
  <r>
    <x v="257"/>
    <n v="1"/>
    <n v="1"/>
    <n v="1"/>
    <n v="0"/>
    <s v="USA|BRA|CHN| "/>
    <x v="9"/>
  </r>
  <r>
    <x v="258"/>
    <n v="1"/>
    <n v="1"/>
    <n v="0"/>
    <n v="1"/>
    <s v="USA|BRA| |EU"/>
    <x v="10"/>
  </r>
  <r>
    <x v="259"/>
    <n v="1"/>
    <n v="1"/>
    <n v="1"/>
    <n v="0"/>
    <s v="USA|BRA|CHN| "/>
    <x v="9"/>
  </r>
  <r>
    <x v="260"/>
    <n v="0"/>
    <n v="1"/>
    <n v="1"/>
    <n v="0"/>
    <s v=" |BRA|CHN| "/>
    <x v="11"/>
  </r>
  <r>
    <x v="261"/>
    <n v="0"/>
    <n v="1"/>
    <n v="0"/>
    <n v="0"/>
    <s v=" |BRA| | "/>
    <x v="12"/>
  </r>
  <r>
    <x v="262"/>
    <n v="1"/>
    <n v="1"/>
    <n v="1"/>
    <n v="1"/>
    <s v="USA|BRA|CHN|EU"/>
    <x v="8"/>
  </r>
  <r>
    <x v="263"/>
    <n v="1"/>
    <n v="1"/>
    <n v="1"/>
    <n v="0"/>
    <s v="USA|BRA|CHN| "/>
    <x v="9"/>
  </r>
  <r>
    <x v="264"/>
    <n v="1"/>
    <n v="1"/>
    <n v="0"/>
    <n v="1"/>
    <s v="USA|BRA| |EU"/>
    <x v="10"/>
  </r>
  <r>
    <x v="265"/>
    <n v="0"/>
    <n v="1"/>
    <n v="1"/>
    <n v="0"/>
    <s v=" |BRA|CHN| "/>
    <x v="11"/>
  </r>
  <r>
    <x v="266"/>
    <n v="0"/>
    <n v="1"/>
    <n v="0"/>
    <n v="0"/>
    <s v=" |BRA| | "/>
    <x v="12"/>
  </r>
  <r>
    <x v="267"/>
    <n v="1"/>
    <n v="1"/>
    <n v="0"/>
    <n v="0"/>
    <s v="USA|BRA| | "/>
    <x v="13"/>
  </r>
  <r>
    <x v="268"/>
    <n v="1"/>
    <n v="1"/>
    <n v="1"/>
    <n v="0"/>
    <s v="USA|BRA|CHN| "/>
    <x v="9"/>
  </r>
  <r>
    <x v="269"/>
    <n v="1"/>
    <n v="1"/>
    <n v="0"/>
    <n v="0"/>
    <s v="USA|BRA| | "/>
    <x v="13"/>
  </r>
  <r>
    <x v="270"/>
    <n v="1"/>
    <n v="1"/>
    <n v="1"/>
    <n v="1"/>
    <s v="USA|BRA|CHN|EU"/>
    <x v="8"/>
  </r>
  <r>
    <x v="271"/>
    <n v="1"/>
    <n v="1"/>
    <n v="1"/>
    <n v="1"/>
    <s v="USA|BRA|CHN|EU"/>
    <x v="8"/>
  </r>
  <r>
    <x v="272"/>
    <n v="0"/>
    <n v="1"/>
    <n v="1"/>
    <n v="0"/>
    <s v=" |BRA|CHN| "/>
    <x v="11"/>
  </r>
  <r>
    <x v="273"/>
    <n v="1"/>
    <n v="1"/>
    <n v="1"/>
    <n v="1"/>
    <s v="USA|BRA|CHN|EU"/>
    <x v="8"/>
  </r>
  <r>
    <x v="274"/>
    <n v="1"/>
    <n v="1"/>
    <n v="1"/>
    <n v="0"/>
    <s v="USA|BRA|CHN| "/>
    <x v="9"/>
  </r>
  <r>
    <x v="275"/>
    <n v="1"/>
    <n v="1"/>
    <n v="1"/>
    <n v="1"/>
    <s v="USA|BRA|CHN|EU"/>
    <x v="8"/>
  </r>
  <r>
    <x v="276"/>
    <n v="1"/>
    <n v="1"/>
    <n v="1"/>
    <n v="1"/>
    <s v="USA|BRA|CHN|EU"/>
    <x v="8"/>
  </r>
  <r>
    <x v="277"/>
    <n v="1"/>
    <n v="1"/>
    <n v="1"/>
    <n v="0"/>
    <s v="USA|BRA|CHN| "/>
    <x v="9"/>
  </r>
  <r>
    <x v="278"/>
    <n v="1"/>
    <n v="1"/>
    <n v="1"/>
    <n v="1"/>
    <s v="USA|BRA|CHN|EU"/>
    <x v="8"/>
  </r>
  <r>
    <x v="279"/>
    <n v="1"/>
    <n v="1"/>
    <n v="1"/>
    <n v="1"/>
    <s v="USA|BRA|CHN|EU"/>
    <x v="8"/>
  </r>
  <r>
    <x v="280"/>
    <n v="1"/>
    <n v="1"/>
    <n v="1"/>
    <n v="0"/>
    <s v="USA|BRA|CHN| "/>
    <x v="9"/>
  </r>
  <r>
    <x v="281"/>
    <n v="1"/>
    <n v="1"/>
    <n v="1"/>
    <n v="1"/>
    <s v="USA|BRA|CHN|EU"/>
    <x v="8"/>
  </r>
  <r>
    <x v="282"/>
    <n v="1"/>
    <n v="1"/>
    <n v="1"/>
    <n v="0"/>
    <s v="USA|BRA|CHN| "/>
    <x v="9"/>
  </r>
  <r>
    <x v="283"/>
    <n v="1"/>
    <n v="1"/>
    <n v="1"/>
    <n v="1"/>
    <s v="USA|BRA|CHN|EU"/>
    <x v="8"/>
  </r>
  <r>
    <x v="284"/>
    <n v="1"/>
    <n v="1"/>
    <n v="1"/>
    <n v="1"/>
    <s v="USA|BRA|CHN|EU"/>
    <x v="8"/>
  </r>
  <r>
    <x v="285"/>
    <n v="0"/>
    <n v="1"/>
    <n v="0"/>
    <n v="0"/>
    <s v=" |BRA| | "/>
    <x v="12"/>
  </r>
  <r>
    <x v="286"/>
    <n v="1"/>
    <n v="1"/>
    <n v="1"/>
    <n v="1"/>
    <s v="USA|BRA|CHN|EU"/>
    <x v="8"/>
  </r>
  <r>
    <x v="287"/>
    <n v="0"/>
    <n v="1"/>
    <n v="1"/>
    <n v="0"/>
    <s v=" |BRA|CHN| "/>
    <x v="11"/>
  </r>
  <r>
    <x v="288"/>
    <n v="1"/>
    <n v="1"/>
    <n v="1"/>
    <n v="0"/>
    <s v="USA|BRA|CHN| "/>
    <x v="9"/>
  </r>
  <r>
    <x v="289"/>
    <n v="1"/>
    <n v="1"/>
    <n v="1"/>
    <n v="1"/>
    <s v="USA|BRA|CHN|EU"/>
    <x v="8"/>
  </r>
  <r>
    <x v="290"/>
    <n v="1"/>
    <n v="1"/>
    <n v="1"/>
    <n v="1"/>
    <s v="USA|BRA|CHN|EU"/>
    <x v="8"/>
  </r>
  <r>
    <x v="291"/>
    <n v="1"/>
    <n v="1"/>
    <n v="1"/>
    <n v="1"/>
    <s v="USA|BRA|CHN|EU"/>
    <x v="8"/>
  </r>
  <r>
    <x v="292"/>
    <n v="1"/>
    <n v="1"/>
    <n v="1"/>
    <n v="1"/>
    <s v="USA|BRA|CHN|EU"/>
    <x v="8"/>
  </r>
  <r>
    <x v="293"/>
    <n v="1"/>
    <n v="1"/>
    <n v="1"/>
    <n v="1"/>
    <s v="USA|BRA|CHN|EU"/>
    <x v="8"/>
  </r>
  <r>
    <x v="294"/>
    <n v="1"/>
    <n v="1"/>
    <n v="1"/>
    <n v="1"/>
    <s v="USA|BRA|CHN|EU"/>
    <x v="8"/>
  </r>
  <r>
    <x v="295"/>
    <n v="1"/>
    <n v="1"/>
    <n v="1"/>
    <n v="1"/>
    <s v="USA|BRA|CHN|EU"/>
    <x v="8"/>
  </r>
  <r>
    <x v="296"/>
    <n v="1"/>
    <n v="1"/>
    <n v="1"/>
    <n v="0"/>
    <s v="USA|BRA|CHN| "/>
    <x v="9"/>
  </r>
  <r>
    <x v="297"/>
    <n v="1"/>
    <n v="1"/>
    <n v="1"/>
    <n v="0"/>
    <s v="USA|BRA|CHN| "/>
    <x v="9"/>
  </r>
  <r>
    <x v="298"/>
    <n v="1"/>
    <n v="1"/>
    <n v="1"/>
    <n v="1"/>
    <s v="USA|BRA|CHN|EU"/>
    <x v="8"/>
  </r>
  <r>
    <x v="299"/>
    <n v="1"/>
    <n v="1"/>
    <n v="1"/>
    <n v="1"/>
    <s v="USA|BRA|CHN|EU"/>
    <x v="8"/>
  </r>
  <r>
    <x v="300"/>
    <n v="1"/>
    <n v="1"/>
    <n v="0"/>
    <n v="0"/>
    <s v="USA|BRA| | "/>
    <x v="13"/>
  </r>
  <r>
    <x v="301"/>
    <n v="1"/>
    <n v="1"/>
    <n v="1"/>
    <n v="1"/>
    <s v="USA|BRA|CHN|EU"/>
    <x v="8"/>
  </r>
  <r>
    <x v="302"/>
    <n v="1"/>
    <n v="1"/>
    <n v="1"/>
    <n v="0"/>
    <s v="USA|BRA|CHN| "/>
    <x v="9"/>
  </r>
  <r>
    <x v="303"/>
    <n v="0"/>
    <n v="1"/>
    <n v="1"/>
    <n v="0"/>
    <s v=" |BRA|CHN| "/>
    <x v="11"/>
  </r>
  <r>
    <x v="304"/>
    <n v="1"/>
    <n v="1"/>
    <n v="0"/>
    <n v="1"/>
    <s v="USA|BRA| |EU"/>
    <x v="10"/>
  </r>
  <r>
    <x v="305"/>
    <n v="1"/>
    <n v="1"/>
    <n v="1"/>
    <n v="1"/>
    <s v="USA|BRA|CHN|EU"/>
    <x v="8"/>
  </r>
  <r>
    <x v="306"/>
    <n v="1"/>
    <n v="1"/>
    <n v="0"/>
    <n v="0"/>
    <s v="USA|BRA| | "/>
    <x v="13"/>
  </r>
  <r>
    <x v="307"/>
    <n v="1"/>
    <n v="1"/>
    <n v="0"/>
    <n v="1"/>
    <s v="USA|BRA| |EU"/>
    <x v="10"/>
  </r>
  <r>
    <x v="308"/>
    <n v="1"/>
    <n v="1"/>
    <n v="1"/>
    <n v="1"/>
    <s v="USA|BRA|CHN|EU"/>
    <x v="8"/>
  </r>
  <r>
    <x v="309"/>
    <n v="1"/>
    <n v="1"/>
    <n v="1"/>
    <n v="1"/>
    <s v="USA|BRA|CHN|EU"/>
    <x v="8"/>
  </r>
  <r>
    <x v="310"/>
    <n v="1"/>
    <n v="1"/>
    <n v="0"/>
    <n v="1"/>
    <s v="USA|BRA| |EU"/>
    <x v="10"/>
  </r>
  <r>
    <x v="311"/>
    <n v="1"/>
    <n v="1"/>
    <n v="0"/>
    <n v="1"/>
    <s v="USA|BRA| |EU"/>
    <x v="10"/>
  </r>
  <r>
    <x v="312"/>
    <n v="1"/>
    <n v="1"/>
    <n v="1"/>
    <n v="1"/>
    <s v="USA|BRA|CHN|EU"/>
    <x v="8"/>
  </r>
  <r>
    <x v="313"/>
    <n v="1"/>
    <n v="1"/>
    <n v="1"/>
    <n v="1"/>
    <s v="USA|BRA|CHN|EU"/>
    <x v="8"/>
  </r>
  <r>
    <x v="314"/>
    <n v="1"/>
    <n v="1"/>
    <n v="0"/>
    <n v="1"/>
    <s v="USA|BRA| |EU"/>
    <x v="10"/>
  </r>
  <r>
    <x v="315"/>
    <n v="1"/>
    <n v="1"/>
    <n v="1"/>
    <n v="1"/>
    <s v="USA|BRA|CHN|EU"/>
    <x v="8"/>
  </r>
  <r>
    <x v="316"/>
    <n v="1"/>
    <n v="1"/>
    <n v="1"/>
    <n v="1"/>
    <s v="USA|BRA|CHN|EU"/>
    <x v="8"/>
  </r>
  <r>
    <x v="317"/>
    <n v="1"/>
    <n v="1"/>
    <n v="0"/>
    <n v="0"/>
    <s v="USA|BRA| | "/>
    <x v="13"/>
  </r>
  <r>
    <x v="318"/>
    <n v="1"/>
    <n v="1"/>
    <n v="1"/>
    <n v="1"/>
    <s v="USA|BRA|CHN|EU"/>
    <x v="8"/>
  </r>
  <r>
    <x v="319"/>
    <n v="1"/>
    <n v="1"/>
    <n v="1"/>
    <n v="1"/>
    <s v="USA|BRA|CHN|EU"/>
    <x v="8"/>
  </r>
  <r>
    <x v="320"/>
    <n v="1"/>
    <n v="1"/>
    <n v="0"/>
    <n v="1"/>
    <s v="USA|BRA| |EU"/>
    <x v="10"/>
  </r>
  <r>
    <x v="321"/>
    <n v="1"/>
    <n v="1"/>
    <n v="1"/>
    <n v="0"/>
    <s v="USA|BRA|CHN| "/>
    <x v="9"/>
  </r>
  <r>
    <x v="322"/>
    <n v="1"/>
    <n v="1"/>
    <n v="1"/>
    <n v="1"/>
    <s v="USA|BRA|CHN|EU"/>
    <x v="8"/>
  </r>
  <r>
    <x v="323"/>
    <n v="0"/>
    <n v="1"/>
    <n v="1"/>
    <n v="1"/>
    <s v=" |BRA|CHN|EU"/>
    <x v="14"/>
  </r>
  <r>
    <x v="324"/>
    <n v="1"/>
    <n v="1"/>
    <n v="0"/>
    <n v="0"/>
    <s v="USA|BRA| | "/>
    <x v="13"/>
  </r>
  <r>
    <x v="325"/>
    <n v="1"/>
    <n v="1"/>
    <n v="0"/>
    <n v="0"/>
    <s v="USA|BRA| | "/>
    <x v="13"/>
  </r>
  <r>
    <x v="326"/>
    <n v="1"/>
    <n v="1"/>
    <n v="1"/>
    <n v="1"/>
    <s v="USA|BRA|CHN|EU"/>
    <x v="8"/>
  </r>
  <r>
    <x v="327"/>
    <n v="1"/>
    <n v="1"/>
    <n v="1"/>
    <n v="1"/>
    <s v="USA|BRA|CHN|EU"/>
    <x v="8"/>
  </r>
  <r>
    <x v="328"/>
    <n v="1"/>
    <n v="1"/>
    <n v="0"/>
    <n v="0"/>
    <s v="USA|BRA| | "/>
    <x v="13"/>
  </r>
  <r>
    <x v="329"/>
    <n v="1"/>
    <n v="1"/>
    <n v="0"/>
    <n v="1"/>
    <s v="USA|BRA| |EU"/>
    <x v="10"/>
  </r>
  <r>
    <x v="330"/>
    <n v="1"/>
    <n v="1"/>
    <n v="1"/>
    <n v="1"/>
    <s v="USA|BRA|CHN|EU"/>
    <x v="8"/>
  </r>
  <r>
    <x v="331"/>
    <n v="1"/>
    <n v="1"/>
    <n v="1"/>
    <n v="1"/>
    <s v="USA|BRA|CHN|EU"/>
    <x v="8"/>
  </r>
  <r>
    <x v="332"/>
    <n v="0"/>
    <n v="1"/>
    <n v="0"/>
    <n v="0"/>
    <s v=" |BRA| | "/>
    <x v="12"/>
  </r>
  <r>
    <x v="333"/>
    <n v="1"/>
    <n v="1"/>
    <n v="1"/>
    <n v="1"/>
    <s v="USA|BRA|CHN|EU"/>
    <x v="8"/>
  </r>
  <r>
    <x v="334"/>
    <n v="0"/>
    <n v="1"/>
    <n v="0"/>
    <n v="0"/>
    <s v=" |BRA| | "/>
    <x v="12"/>
  </r>
  <r>
    <x v="335"/>
    <n v="1"/>
    <n v="1"/>
    <n v="1"/>
    <n v="1"/>
    <s v="USA|BRA|CHN|EU"/>
    <x v="8"/>
  </r>
  <r>
    <x v="336"/>
    <n v="1"/>
    <n v="1"/>
    <n v="0"/>
    <n v="1"/>
    <s v="USA|BRA| |EU"/>
    <x v="10"/>
  </r>
  <r>
    <x v="337"/>
    <n v="1"/>
    <n v="1"/>
    <n v="1"/>
    <n v="1"/>
    <s v="USA|BRA|CHN|EU"/>
    <x v="8"/>
  </r>
  <r>
    <x v="338"/>
    <n v="1"/>
    <n v="1"/>
    <n v="1"/>
    <n v="1"/>
    <s v="USA|BRA|CHN|EU"/>
    <x v="8"/>
  </r>
  <r>
    <x v="339"/>
    <n v="1"/>
    <n v="1"/>
    <n v="1"/>
    <n v="1"/>
    <s v="USA|BRA|CHN|EU"/>
    <x v="8"/>
  </r>
  <r>
    <x v="340"/>
    <n v="0"/>
    <n v="1"/>
    <n v="0"/>
    <n v="0"/>
    <s v=" |BRA| | "/>
    <x v="12"/>
  </r>
  <r>
    <x v="341"/>
    <n v="1"/>
    <n v="1"/>
    <n v="0"/>
    <n v="1"/>
    <s v="USA|BRA| |EU"/>
    <x v="10"/>
  </r>
  <r>
    <x v="342"/>
    <n v="1"/>
    <n v="1"/>
    <n v="1"/>
    <n v="1"/>
    <s v="USA|BRA|CHN|EU"/>
    <x v="8"/>
  </r>
  <r>
    <x v="343"/>
    <n v="1"/>
    <n v="1"/>
    <n v="0"/>
    <n v="1"/>
    <s v="USA|BRA| |EU"/>
    <x v="10"/>
  </r>
  <r>
    <x v="344"/>
    <n v="1"/>
    <n v="1"/>
    <n v="1"/>
    <n v="1"/>
    <s v="USA|BRA|CHN|EU"/>
    <x v="8"/>
  </r>
  <r>
    <x v="345"/>
    <n v="1"/>
    <n v="1"/>
    <n v="0"/>
    <n v="1"/>
    <s v="USA|BRA| |EU"/>
    <x v="10"/>
  </r>
  <r>
    <x v="346"/>
    <n v="0"/>
    <n v="1"/>
    <n v="0"/>
    <n v="1"/>
    <s v=" |BRA| |EU"/>
    <x v="15"/>
  </r>
  <r>
    <x v="347"/>
    <n v="0"/>
    <n v="1"/>
    <n v="1"/>
    <n v="0"/>
    <s v=" |BRA|CHN| "/>
    <x v="11"/>
  </r>
  <r>
    <x v="348"/>
    <n v="1"/>
    <n v="1"/>
    <n v="1"/>
    <n v="0"/>
    <s v="USA|BRA|CHN| "/>
    <x v="9"/>
  </r>
  <r>
    <x v="349"/>
    <n v="1"/>
    <n v="1"/>
    <n v="1"/>
    <n v="1"/>
    <s v="USA|BRA|CHN|EU"/>
    <x v="8"/>
  </r>
  <r>
    <x v="350"/>
    <n v="1"/>
    <n v="1"/>
    <n v="1"/>
    <n v="0"/>
    <s v="USA|BRA|CHN| "/>
    <x v="9"/>
  </r>
  <r>
    <x v="351"/>
    <n v="1"/>
    <n v="1"/>
    <n v="1"/>
    <n v="1"/>
    <s v="USA|BRA|CHN|EU"/>
    <x v="8"/>
  </r>
  <r>
    <x v="352"/>
    <n v="1"/>
    <n v="1"/>
    <n v="1"/>
    <n v="0"/>
    <s v="USA|BRA|CHN| "/>
    <x v="9"/>
  </r>
  <r>
    <x v="353"/>
    <n v="0"/>
    <n v="1"/>
    <n v="1"/>
    <n v="0"/>
    <s v=" |BRA|CHN| "/>
    <x v="11"/>
  </r>
  <r>
    <x v="354"/>
    <n v="1"/>
    <n v="1"/>
    <n v="1"/>
    <n v="0"/>
    <s v="USA|BRA|CHN| "/>
    <x v="9"/>
  </r>
  <r>
    <x v="355"/>
    <n v="1"/>
    <n v="1"/>
    <n v="1"/>
    <n v="1"/>
    <s v="USA|BRA|CHN|EU"/>
    <x v="8"/>
  </r>
  <r>
    <x v="356"/>
    <n v="1"/>
    <n v="1"/>
    <n v="1"/>
    <n v="1"/>
    <s v="USA|BRA|CHN|EU"/>
    <x v="8"/>
  </r>
  <r>
    <x v="357"/>
    <n v="1"/>
    <n v="1"/>
    <n v="1"/>
    <n v="1"/>
    <s v="USA|BRA|CHN|EU"/>
    <x v="8"/>
  </r>
  <r>
    <x v="358"/>
    <n v="1"/>
    <n v="1"/>
    <n v="1"/>
    <n v="1"/>
    <s v="USA|BRA|CHN|EU"/>
    <x v="8"/>
  </r>
  <r>
    <x v="359"/>
    <n v="0"/>
    <n v="1"/>
    <n v="1"/>
    <n v="1"/>
    <s v=" |BRA|CHN|EU"/>
    <x v="14"/>
  </r>
  <r>
    <x v="360"/>
    <n v="1"/>
    <n v="1"/>
    <n v="1"/>
    <n v="1"/>
    <s v="USA|BRA|CHN|EU"/>
    <x v="8"/>
  </r>
  <r>
    <x v="361"/>
    <n v="1"/>
    <n v="1"/>
    <n v="1"/>
    <n v="1"/>
    <s v="USA|BRA|CHN|EU"/>
    <x v="8"/>
  </r>
  <r>
    <x v="362"/>
    <n v="1"/>
    <n v="1"/>
    <n v="1"/>
    <n v="0"/>
    <s v="USA|BRA|CHN| "/>
    <x v="9"/>
  </r>
  <r>
    <x v="363"/>
    <n v="1"/>
    <n v="1"/>
    <n v="1"/>
    <n v="0"/>
    <s v="USA|BRA|CHN| "/>
    <x v="9"/>
  </r>
  <r>
    <x v="364"/>
    <n v="1"/>
    <n v="1"/>
    <n v="0"/>
    <n v="1"/>
    <s v="USA|BRA| |EU"/>
    <x v="10"/>
  </r>
  <r>
    <x v="365"/>
    <n v="1"/>
    <n v="1"/>
    <n v="1"/>
    <n v="1"/>
    <s v="USA|BRA|CHN|EU"/>
    <x v="8"/>
  </r>
  <r>
    <x v="366"/>
    <n v="1"/>
    <n v="1"/>
    <n v="0"/>
    <n v="1"/>
    <s v="USA|BRA| |EU"/>
    <x v="10"/>
  </r>
  <r>
    <x v="367"/>
    <n v="1"/>
    <n v="1"/>
    <n v="0"/>
    <n v="0"/>
    <s v="USA|BRA| | "/>
    <x v="13"/>
  </r>
  <r>
    <x v="368"/>
    <n v="1"/>
    <n v="1"/>
    <n v="1"/>
    <n v="1"/>
    <s v="USA|BRA|CHN|EU"/>
    <x v="8"/>
  </r>
  <r>
    <x v="369"/>
    <n v="1"/>
    <n v="1"/>
    <n v="1"/>
    <n v="1"/>
    <s v="USA|BRA|CHN|EU"/>
    <x v="8"/>
  </r>
  <r>
    <x v="370"/>
    <n v="1"/>
    <n v="1"/>
    <n v="1"/>
    <n v="1"/>
    <s v="USA|BRA|CHN|EU"/>
    <x v="8"/>
  </r>
  <r>
    <x v="371"/>
    <n v="1"/>
    <n v="1"/>
    <n v="0"/>
    <n v="1"/>
    <s v="USA|BRA| |EU"/>
    <x v="10"/>
  </r>
  <r>
    <x v="372"/>
    <n v="1"/>
    <n v="1"/>
    <n v="0"/>
    <n v="1"/>
    <s v="USA|BRA| |EU"/>
    <x v="10"/>
  </r>
  <r>
    <x v="373"/>
    <n v="1"/>
    <n v="1"/>
    <n v="0"/>
    <n v="1"/>
    <s v="USA|BRA| |EU"/>
    <x v="10"/>
  </r>
  <r>
    <x v="374"/>
    <n v="1"/>
    <n v="1"/>
    <n v="1"/>
    <n v="0"/>
    <s v="USA|BRA|CHN| "/>
    <x v="9"/>
  </r>
  <r>
    <x v="375"/>
    <n v="0"/>
    <n v="1"/>
    <n v="0"/>
    <n v="1"/>
    <s v=" |BRA| |EU"/>
    <x v="15"/>
  </r>
  <r>
    <x v="376"/>
    <n v="1"/>
    <n v="1"/>
    <n v="0"/>
    <n v="1"/>
    <s v="USA|BRA| |EU"/>
    <x v="10"/>
  </r>
  <r>
    <x v="377"/>
    <n v="1"/>
    <n v="1"/>
    <n v="0"/>
    <n v="1"/>
    <s v="USA|BRA| |EU"/>
    <x v="10"/>
  </r>
  <r>
    <x v="378"/>
    <n v="1"/>
    <n v="1"/>
    <n v="1"/>
    <n v="1"/>
    <s v="USA|BRA|CHN|EU"/>
    <x v="8"/>
  </r>
  <r>
    <x v="379"/>
    <n v="1"/>
    <n v="1"/>
    <n v="1"/>
    <n v="1"/>
    <s v="USA|BRA|CHN|EU"/>
    <x v="8"/>
  </r>
  <r>
    <x v="380"/>
    <n v="1"/>
    <n v="1"/>
    <n v="1"/>
    <n v="1"/>
    <s v="USA|BRA|CHN|EU"/>
    <x v="8"/>
  </r>
  <r>
    <x v="381"/>
    <n v="1"/>
    <n v="1"/>
    <n v="0"/>
    <n v="1"/>
    <s v="USA|BRA| |EU"/>
    <x v="10"/>
  </r>
  <r>
    <x v="382"/>
    <n v="1"/>
    <n v="1"/>
    <n v="1"/>
    <n v="0"/>
    <s v="USA|BRA|CHN| "/>
    <x v="9"/>
  </r>
  <r>
    <x v="383"/>
    <n v="1"/>
    <n v="1"/>
    <n v="1"/>
    <n v="1"/>
    <s v="USA|BRA|CHN|EU"/>
    <x v="8"/>
  </r>
  <r>
    <x v="384"/>
    <n v="1"/>
    <n v="1"/>
    <n v="1"/>
    <n v="0"/>
    <s v="USA|BRA|CHN| "/>
    <x v="9"/>
  </r>
  <r>
    <x v="385"/>
    <n v="1"/>
    <n v="1"/>
    <n v="0"/>
    <n v="1"/>
    <s v="USA|BRA| |EU"/>
    <x v="10"/>
  </r>
  <r>
    <x v="386"/>
    <n v="1"/>
    <n v="1"/>
    <n v="1"/>
    <n v="1"/>
    <s v="USA|BRA|CHN|EU"/>
    <x v="8"/>
  </r>
  <r>
    <x v="387"/>
    <n v="1"/>
    <n v="1"/>
    <n v="1"/>
    <n v="1"/>
    <s v="USA|BRA|CHN|EU"/>
    <x v="8"/>
  </r>
  <r>
    <x v="388"/>
    <n v="1"/>
    <n v="1"/>
    <n v="1"/>
    <n v="1"/>
    <s v="USA|BRA|CHN|EU"/>
    <x v="8"/>
  </r>
  <r>
    <x v="389"/>
    <n v="1"/>
    <n v="1"/>
    <n v="1"/>
    <n v="0"/>
    <s v="USA|BRA|CHN| "/>
    <x v="9"/>
  </r>
  <r>
    <x v="390"/>
    <n v="1"/>
    <n v="1"/>
    <n v="1"/>
    <n v="0"/>
    <s v="USA|BRA|CHN| "/>
    <x v="9"/>
  </r>
  <r>
    <x v="391"/>
    <n v="1"/>
    <n v="1"/>
    <n v="1"/>
    <n v="1"/>
    <s v="USA|BRA|CHN|EU"/>
    <x v="8"/>
  </r>
  <r>
    <x v="392"/>
    <n v="1"/>
    <n v="1"/>
    <n v="1"/>
    <n v="0"/>
    <s v="USA|BRA|CHN| "/>
    <x v="9"/>
  </r>
  <r>
    <x v="393"/>
    <n v="1"/>
    <n v="1"/>
    <n v="1"/>
    <n v="0"/>
    <s v="USA|BRA|CHN| "/>
    <x v="9"/>
  </r>
  <r>
    <x v="394"/>
    <n v="1"/>
    <n v="1"/>
    <n v="0"/>
    <n v="0"/>
    <s v="USA|BRA| | "/>
    <x v="13"/>
  </r>
  <r>
    <x v="395"/>
    <n v="1"/>
    <n v="1"/>
    <n v="1"/>
    <n v="1"/>
    <s v="USA|BRA|CHN|EU"/>
    <x v="8"/>
  </r>
  <r>
    <x v="396"/>
    <n v="1"/>
    <n v="1"/>
    <n v="1"/>
    <n v="1"/>
    <s v="USA|BRA|CHN|EU"/>
    <x v="8"/>
  </r>
  <r>
    <x v="397"/>
    <n v="1"/>
    <n v="1"/>
    <n v="1"/>
    <n v="1"/>
    <s v="USA|BRA|CHN|EU"/>
    <x v="8"/>
  </r>
  <r>
    <x v="398"/>
    <n v="1"/>
    <n v="1"/>
    <n v="1"/>
    <n v="0"/>
    <s v="USA|BRA|CHN| "/>
    <x v="9"/>
  </r>
  <r>
    <x v="399"/>
    <n v="1"/>
    <n v="1"/>
    <n v="0"/>
    <n v="1"/>
    <s v="USA|BRA| |EU"/>
    <x v="10"/>
  </r>
  <r>
    <x v="400"/>
    <n v="1"/>
    <n v="1"/>
    <n v="1"/>
    <n v="0"/>
    <s v="USA|BRA|CHN| "/>
    <x v="9"/>
  </r>
  <r>
    <x v="401"/>
    <n v="1"/>
    <n v="1"/>
    <n v="1"/>
    <n v="1"/>
    <s v="USA|BRA|CHN|EU"/>
    <x v="8"/>
  </r>
  <r>
    <x v="402"/>
    <n v="1"/>
    <n v="1"/>
    <n v="1"/>
    <n v="0"/>
    <s v="USA|BRA|CHN| "/>
    <x v="9"/>
  </r>
  <r>
    <x v="403"/>
    <n v="1"/>
    <n v="1"/>
    <n v="1"/>
    <n v="0"/>
    <s v="USA|BRA|CHN| "/>
    <x v="9"/>
  </r>
  <r>
    <x v="404"/>
    <n v="1"/>
    <n v="1"/>
    <n v="1"/>
    <n v="1"/>
    <s v="USA|BRA|CHN|EU"/>
    <x v="8"/>
  </r>
  <r>
    <x v="405"/>
    <n v="1"/>
    <n v="1"/>
    <n v="1"/>
    <n v="1"/>
    <s v="USA|BRA|CHN|EU"/>
    <x v="8"/>
  </r>
  <r>
    <x v="406"/>
    <n v="1"/>
    <n v="1"/>
    <n v="1"/>
    <n v="1"/>
    <s v="USA|BRA|CHN|EU"/>
    <x v="8"/>
  </r>
  <r>
    <x v="407"/>
    <n v="1"/>
    <n v="1"/>
    <n v="1"/>
    <n v="1"/>
    <s v="USA|BRA|CHN|EU"/>
    <x v="8"/>
  </r>
  <r>
    <x v="408"/>
    <n v="1"/>
    <n v="1"/>
    <n v="1"/>
    <n v="1"/>
    <s v="USA|BRA|CHN|EU"/>
    <x v="8"/>
  </r>
  <r>
    <x v="409"/>
    <n v="1"/>
    <n v="1"/>
    <n v="0"/>
    <n v="1"/>
    <s v="USA|BRA| |EU"/>
    <x v="10"/>
  </r>
  <r>
    <x v="410"/>
    <n v="1"/>
    <n v="1"/>
    <n v="1"/>
    <n v="1"/>
    <s v="USA|BRA|CHN|EU"/>
    <x v="8"/>
  </r>
  <r>
    <x v="411"/>
    <n v="1"/>
    <n v="1"/>
    <n v="1"/>
    <n v="1"/>
    <s v="USA|BRA|CHN|EU"/>
    <x v="8"/>
  </r>
  <r>
    <x v="412"/>
    <n v="1"/>
    <n v="1"/>
    <n v="1"/>
    <n v="1"/>
    <s v="USA|BRA|CHN|EU"/>
    <x v="8"/>
  </r>
  <r>
    <x v="413"/>
    <n v="1"/>
    <n v="1"/>
    <n v="1"/>
    <n v="1"/>
    <s v="USA|BRA|CHN|EU"/>
    <x v="8"/>
  </r>
  <r>
    <x v="414"/>
    <n v="1"/>
    <n v="1"/>
    <n v="1"/>
    <n v="1"/>
    <s v="USA|BRA|CHN|EU"/>
    <x v="8"/>
  </r>
  <r>
    <x v="415"/>
    <n v="1"/>
    <n v="1"/>
    <n v="0"/>
    <n v="1"/>
    <s v="USA|BRA| |EU"/>
    <x v="10"/>
  </r>
  <r>
    <x v="416"/>
    <n v="0"/>
    <n v="1"/>
    <n v="0"/>
    <n v="0"/>
    <s v=" |BRA| | "/>
    <x v="12"/>
  </r>
  <r>
    <x v="417"/>
    <n v="1"/>
    <n v="1"/>
    <n v="0"/>
    <n v="1"/>
    <s v="USA|BRA| |EU"/>
    <x v="10"/>
  </r>
  <r>
    <x v="418"/>
    <n v="1"/>
    <n v="1"/>
    <n v="0"/>
    <n v="1"/>
    <s v="USA|BRA| |EU"/>
    <x v="10"/>
  </r>
  <r>
    <x v="419"/>
    <n v="1"/>
    <n v="1"/>
    <n v="1"/>
    <n v="1"/>
    <s v="USA|BRA|CHN|EU"/>
    <x v="8"/>
  </r>
  <r>
    <x v="420"/>
    <n v="1"/>
    <n v="1"/>
    <n v="1"/>
    <n v="1"/>
    <s v="USA|BRA|CHN|EU"/>
    <x v="8"/>
  </r>
  <r>
    <x v="421"/>
    <n v="1"/>
    <n v="1"/>
    <n v="1"/>
    <n v="0"/>
    <s v="USA|BRA|CHN| "/>
    <x v="9"/>
  </r>
  <r>
    <x v="422"/>
    <n v="1"/>
    <n v="1"/>
    <n v="1"/>
    <n v="1"/>
    <s v="USA|BRA|CHN|EU"/>
    <x v="8"/>
  </r>
  <r>
    <x v="423"/>
    <n v="1"/>
    <n v="1"/>
    <n v="1"/>
    <n v="1"/>
    <s v="USA|BRA|CHN|EU"/>
    <x v="8"/>
  </r>
  <r>
    <x v="424"/>
    <n v="1"/>
    <n v="1"/>
    <n v="0"/>
    <n v="1"/>
    <s v="USA|BRA| |EU"/>
    <x v="10"/>
  </r>
  <r>
    <x v="425"/>
    <n v="0"/>
    <n v="1"/>
    <n v="0"/>
    <n v="0"/>
    <s v=" |BRA| | "/>
    <x v="12"/>
  </r>
  <r>
    <x v="426"/>
    <n v="0"/>
    <n v="1"/>
    <n v="1"/>
    <n v="0"/>
    <s v=" |BRA|CHN| "/>
    <x v="11"/>
  </r>
  <r>
    <x v="427"/>
    <n v="1"/>
    <n v="1"/>
    <n v="0"/>
    <n v="0"/>
    <s v="USA|BRA| | "/>
    <x v="13"/>
  </r>
  <r>
    <x v="428"/>
    <n v="1"/>
    <n v="1"/>
    <n v="1"/>
    <n v="1"/>
    <s v="USA|BRA|CHN|EU"/>
    <x v="8"/>
  </r>
  <r>
    <x v="429"/>
    <n v="1"/>
    <n v="1"/>
    <n v="1"/>
    <n v="0"/>
    <s v="USA|BRA|CHN| "/>
    <x v="9"/>
  </r>
  <r>
    <x v="430"/>
    <n v="1"/>
    <n v="1"/>
    <n v="1"/>
    <n v="1"/>
    <s v="USA|BRA|CHN|EU"/>
    <x v="8"/>
  </r>
  <r>
    <x v="431"/>
    <n v="1"/>
    <n v="1"/>
    <n v="1"/>
    <n v="1"/>
    <s v="USA|BRA|CHN|EU"/>
    <x v="8"/>
  </r>
  <r>
    <x v="432"/>
    <n v="1"/>
    <n v="1"/>
    <n v="1"/>
    <n v="0"/>
    <s v="USA|BRA|CHN| "/>
    <x v="9"/>
  </r>
  <r>
    <x v="433"/>
    <n v="1"/>
    <n v="1"/>
    <n v="1"/>
    <n v="0"/>
    <s v="USA|BRA|CHN| "/>
    <x v="9"/>
  </r>
  <r>
    <x v="434"/>
    <n v="1"/>
    <n v="1"/>
    <n v="0"/>
    <n v="1"/>
    <s v="USA|BRA| |EU"/>
    <x v="10"/>
  </r>
  <r>
    <x v="435"/>
    <n v="1"/>
    <n v="1"/>
    <n v="1"/>
    <n v="1"/>
    <s v="USA|BRA|CHN|EU"/>
    <x v="8"/>
  </r>
  <r>
    <x v="436"/>
    <n v="1"/>
    <n v="1"/>
    <n v="1"/>
    <n v="1"/>
    <s v="USA|BRA|CHN|EU"/>
    <x v="8"/>
  </r>
  <r>
    <x v="437"/>
    <n v="1"/>
    <n v="1"/>
    <n v="1"/>
    <n v="1"/>
    <s v="USA|BRA|CHN|EU"/>
    <x v="8"/>
  </r>
  <r>
    <x v="438"/>
    <n v="1"/>
    <n v="1"/>
    <n v="1"/>
    <n v="1"/>
    <s v="USA|BRA|CHN|EU"/>
    <x v="8"/>
  </r>
  <r>
    <x v="439"/>
    <n v="1"/>
    <n v="1"/>
    <n v="1"/>
    <n v="1"/>
    <s v="USA|BRA|CHN|EU"/>
    <x v="8"/>
  </r>
  <r>
    <x v="440"/>
    <n v="1"/>
    <n v="1"/>
    <n v="1"/>
    <n v="0"/>
    <s v="USA|BRA|CHN| "/>
    <x v="9"/>
  </r>
  <r>
    <x v="441"/>
    <n v="0"/>
    <n v="1"/>
    <n v="1"/>
    <n v="0"/>
    <s v=" |BRA|CHN| "/>
    <x v="11"/>
  </r>
  <r>
    <x v="442"/>
    <n v="1"/>
    <n v="1"/>
    <n v="1"/>
    <n v="1"/>
    <s v="USA|BRA|CHN|EU"/>
    <x v="8"/>
  </r>
  <r>
    <x v="443"/>
    <n v="1"/>
    <n v="1"/>
    <n v="1"/>
    <n v="1"/>
    <s v="USA|BRA|CHN|EU"/>
    <x v="8"/>
  </r>
  <r>
    <x v="444"/>
    <n v="1"/>
    <n v="1"/>
    <n v="0"/>
    <n v="0"/>
    <s v="USA|BRA| | "/>
    <x v="13"/>
  </r>
  <r>
    <x v="445"/>
    <n v="1"/>
    <n v="1"/>
    <n v="0"/>
    <n v="1"/>
    <s v="USA|BRA| |EU"/>
    <x v="10"/>
  </r>
  <r>
    <x v="446"/>
    <n v="0"/>
    <n v="1"/>
    <n v="1"/>
    <n v="0"/>
    <s v=" |BRA|CHN| "/>
    <x v="11"/>
  </r>
  <r>
    <x v="447"/>
    <n v="1"/>
    <n v="1"/>
    <n v="0"/>
    <n v="1"/>
    <s v="USA|BRA| |EU"/>
    <x v="10"/>
  </r>
  <r>
    <x v="448"/>
    <n v="1"/>
    <n v="1"/>
    <n v="1"/>
    <n v="0"/>
    <s v="USA|BRA|CHN| "/>
    <x v="9"/>
  </r>
  <r>
    <x v="449"/>
    <n v="1"/>
    <n v="1"/>
    <n v="1"/>
    <n v="1"/>
    <s v="USA|BRA|CHN|EU"/>
    <x v="8"/>
  </r>
  <r>
    <x v="450"/>
    <n v="1"/>
    <n v="1"/>
    <n v="1"/>
    <n v="0"/>
    <s v="USA|BRA|CHN| "/>
    <x v="9"/>
  </r>
  <r>
    <x v="451"/>
    <n v="1"/>
    <n v="1"/>
    <n v="1"/>
    <n v="0"/>
    <s v="USA|BRA|CHN| "/>
    <x v="9"/>
  </r>
  <r>
    <x v="452"/>
    <n v="1"/>
    <n v="1"/>
    <n v="1"/>
    <n v="1"/>
    <s v="USA|BRA|CHN|EU"/>
    <x v="8"/>
  </r>
  <r>
    <x v="453"/>
    <n v="0"/>
    <n v="1"/>
    <n v="1"/>
    <n v="0"/>
    <s v=" |BRA|CHN| "/>
    <x v="11"/>
  </r>
  <r>
    <x v="454"/>
    <n v="1"/>
    <n v="1"/>
    <n v="0"/>
    <n v="1"/>
    <s v="USA|BRA| |EU"/>
    <x v="10"/>
  </r>
  <r>
    <x v="455"/>
    <n v="1"/>
    <n v="1"/>
    <n v="1"/>
    <n v="1"/>
    <s v="USA|BRA|CHN|EU"/>
    <x v="8"/>
  </r>
  <r>
    <x v="456"/>
    <n v="1"/>
    <n v="1"/>
    <n v="1"/>
    <n v="1"/>
    <s v="USA|BRA|CHN|EU"/>
    <x v="8"/>
  </r>
  <r>
    <x v="457"/>
    <n v="1"/>
    <n v="1"/>
    <n v="1"/>
    <n v="1"/>
    <s v="USA|BRA|CHN|EU"/>
    <x v="8"/>
  </r>
  <r>
    <x v="458"/>
    <n v="1"/>
    <n v="1"/>
    <n v="1"/>
    <n v="1"/>
    <s v="USA|BRA|CHN|EU"/>
    <x v="8"/>
  </r>
  <r>
    <x v="459"/>
    <n v="1"/>
    <n v="1"/>
    <n v="1"/>
    <n v="1"/>
    <s v="USA|BRA|CHN|EU"/>
    <x v="8"/>
  </r>
  <r>
    <x v="460"/>
    <n v="1"/>
    <n v="1"/>
    <n v="1"/>
    <n v="1"/>
    <s v="USA|BRA|CHN|EU"/>
    <x v="8"/>
  </r>
  <r>
    <x v="461"/>
    <n v="1"/>
    <n v="1"/>
    <n v="1"/>
    <n v="1"/>
    <s v="USA|BRA|CHN|EU"/>
    <x v="8"/>
  </r>
  <r>
    <x v="462"/>
    <n v="1"/>
    <n v="1"/>
    <n v="0"/>
    <n v="0"/>
    <s v="USA|BRA| | "/>
    <x v="13"/>
  </r>
  <r>
    <x v="463"/>
    <n v="1"/>
    <n v="1"/>
    <n v="1"/>
    <n v="1"/>
    <s v="USA|BRA|CHN|EU"/>
    <x v="8"/>
  </r>
  <r>
    <x v="464"/>
    <n v="1"/>
    <n v="1"/>
    <n v="1"/>
    <n v="0"/>
    <s v="USA|BRA|CHN| "/>
    <x v="9"/>
  </r>
  <r>
    <x v="465"/>
    <n v="1"/>
    <n v="1"/>
    <n v="1"/>
    <n v="0"/>
    <s v="USA|BRA|CHN| "/>
    <x v="9"/>
  </r>
  <r>
    <x v="466"/>
    <n v="1"/>
    <n v="1"/>
    <n v="1"/>
    <n v="1"/>
    <s v="USA|BRA|CHN|EU"/>
    <x v="8"/>
  </r>
  <r>
    <x v="467"/>
    <n v="0"/>
    <n v="1"/>
    <n v="0"/>
    <n v="0"/>
    <s v=" |BRA| | "/>
    <x v="12"/>
  </r>
  <r>
    <x v="468"/>
    <n v="1"/>
    <n v="1"/>
    <n v="1"/>
    <n v="0"/>
    <s v="USA|BRA|CHN| "/>
    <x v="9"/>
  </r>
  <r>
    <x v="469"/>
    <n v="1"/>
    <n v="1"/>
    <n v="1"/>
    <n v="0"/>
    <s v="USA|BRA|CHN| "/>
    <x v="9"/>
  </r>
  <r>
    <x v="470"/>
    <n v="1"/>
    <n v="1"/>
    <n v="1"/>
    <n v="0"/>
    <s v="USA|BRA|CHN| "/>
    <x v="9"/>
  </r>
  <r>
    <x v="471"/>
    <n v="1"/>
    <n v="1"/>
    <n v="1"/>
    <n v="1"/>
    <s v="USA|BRA|CHN|EU"/>
    <x v="8"/>
  </r>
  <r>
    <x v="472"/>
    <n v="1"/>
    <n v="1"/>
    <n v="1"/>
    <n v="1"/>
    <s v="USA|BRA|CHN|EU"/>
    <x v="8"/>
  </r>
  <r>
    <x v="473"/>
    <n v="1"/>
    <n v="1"/>
    <n v="1"/>
    <n v="1"/>
    <s v="USA|BRA|CHN|EU"/>
    <x v="8"/>
  </r>
  <r>
    <x v="474"/>
    <n v="1"/>
    <n v="1"/>
    <n v="0"/>
    <n v="1"/>
    <s v="USA|BRA| |EU"/>
    <x v="10"/>
  </r>
  <r>
    <x v="475"/>
    <n v="1"/>
    <n v="1"/>
    <n v="0"/>
    <n v="0"/>
    <s v="USA|BRA| | "/>
    <x v="13"/>
  </r>
  <r>
    <x v="476"/>
    <n v="0"/>
    <n v="1"/>
    <n v="0"/>
    <n v="0"/>
    <s v=" |BRA| | "/>
    <x v="12"/>
  </r>
  <r>
    <x v="477"/>
    <n v="0"/>
    <n v="1"/>
    <n v="0"/>
    <n v="0"/>
    <s v=" |BRA| | "/>
    <x v="12"/>
  </r>
  <r>
    <x v="478"/>
    <n v="1"/>
    <n v="1"/>
    <n v="1"/>
    <n v="1"/>
    <s v="USA|BRA|CHN|EU"/>
    <x v="8"/>
  </r>
  <r>
    <x v="479"/>
    <n v="1"/>
    <n v="1"/>
    <n v="1"/>
    <n v="1"/>
    <s v="USA|BRA|CHN|EU"/>
    <x v="8"/>
  </r>
  <r>
    <x v="480"/>
    <n v="1"/>
    <n v="1"/>
    <n v="1"/>
    <n v="1"/>
    <s v="USA|BRA|CHN|EU"/>
    <x v="8"/>
  </r>
  <r>
    <x v="481"/>
    <n v="1"/>
    <n v="1"/>
    <n v="0"/>
    <n v="0"/>
    <s v="USA|BRA| | "/>
    <x v="13"/>
  </r>
  <r>
    <x v="482"/>
    <n v="1"/>
    <n v="1"/>
    <n v="0"/>
    <n v="0"/>
    <s v="USA|BRA| | "/>
    <x v="13"/>
  </r>
  <r>
    <x v="483"/>
    <n v="1"/>
    <n v="1"/>
    <n v="0"/>
    <n v="1"/>
    <s v="USA|BRA| |EU"/>
    <x v="10"/>
  </r>
  <r>
    <x v="484"/>
    <n v="0"/>
    <n v="1"/>
    <n v="1"/>
    <n v="0"/>
    <s v=" |BRA|CHN| "/>
    <x v="11"/>
  </r>
  <r>
    <x v="485"/>
    <n v="1"/>
    <n v="1"/>
    <n v="0"/>
    <n v="0"/>
    <s v="USA|BRA| | "/>
    <x v="13"/>
  </r>
  <r>
    <x v="486"/>
    <n v="1"/>
    <n v="1"/>
    <n v="1"/>
    <n v="1"/>
    <s v="USA|BRA|CHN|EU"/>
    <x v="8"/>
  </r>
  <r>
    <x v="487"/>
    <n v="1"/>
    <n v="1"/>
    <n v="1"/>
    <n v="1"/>
    <s v="USA|BRA|CHN|EU"/>
    <x v="8"/>
  </r>
  <r>
    <x v="488"/>
    <n v="0"/>
    <n v="1"/>
    <n v="1"/>
    <n v="1"/>
    <s v=" |BRA|CHN|EU"/>
    <x v="14"/>
  </r>
  <r>
    <x v="489"/>
    <n v="1"/>
    <n v="1"/>
    <n v="1"/>
    <n v="0"/>
    <s v="USA|BRA|CHN| "/>
    <x v="9"/>
  </r>
  <r>
    <x v="490"/>
    <n v="0"/>
    <n v="1"/>
    <n v="0"/>
    <n v="0"/>
    <s v=" |BRA| | "/>
    <x v="12"/>
  </r>
  <r>
    <x v="491"/>
    <n v="1"/>
    <n v="1"/>
    <n v="1"/>
    <n v="0"/>
    <s v="USA|BRA|CHN| "/>
    <x v="9"/>
  </r>
  <r>
    <x v="492"/>
    <n v="1"/>
    <n v="1"/>
    <n v="1"/>
    <n v="0"/>
    <s v="USA|BRA|CHN| "/>
    <x v="9"/>
  </r>
  <r>
    <x v="493"/>
    <n v="1"/>
    <n v="1"/>
    <n v="1"/>
    <n v="0"/>
    <s v="USA|BRA|CHN| "/>
    <x v="9"/>
  </r>
  <r>
    <x v="494"/>
    <n v="1"/>
    <n v="1"/>
    <n v="1"/>
    <n v="1"/>
    <s v="USA|BRA|CHN|EU"/>
    <x v="8"/>
  </r>
  <r>
    <x v="495"/>
    <n v="1"/>
    <n v="1"/>
    <n v="1"/>
    <n v="1"/>
    <s v="USA|BRA|CHN|EU"/>
    <x v="8"/>
  </r>
  <r>
    <x v="496"/>
    <n v="1"/>
    <n v="1"/>
    <n v="1"/>
    <n v="0"/>
    <s v="USA|BRA|CHN| "/>
    <x v="9"/>
  </r>
  <r>
    <x v="497"/>
    <n v="1"/>
    <n v="1"/>
    <n v="1"/>
    <n v="1"/>
    <s v="USA|BRA|CHN|EU"/>
    <x v="8"/>
  </r>
  <r>
    <x v="498"/>
    <n v="1"/>
    <n v="1"/>
    <n v="1"/>
    <n v="1"/>
    <s v="USA|BRA|CHN|EU"/>
    <x v="8"/>
  </r>
  <r>
    <x v="499"/>
    <n v="1"/>
    <n v="1"/>
    <n v="1"/>
    <n v="1"/>
    <s v="USA|BRA|CHN|EU"/>
    <x v="8"/>
  </r>
  <r>
    <x v="500"/>
    <n v="1"/>
    <n v="1"/>
    <n v="1"/>
    <n v="0"/>
    <s v="USA|BRA|CHN| "/>
    <x v="9"/>
  </r>
  <r>
    <x v="501"/>
    <n v="1"/>
    <n v="1"/>
    <n v="1"/>
    <n v="1"/>
    <s v="USA|BRA|CHN|EU"/>
    <x v="8"/>
  </r>
  <r>
    <x v="502"/>
    <n v="1"/>
    <n v="1"/>
    <n v="1"/>
    <n v="0"/>
    <s v="USA|BRA|CHN| "/>
    <x v="9"/>
  </r>
  <r>
    <x v="503"/>
    <n v="0"/>
    <n v="1"/>
    <n v="0"/>
    <n v="0"/>
    <s v=" |BRA| | "/>
    <x v="12"/>
  </r>
  <r>
    <x v="504"/>
    <n v="1"/>
    <n v="1"/>
    <n v="1"/>
    <n v="1"/>
    <s v="USA|BRA|CHN|EU"/>
    <x v="8"/>
  </r>
  <r>
    <x v="505"/>
    <n v="1"/>
    <n v="1"/>
    <n v="1"/>
    <n v="1"/>
    <s v="USA|BRA|CHN|EU"/>
    <x v="8"/>
  </r>
  <r>
    <x v="506"/>
    <n v="1"/>
    <n v="1"/>
    <n v="1"/>
    <n v="1"/>
    <s v="USA|BRA|CHN|EU"/>
    <x v="8"/>
  </r>
  <r>
    <x v="507"/>
    <n v="1"/>
    <n v="1"/>
    <n v="0"/>
    <n v="1"/>
    <s v="USA|BRA| |EU"/>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01EED9-DC01-46A9-8DB5-1AF1634A2058}" name="pt_detail" cacheId="8983" applyNumberFormats="0" applyBorderFormats="0" applyFontFormats="0" applyPatternFormats="0" applyAlignmentFormats="0" applyWidthHeightFormats="1" dataCaption="Values" showError="1" updatedVersion="8" minRefreshableVersion="3" itemPrintTitles="1" createdVersion="8" indent="0" compact="0" compactData="0" multipleFieldFilters="0">
  <location ref="T62:V79" firstHeaderRow="1" firstDataRow="1" firstDataCol="2"/>
  <pivotFields count="7">
    <pivotField axis="axisRow" compact="0" outline="0" showAll="0">
      <items count="509">
        <item x="251"/>
        <item x="0"/>
        <item x="1"/>
        <item x="181"/>
        <item x="252"/>
        <item x="180"/>
        <item x="253"/>
        <item x="254"/>
        <item x="255"/>
        <item x="2"/>
        <item x="256"/>
        <item x="257"/>
        <item x="258"/>
        <item x="259"/>
        <item x="260"/>
        <item x="261"/>
        <item x="182"/>
        <item x="3"/>
        <item x="262"/>
        <item x="4"/>
        <item x="5"/>
        <item x="263"/>
        <item x="264"/>
        <item x="265"/>
        <item x="6"/>
        <item x="7"/>
        <item x="266"/>
        <item x="8"/>
        <item x="267"/>
        <item x="268"/>
        <item x="269"/>
        <item x="270"/>
        <item x="9"/>
        <item x="271"/>
        <item x="10"/>
        <item x="11"/>
        <item x="272"/>
        <item x="12"/>
        <item x="183"/>
        <item x="13"/>
        <item x="184"/>
        <item x="273"/>
        <item x="14"/>
        <item x="15"/>
        <item x="185"/>
        <item x="274"/>
        <item x="186"/>
        <item x="275"/>
        <item x="16"/>
        <item x="17"/>
        <item x="276"/>
        <item x="277"/>
        <item x="278"/>
        <item x="279"/>
        <item x="280"/>
        <item x="187"/>
        <item x="18"/>
        <item x="19"/>
        <item x="188"/>
        <item x="281"/>
        <item x="282"/>
        <item x="189"/>
        <item x="190"/>
        <item x="283"/>
        <item x="284"/>
        <item x="20"/>
        <item x="285"/>
        <item x="191"/>
        <item x="286"/>
        <item x="192"/>
        <item x="21"/>
        <item x="193"/>
        <item x="22"/>
        <item x="287"/>
        <item x="23"/>
        <item x="288"/>
        <item x="289"/>
        <item x="194"/>
        <item x="24"/>
        <item x="25"/>
        <item x="290"/>
        <item x="26"/>
        <item x="195"/>
        <item x="291"/>
        <item x="27"/>
        <item x="28"/>
        <item x="292"/>
        <item x="293"/>
        <item x="294"/>
        <item x="295"/>
        <item x="29"/>
        <item x="296"/>
        <item x="297"/>
        <item x="30"/>
        <item x="298"/>
        <item x="31"/>
        <item x="299"/>
        <item x="32"/>
        <item x="300"/>
        <item x="33"/>
        <item x="34"/>
        <item x="35"/>
        <item x="301"/>
        <item x="302"/>
        <item x="303"/>
        <item x="304"/>
        <item x="305"/>
        <item x="306"/>
        <item x="36"/>
        <item x="37"/>
        <item x="307"/>
        <item x="308"/>
        <item x="309"/>
        <item x="310"/>
        <item x="311"/>
        <item x="196"/>
        <item x="312"/>
        <item x="313"/>
        <item x="314"/>
        <item x="315"/>
        <item x="316"/>
        <item x="317"/>
        <item x="197"/>
        <item x="318"/>
        <item x="319"/>
        <item x="38"/>
        <item x="39"/>
        <item x="40"/>
        <item x="198"/>
        <item x="320"/>
        <item x="41"/>
        <item x="42"/>
        <item x="43"/>
        <item x="44"/>
        <item x="321"/>
        <item x="322"/>
        <item x="199"/>
        <item x="45"/>
        <item x="46"/>
        <item x="47"/>
        <item x="323"/>
        <item x="324"/>
        <item x="325"/>
        <item x="200"/>
        <item x="201"/>
        <item x="202"/>
        <item x="48"/>
        <item x="49"/>
        <item x="326"/>
        <item x="50"/>
        <item x="327"/>
        <item x="51"/>
        <item x="328"/>
        <item x="329"/>
        <item x="52"/>
        <item x="330"/>
        <item x="331"/>
        <item x="53"/>
        <item x="54"/>
        <item x="332"/>
        <item x="203"/>
        <item x="55"/>
        <item x="204"/>
        <item x="333"/>
        <item x="334"/>
        <item x="56"/>
        <item x="335"/>
        <item x="205"/>
        <item x="336"/>
        <item x="57"/>
        <item x="206"/>
        <item x="337"/>
        <item x="207"/>
        <item x="58"/>
        <item x="208"/>
        <item x="59"/>
        <item x="209"/>
        <item x="338"/>
        <item x="60"/>
        <item x="61"/>
        <item x="339"/>
        <item x="340"/>
        <item x="62"/>
        <item x="341"/>
        <item x="210"/>
        <item x="211"/>
        <item x="342"/>
        <item x="343"/>
        <item x="344"/>
        <item x="63"/>
        <item x="345"/>
        <item x="346"/>
        <item x="347"/>
        <item x="64"/>
        <item x="65"/>
        <item x="348"/>
        <item x="66"/>
        <item x="349"/>
        <item x="67"/>
        <item x="350"/>
        <item x="351"/>
        <item x="212"/>
        <item x="352"/>
        <item x="353"/>
        <item x="68"/>
        <item x="354"/>
        <item x="355"/>
        <item x="356"/>
        <item x="69"/>
        <item x="357"/>
        <item x="358"/>
        <item x="359"/>
        <item x="70"/>
        <item x="71"/>
        <item x="213"/>
        <item x="360"/>
        <item x="72"/>
        <item x="361"/>
        <item x="362"/>
        <item x="363"/>
        <item x="364"/>
        <item x="73"/>
        <item x="365"/>
        <item x="74"/>
        <item x="214"/>
        <item x="75"/>
        <item x="366"/>
        <item x="367"/>
        <item x="368"/>
        <item x="76"/>
        <item x="77"/>
        <item x="369"/>
        <item x="370"/>
        <item x="371"/>
        <item x="78"/>
        <item x="372"/>
        <item x="373"/>
        <item x="374"/>
        <item x="79"/>
        <item x="375"/>
        <item x="376"/>
        <item x="80"/>
        <item x="377"/>
        <item x="81"/>
        <item x="82"/>
        <item x="83"/>
        <item x="84"/>
        <item x="378"/>
        <item x="379"/>
        <item x="380"/>
        <item x="381"/>
        <item x="85"/>
        <item x="215"/>
        <item x="216"/>
        <item x="217"/>
        <item x="382"/>
        <item x="383"/>
        <item x="384"/>
        <item x="86"/>
        <item x="385"/>
        <item x="87"/>
        <item x="88"/>
        <item x="386"/>
        <item x="387"/>
        <item x="89"/>
        <item x="388"/>
        <item x="389"/>
        <item x="390"/>
        <item x="391"/>
        <item x="392"/>
        <item x="90"/>
        <item x="393"/>
        <item x="394"/>
        <item x="395"/>
        <item x="396"/>
        <item x="397"/>
        <item x="398"/>
        <item x="218"/>
        <item x="91"/>
        <item x="92"/>
        <item x="93"/>
        <item x="94"/>
        <item x="399"/>
        <item x="95"/>
        <item x="400"/>
        <item x="96"/>
        <item x="401"/>
        <item x="402"/>
        <item x="98"/>
        <item x="97"/>
        <item x="219"/>
        <item x="403"/>
        <item x="404"/>
        <item x="405"/>
        <item x="406"/>
        <item x="407"/>
        <item x="220"/>
        <item x="408"/>
        <item x="99"/>
        <item x="100"/>
        <item x="409"/>
        <item x="101"/>
        <item x="410"/>
        <item x="221"/>
        <item x="411"/>
        <item x="412"/>
        <item x="222"/>
        <item x="413"/>
        <item x="414"/>
        <item x="102"/>
        <item x="415"/>
        <item x="223"/>
        <item x="103"/>
        <item x="416"/>
        <item x="417"/>
        <item x="418"/>
        <item x="224"/>
        <item x="419"/>
        <item x="225"/>
        <item x="104"/>
        <item x="105"/>
        <item x="226"/>
        <item x="420"/>
        <item x="421"/>
        <item x="422"/>
        <item x="106"/>
        <item x="423"/>
        <item x="424"/>
        <item x="425"/>
        <item x="107"/>
        <item x="426"/>
        <item x="227"/>
        <item x="427"/>
        <item x="428"/>
        <item x="108"/>
        <item x="429"/>
        <item x="430"/>
        <item x="228"/>
        <item x="109"/>
        <item x="110"/>
        <item x="431"/>
        <item x="111"/>
        <item x="229"/>
        <item x="112"/>
        <item x="432"/>
        <item x="433"/>
        <item x="434"/>
        <item x="435"/>
        <item x="230"/>
        <item x="113"/>
        <item x="436"/>
        <item x="231"/>
        <item x="437"/>
        <item x="250"/>
        <item x="232"/>
        <item x="233"/>
        <item x="114"/>
        <item x="438"/>
        <item x="115"/>
        <item x="439"/>
        <item x="116"/>
        <item x="234"/>
        <item x="117"/>
        <item x="440"/>
        <item x="118"/>
        <item x="119"/>
        <item x="235"/>
        <item x="236"/>
        <item x="441"/>
        <item x="442"/>
        <item x="237"/>
        <item x="120"/>
        <item x="443"/>
        <item x="444"/>
        <item x="121"/>
        <item x="122"/>
        <item x="123"/>
        <item x="124"/>
        <item x="125"/>
        <item x="445"/>
        <item x="126"/>
        <item x="127"/>
        <item x="128"/>
        <item x="129"/>
        <item x="130"/>
        <item x="446"/>
        <item x="131"/>
        <item x="447"/>
        <item x="238"/>
        <item x="448"/>
        <item x="132"/>
        <item x="449"/>
        <item x="450"/>
        <item x="451"/>
        <item x="133"/>
        <item x="452"/>
        <item x="453"/>
        <item x="134"/>
        <item x="135"/>
        <item x="136"/>
        <item x="454"/>
        <item x="455"/>
        <item x="456"/>
        <item x="457"/>
        <item x="137"/>
        <item x="458"/>
        <item x="459"/>
        <item x="239"/>
        <item x="460"/>
        <item x="461"/>
        <item x="462"/>
        <item x="138"/>
        <item x="463"/>
        <item x="464"/>
        <item x="139"/>
        <item x="465"/>
        <item x="466"/>
        <item x="467"/>
        <item x="140"/>
        <item x="141"/>
        <item x="142"/>
        <item x="143"/>
        <item x="468"/>
        <item x="144"/>
        <item x="469"/>
        <item x="145"/>
        <item x="470"/>
        <item x="146"/>
        <item x="147"/>
        <item x="148"/>
        <item x="471"/>
        <item x="472"/>
        <item x="473"/>
        <item x="474"/>
        <item x="149"/>
        <item x="240"/>
        <item x="150"/>
        <item x="151"/>
        <item x="152"/>
        <item x="153"/>
        <item x="475"/>
        <item x="476"/>
        <item x="477"/>
        <item x="154"/>
        <item x="155"/>
        <item x="478"/>
        <item x="156"/>
        <item x="241"/>
        <item x="242"/>
        <item x="157"/>
        <item x="479"/>
        <item x="480"/>
        <item x="481"/>
        <item x="482"/>
        <item x="158"/>
        <item x="483"/>
        <item x="484"/>
        <item x="159"/>
        <item x="485"/>
        <item x="160"/>
        <item x="161"/>
        <item x="486"/>
        <item x="162"/>
        <item x="163"/>
        <item x="164"/>
        <item x="487"/>
        <item x="488"/>
        <item x="489"/>
        <item x="490"/>
        <item x="491"/>
        <item x="165"/>
        <item x="166"/>
        <item x="492"/>
        <item x="493"/>
        <item x="494"/>
        <item x="495"/>
        <item x="167"/>
        <item x="168"/>
        <item x="243"/>
        <item x="169"/>
        <item x="170"/>
        <item x="496"/>
        <item x="497"/>
        <item x="171"/>
        <item x="172"/>
        <item x="173"/>
        <item x="174"/>
        <item x="244"/>
        <item x="245"/>
        <item x="498"/>
        <item x="175"/>
        <item x="499"/>
        <item x="500"/>
        <item x="501"/>
        <item x="502"/>
        <item x="176"/>
        <item x="503"/>
        <item x="177"/>
        <item x="504"/>
        <item x="505"/>
        <item x="178"/>
        <item x="246"/>
        <item x="247"/>
        <item x="506"/>
        <item x="179"/>
        <item x="248"/>
        <item x="249"/>
        <item x="507"/>
        <item t="default"/>
      </items>
    </pivotField>
    <pivotField compact="0" outline="0" showAll="0"/>
    <pivotField compact="0" outline="0" showAll="0"/>
    <pivotField compact="0" outline="0" showAll="0"/>
    <pivotField compact="0" outline="0" showAll="0"/>
    <pivotField compact="0" outline="0" showAll="0"/>
    <pivotField axis="axisRow" dataField="1" compact="0" outline="0" showAll="0" sortType="descending">
      <items count="17">
        <item sd="0" x="3"/>
        <item sd="0" x="6"/>
        <item sd="0" x="11"/>
        <item sd="0" x="12"/>
        <item sd="0" x="0"/>
        <item sd="0" x="1"/>
        <item sd="0" x="2"/>
        <item sd="0" x="4"/>
        <item sd="0" x="5"/>
        <item sd="0" x="7"/>
        <item sd="0" x="8"/>
        <item sd="0" x="9"/>
        <item sd="0" x="10"/>
        <item sd="0" x="13"/>
        <item sd="0" x="14"/>
        <item sd="0" x="15"/>
        <item t="default" sd="0"/>
      </items>
      <autoSortScope>
        <pivotArea dataOnly="0" outline="0" fieldPosition="0">
          <references count="1">
            <reference field="4294967294" count="1" selected="0">
              <x v="0"/>
            </reference>
          </references>
        </pivotArea>
      </autoSortScope>
    </pivotField>
  </pivotFields>
  <rowFields count="2">
    <field x="6"/>
    <field x="0"/>
  </rowFields>
  <rowItems count="17">
    <i>
      <x v="10"/>
    </i>
    <i>
      <x/>
    </i>
    <i>
      <x v="11"/>
    </i>
    <i>
      <x v="6"/>
    </i>
    <i>
      <x v="12"/>
    </i>
    <i>
      <x v="4"/>
    </i>
    <i>
      <x v="5"/>
    </i>
    <i>
      <x v="13"/>
    </i>
    <i>
      <x v="3"/>
    </i>
    <i>
      <x v="2"/>
    </i>
    <i>
      <x v="1"/>
    </i>
    <i>
      <x v="9"/>
    </i>
    <i>
      <x v="7"/>
    </i>
    <i>
      <x v="14"/>
    </i>
    <i>
      <x v="15"/>
    </i>
    <i>
      <x v="8"/>
    </i>
    <i t="grand">
      <x/>
    </i>
  </rowItems>
  <colItems count="1">
    <i/>
  </colItems>
  <dataFields count="1">
    <dataField name="count #" fld="6" subtotal="count" baseField="0" baseItem="0"/>
  </dataFields>
  <formats count="1">
    <format dxfId="0">
      <pivotArea dataOnly="0" outline="0" fieldPosition="0">
        <references count="1">
          <reference field="6" count="0" defaultSubtotal="1"/>
        </references>
      </pivotArea>
    </format>
  </format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9A1B8A6-37D4-41A7-AA5E-20B8E654C7D7}" name="pt1" cacheId="8982"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H9:H10" firstHeaderRow="1" firstDataRow="1" firstDataCol="1"/>
  <pivotFields count="1">
    <pivotField axis="axisRow" compact="0" outline="0" showAll="0">
      <items count="6">
        <item x="3"/>
        <item h="1" x="1"/>
        <item h="1" x="4"/>
        <item h="1" x="2"/>
        <item h="1" x="0"/>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2_status_slicer" xr10:uid="{185A6D90-A7BA-45B6-999B-2F9214293486}" sourceName="status">
  <pivotTables>
    <pivotTable tabId="1" name="pt1"/>
  </pivotTables>
  <data>
    <tabular pivotCacheId="83027670">
      <items count="5">
        <i x="3" s="1"/>
        <i x="1"/>
        <i x="4"/>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5417D23C-C7CD-4777-8553-311BC2E70CA6}" cache="_02_status_slicer" caption="status" style="xlorla" rowHeight="1714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2C49E7-6E79-4DE2-90BB-5DA8340BB6D7}" name="_01_data" displayName="_01_data" ref="B9:D2041" totalsRowShown="0">
  <autoFilter ref="B9:D2041" xr:uid="{802C49E7-6E79-4DE2-90BB-5DA8340BB6D7}"/>
  <tableColumns count="3">
    <tableColumn id="1" xr3:uid="{2DE6B212-2AE4-4345-A864-7903BEAC9CD9}" name="country"/>
    <tableColumn id="3" xr3:uid="{B252E824-0A03-48B4-B540-8BE9A9F44C87}" name="pesticide"/>
    <tableColumn id="5" xr3:uid="{1798374D-DB3F-4531-AD44-261CD8179419}" name="status"/>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theinformationlab.co.uk/2020/01/19/creating-upset-plots-in-tableau/"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C6935-62E4-4872-88F0-5DE030049527}">
  <dimension ref="A1:Z45"/>
  <sheetViews>
    <sheetView showGridLines="0" workbookViewId="0">
      <selection activeCell="Z1" sqref="Z1"/>
    </sheetView>
  </sheetViews>
  <sheetFormatPr defaultColWidth="0" defaultRowHeight="10.5" zeroHeight="1"/>
  <cols>
    <col min="1" max="26" width="4.1640625" customWidth="1"/>
    <col min="27" max="16384" width="9.1640625" hidden="1"/>
  </cols>
  <sheetData>
    <row r="1" spans="3:4"/>
    <row r="2" spans="3:4">
      <c r="C2" t="s">
        <v>0</v>
      </c>
      <c r="D2" s="15" t="s">
        <v>1</v>
      </c>
    </row>
    <row r="3" spans="3:4"/>
    <row r="4" spans="3:4"/>
    <row r="5" spans="3:4"/>
    <row r="6" spans="3:4"/>
    <row r="7" spans="3:4"/>
    <row r="8" spans="3:4"/>
    <row r="9" spans="3:4"/>
    <row r="10" spans="3:4"/>
    <row r="11" spans="3:4"/>
    <row r="12" spans="3:4"/>
    <row r="13" spans="3:4"/>
    <row r="14" spans="3:4"/>
    <row r="15" spans="3:4"/>
    <row r="16" spans="3:4"/>
    <row r="17"/>
    <row r="18"/>
    <row r="19"/>
    <row r="20"/>
    <row r="21"/>
    <row r="22"/>
    <row r="23"/>
    <row r="24"/>
    <row r="25"/>
    <row r="26"/>
    <row r="27"/>
    <row r="28"/>
    <row r="29"/>
    <row r="30"/>
    <row r="31"/>
    <row r="32"/>
    <row r="33"/>
    <row r="34"/>
    <row r="35"/>
    <row r="36"/>
    <row r="37"/>
    <row r="38"/>
    <row r="39"/>
    <row r="40"/>
    <row r="41"/>
    <row r="42"/>
    <row r="43"/>
    <row r="44"/>
    <row r="45"/>
  </sheetData>
  <hyperlinks>
    <hyperlink ref="D2" r:id="rId1" xr:uid="{2B75DB69-4424-4E64-B8E8-3FCAB221368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46470-4009-458D-A87C-D0BE7EB9E1A6}">
  <dimension ref="A1:BF2052"/>
  <sheetViews>
    <sheetView showGridLines="0" topLeftCell="N1" zoomScale="80" zoomScaleNormal="80" workbookViewId="0">
      <selection activeCell="AT1" sqref="AT1"/>
    </sheetView>
  </sheetViews>
  <sheetFormatPr defaultColWidth="0" defaultRowHeight="10.5" zeroHeight="1"/>
  <cols>
    <col min="1" max="1" width="3.1640625" customWidth="1"/>
    <col min="2" max="2" width="9.83203125" customWidth="1"/>
    <col min="3" max="3" width="27.5" customWidth="1"/>
    <col min="4" max="4" width="11.5" bestFit="1" customWidth="1"/>
    <col min="5" max="5" width="8.5" bestFit="1" customWidth="1"/>
    <col min="6" max="8" width="9.1640625" customWidth="1"/>
    <col min="9" max="10" width="8.1640625" customWidth="1"/>
    <col min="11" max="11" width="14.33203125" customWidth="1"/>
    <col min="12" max="15" width="9.1640625" customWidth="1"/>
    <col min="16" max="16" width="16.6640625" bestFit="1" customWidth="1"/>
    <col min="17" max="17" width="20.5" bestFit="1" customWidth="1"/>
    <col min="18" max="18" width="7.33203125" customWidth="1"/>
    <col min="19" max="19" width="6.83203125" customWidth="1"/>
    <col min="20" max="20" width="15" bestFit="1" customWidth="1"/>
    <col min="21" max="21" width="12.5" customWidth="1"/>
    <col min="22" max="22" width="9.1640625" customWidth="1"/>
    <col min="23" max="23" width="9" customWidth="1"/>
    <col min="24" max="24" width="3.5" customWidth="1"/>
    <col min="25" max="25" width="16.6640625" customWidth="1"/>
    <col min="26" max="26" width="9.1640625" customWidth="1"/>
    <col min="27" max="27" width="9.83203125" customWidth="1"/>
    <col min="28" max="28" width="9.83203125" bestFit="1" customWidth="1"/>
    <col min="29" max="44" width="9.1640625" customWidth="1"/>
    <col min="45" max="46" width="9.6640625" customWidth="1"/>
    <col min="47" max="58" width="0" hidden="1" customWidth="1"/>
    <col min="59" max="16384" width="9.1640625" hidden="1"/>
  </cols>
  <sheetData>
    <row r="1" spans="2:44"/>
    <row r="2" spans="2:44"/>
    <row r="3" spans="2:44"/>
    <row r="4" spans="2:44">
      <c r="AA4" s="11" t="s">
        <v>2</v>
      </c>
    </row>
    <row r="5" spans="2:44"/>
    <row r="6" spans="2:44">
      <c r="Y6" s="7" t="s">
        <v>3</v>
      </c>
      <c r="Z6" s="10" t="str">
        <f xml:space="preserve"> H10 &amp;" pesticide use across four regions"</f>
        <v>Approved pesticide use across four regions</v>
      </c>
      <c r="AA6" s="11" t="s">
        <v>2</v>
      </c>
    </row>
    <row r="7" spans="2:44">
      <c r="AA7" s="11" t="s">
        <v>2</v>
      </c>
    </row>
    <row r="8" spans="2:44">
      <c r="T8" s="8" t="s">
        <v>4</v>
      </c>
      <c r="AL8" s="13" t="s">
        <v>5</v>
      </c>
      <c r="AM8" s="14"/>
      <c r="AN8" s="13"/>
    </row>
    <row r="9" spans="2:44">
      <c r="B9" t="s">
        <v>6</v>
      </c>
      <c r="C9" t="s">
        <v>7</v>
      </c>
      <c r="D9" t="s">
        <v>8</v>
      </c>
      <c r="F9" s="16" t="s">
        <v>8</v>
      </c>
      <c r="H9" s="9" t="s">
        <v>8</v>
      </c>
      <c r="K9" s="16" t="s">
        <v>7</v>
      </c>
      <c r="L9" s="12" t="str" cm="1">
        <f t="array" ref="L9:O9" xml:space="preserve"> TRANSPOSE( _xlfn.SORTBY(_xlfn.ANCHORARRAY( G17),_xlfn.ANCHORARRAY( H17), - 1 ) )</f>
        <v>USA</v>
      </c>
      <c r="M9" s="12" t="str">
        <v>BRA</v>
      </c>
      <c r="N9" s="12" t="str">
        <v>CHN</v>
      </c>
      <c r="O9" s="12" t="str">
        <v>EU</v>
      </c>
      <c r="P9" s="16" t="s">
        <v>9</v>
      </c>
      <c r="Q9" s="16" t="s">
        <v>10</v>
      </c>
      <c r="T9" s="18" t="s">
        <v>9</v>
      </c>
      <c r="U9" s="16" t="s">
        <v>11</v>
      </c>
      <c r="Y9" s="16" t="s">
        <v>9</v>
      </c>
      <c r="Z9" s="16" t="s">
        <v>12</v>
      </c>
      <c r="AA9" s="19" t="str" cm="1">
        <f t="array" ref="AA9:AD9">_xlfn.ANCHORARRAY(L9)</f>
        <v>USA</v>
      </c>
      <c r="AB9" s="19" t="str">
        <v>BRA</v>
      </c>
      <c r="AC9" s="19" t="str">
        <v>CHN</v>
      </c>
      <c r="AD9" s="19" t="str">
        <v>EU</v>
      </c>
      <c r="AE9" s="16" t="s">
        <v>13</v>
      </c>
      <c r="AF9" s="16" t="s">
        <v>14</v>
      </c>
      <c r="AG9" s="16" t="s">
        <v>15</v>
      </c>
      <c r="AH9" s="16" t="s">
        <v>16</v>
      </c>
      <c r="AI9" s="16" t="s">
        <v>17</v>
      </c>
      <c r="AJ9" s="16" t="s">
        <v>18</v>
      </c>
      <c r="AK9" s="16" t="s">
        <v>19</v>
      </c>
      <c r="AL9" s="16" t="s">
        <v>20</v>
      </c>
      <c r="AM9" s="16" t="s">
        <v>21</v>
      </c>
      <c r="AN9" s="16" t="s">
        <v>22</v>
      </c>
      <c r="AO9" s="16" t="s">
        <v>23</v>
      </c>
      <c r="AP9" s="16" t="s">
        <v>24</v>
      </c>
      <c r="AQ9" s="16" t="s">
        <v>25</v>
      </c>
      <c r="AR9" s="16" t="s">
        <v>19</v>
      </c>
    </row>
    <row r="10" spans="2:44">
      <c r="B10" t="s">
        <v>26</v>
      </c>
      <c r="C10" t="s">
        <v>27</v>
      </c>
      <c r="D10" t="s">
        <v>28</v>
      </c>
      <c r="F10" s="17" t="str" cm="1">
        <f t="array" ref="F10:F14" xml:space="preserve"> _xlfn.UNIQUE( _01_data[status] )</f>
        <v>Unknown</v>
      </c>
      <c r="H10" t="s">
        <v>29</v>
      </c>
      <c r="K10" s="17" t="str" cm="1">
        <f t="array" ref="K10:K517" xml:space="preserve"> _xlfn.UNIQUE( _01_data[pesticide] )</f>
        <v>1-Naphthylacetamide</v>
      </c>
      <c r="L10" s="17" cm="1">
        <f t="array" ref="L10:L517" xml:space="preserve"> COUNTIFS(
               _01_data[pesticide],_xlfn.ANCHORARRAY( $K10),
               _01_data[country], L9,
               _01_data[status], $H$10
             )</f>
        <v>1</v>
      </c>
      <c r="M10" s="17" cm="1">
        <f t="array" ref="M10:M517" xml:space="preserve"> COUNTIFS(
               _01_data[pesticide],_xlfn.ANCHORARRAY( $K10),
               _01_data[country], M9,
               _01_data[status], $H$10
             )</f>
        <v>0</v>
      </c>
      <c r="N10" s="17" cm="1">
        <f t="array" ref="N10:N517" xml:space="preserve"> COUNTIFS(
               _01_data[pesticide],_xlfn.ANCHORARRAY( $K10),
               _01_data[country], N9,
               _01_data[status], $H$10
             )</f>
        <v>0</v>
      </c>
      <c r="O10" s="17" cm="1">
        <f t="array" ref="O10:O517" xml:space="preserve"> COUNTIFS(
               _01_data[pesticide],_xlfn.ANCHORARRAY( $K10),
               _01_data[country], O9,
               _01_data[status], $H$10
             )</f>
        <v>1</v>
      </c>
      <c r="P10" s="17" t="str" cm="1">
        <f t="array" ref="P10:P517" xml:space="preserve"> IF(_xlfn.ANCHORARRAY( L10) = 0, " ", L9 )
   &amp; "|" &amp; IF(_xlfn.ANCHORARRAY( M10) = 0," ", M9 )
   &amp; "|" &amp; IF(_xlfn.ANCHORARRAY( N10) = 0," ", N9 )
   &amp; "|" &amp; IF(_xlfn.ANCHORARRAY( O10) = 0," ", O9 )</f>
        <v>USA| | |EU</v>
      </c>
      <c r="Q10" s="17" t="str" cm="1">
        <f t="array" ref="Q10:Q517" xml:space="preserve"> SUBSTITUTE(
           SUBSTITUTE(
                 SUBSTITUTE(
                       SUBSTITUTE(_xlfn.ANCHORARRAY( P10), "| | |",", " ),
                       "| |",", " ),
                 "|",", " ),
            " , ","" )</f>
        <v>USA, EU</v>
      </c>
      <c r="T10" s="17" t="str" cm="1">
        <f t="array" ref="T10:U24" xml:space="preserve"> _xlfn._xlws.SORT(
        CHOOSE( {1,2},
                        _xlfn.UNIQUE( _xlfn._xlws.FILTER(_xlfn.ANCHORARRAY( P10),_xlfn.ANCHORARRAY( P10) &lt;&gt; " | | | " ) ),
                        COUNTIF(_xlfn.ANCHORARRAY(
                                         P10), _xlfn.UNIQUE( _xlfn._xlws.FILTER(_xlfn.ANCHORARRAY( P10),_xlfn.ANCHORARRAY( P10) &lt;&gt; " | | | " ) )
                                         )
                       ),
        2, 1 )</f>
        <v xml:space="preserve"> | |CHN|EU</v>
      </c>
      <c r="U10">
        <v>2</v>
      </c>
      <c r="Y10" s="17" t="str" cm="1">
        <f t="array" ref="Y10:Y24" xml:space="preserve"> INDEX( _xlfn._xlws.SORT(_xlfn.ANCHORARRAY( T10), 2, -1 ), , 1 )</f>
        <v>USA|BRA|CHN|EU</v>
      </c>
      <c r="Z10" s="17" cm="1">
        <f t="array" ref="Z10:Z24" xml:space="preserve"> _xlfn._xlws.SORT( _xlfn.SEQUENCE( COUNTA(_xlfn.ANCHORARRAY(Y10) ) ), 1, -1 )</f>
        <v>15</v>
      </c>
      <c r="AA10" s="17" cm="1">
        <f t="array" ref="AA10:AA24" xml:space="preserve"> IF(
        ISNUMBER( FIND( AA9,_xlfn.ANCHORARRAY( $Y10) ) ),
        COLUMN() - 26,
        NA()
       )</f>
        <v>1</v>
      </c>
      <c r="AB10" s="17" cm="1">
        <f t="array" ref="AB10:AB24" xml:space="preserve"> IF(
        ISNUMBER( FIND( AB9,_xlfn.ANCHORARRAY( $Y10) ) ),
        COLUMN() - 26,
        NA()
       )</f>
        <v>2</v>
      </c>
      <c r="AC10" s="17" cm="1">
        <f t="array" ref="AC10:AC24" xml:space="preserve"> IF(
        ISNUMBER( FIND( AC9,_xlfn.ANCHORARRAY( $Y10) ) ),
        COLUMN() - 26,
        NA()
       )</f>
        <v>3</v>
      </c>
      <c r="AD10" s="17" cm="1">
        <f t="array" ref="AD10:AD24" xml:space="preserve"> IF(
        ISNUMBER( FIND( AD9,_xlfn.ANCHORARRAY( $Y10) ) ),
        COLUMN() - 26,
        NA()
       )</f>
        <v>4</v>
      </c>
      <c r="AE10" s="17" cm="1">
        <f t="array" ref="AE10:AE24" xml:space="preserve"> IF(
        NOT( ISNA(_xlfn.ANCHORARRAY( AA10) ) ),_xlfn.ANCHORARRAY(
        AD10) -_xlfn.ANCHORARRAY( AA10),
        IF(
             NOT( ISNA(_xlfn.ANCHORARRAY( AB10) ) ),_xlfn.ANCHORARRAY(
             AD10) -_xlfn.ANCHORARRAY( AB10),
             IF(
                  NOT( ISNA(_xlfn.ANCHORARRAY( AC10) ) ),_xlfn.ANCHORARRAY(
                  AD10) -_xlfn.ANCHORARRAY( AC10),
                  NA() )
             )
          )</f>
        <v>3</v>
      </c>
      <c r="AF10" s="17" t="e" cm="1">
        <f t="array" ref="AF10:AF24" xml:space="preserve"> IF(
        ISNUMBER(_xlfn.ANCHORARRAY( AE10) ),
        NA(),
        IF(
             NOT( ISNA(_xlfn.ANCHORARRAY( AA10) ) ),_xlfn.ANCHORARRAY(
             AC10) -_xlfn.ANCHORARRAY( AA10),
             IF(
                  NOT( ISNA(_xlfn.ANCHORARRAY( AB10) ) ),_xlfn.ANCHORARRAY(
                  AC10) -_xlfn.ANCHORARRAY( AB10),
                  NA()
                 )
             )
         )</f>
        <v>#N/A</v>
      </c>
      <c r="AG10" s="17" t="e" cm="1">
        <f t="array" ref="AG10:AG24" xml:space="preserve"> IF(
       ISNUMBER(_xlfn.ANCHORARRAY( AE10) ) + ISNUMBER(_xlfn.ANCHORARRAY( AF10) ),
       NA(),
       IF(
            NOT( ISNA(_xlfn.ANCHORARRAY( AA10) ) ),_xlfn.ANCHORARRAY(
            AB10) -_xlfn.ANCHORARRAY( AA10),
            NA()
          )
      )</f>
        <v>#N/A</v>
      </c>
      <c r="AH10" s="17" cm="1">
        <f t="array" ref="AH10:AH24" xml:space="preserve"> _xlfn.SEQUENCE( COUNTA(_xlfn.ANCHORARRAY( Y10) ) ) * 0
   + COUNTA(_xlfn.ANCHORARRAY( AA9) ) +1</f>
        <v>5</v>
      </c>
      <c r="AI10" s="17" cm="1">
        <f t="array" ref="AI10:AI24" xml:space="preserve"> INDEX( _xlfn._xlws.SORT(_xlfn.ANCHORARRAY( T10), 2, -1 ), , 2 ) / 5 +_xlfn.ANCHORARRAY( AH10)</f>
        <v>29.8</v>
      </c>
      <c r="AJ10" s="17" cm="1">
        <f t="array" ref="AJ10:AJ24">_xlfn.ANCHORARRAY( AI10) -_xlfn.ANCHORARRAY( AH10)</f>
        <v>24.8</v>
      </c>
      <c r="AK10" s="17" cm="1">
        <f t="array" ref="AK10:AK24" xml:space="preserve"> INDEX( _xlfn._xlws.SORT(_xlfn.ANCHORARRAY( T10), 2,- 1 ), , 2 )</f>
        <v>124</v>
      </c>
      <c r="AL10" s="17" t="str" cm="1">
        <f t="array" ref="AL10:AL13" xml:space="preserve"> _xlfn.SORTBY(_xlfn.ANCHORARRAY( G17),_xlfn.ANCHORARRAY( H17), - 1 )</f>
        <v>USA</v>
      </c>
      <c r="AM10" s="17" cm="1">
        <f t="array" ref="AM10:AM13" xml:space="preserve"> _xlfn.SEQUENCE( 4 )</f>
        <v>1</v>
      </c>
      <c r="AN10" s="17" cm="1">
        <f t="array" ref="AN10:AN13" xml:space="preserve"> _xlfn.SEQUENCE(_xlfn.ANCHORARRAY( AM10) ) + COUNTA(_xlfn.ANCHORARRAY( Y10) )</f>
        <v>16</v>
      </c>
      <c r="AO10" s="17" cm="1">
        <f t="array" ref="AO10:AO13">_xlfn.ANCHORARRAY( AN10) + 0.5</f>
        <v>16.5</v>
      </c>
      <c r="AP10" s="17" cm="1">
        <f t="array" ref="AP10:AP13">COUNTIFS(
            _01_data[country],_xlfn.ANCHORARRAY( AL10),
            _01_data[status], H10
          ) / 150 +_xlfn.ANCHORARRAY( AO10)</f>
        <v>18.786666666666665</v>
      </c>
      <c r="AQ10" s="17" cm="1">
        <f t="array" ref="AQ10:AQ13">_xlfn.ANCHORARRAY( AP10) -_xlfn.ANCHORARRAY( AO10)</f>
        <v>2.2866666666666653</v>
      </c>
      <c r="AR10" s="17" cm="1">
        <f t="array" ref="AR10:AR13">COUNTIFS(
          _01_data[country],_xlfn.ANCHORARRAY( AL10),
          _01_data[status], H10 )</f>
        <v>343</v>
      </c>
    </row>
    <row r="11" spans="2:44">
      <c r="B11" t="s">
        <v>26</v>
      </c>
      <c r="C11" t="s">
        <v>30</v>
      </c>
      <c r="D11" t="s">
        <v>28</v>
      </c>
      <c r="F11" t="str">
        <v>Banned</v>
      </c>
      <c r="K11" t="str">
        <v>1-Naphthylacetic Acid</v>
      </c>
      <c r="L11">
        <v>1</v>
      </c>
      <c r="M11">
        <v>0</v>
      </c>
      <c r="N11">
        <v>1</v>
      </c>
      <c r="O11">
        <v>1</v>
      </c>
      <c r="P11" t="str">
        <v>USA| |CHN|EU</v>
      </c>
      <c r="Q11" t="str">
        <v>USA, CHN, EU</v>
      </c>
      <c r="T11" t="str">
        <v xml:space="preserve"> |BRA| |EU</v>
      </c>
      <c r="U11">
        <v>2</v>
      </c>
      <c r="Y11" t="str">
        <v xml:space="preserve">USA|BRA|CHN| </v>
      </c>
      <c r="Z11">
        <v>14</v>
      </c>
      <c r="AA11">
        <v>1</v>
      </c>
      <c r="AB11">
        <v>2</v>
      </c>
      <c r="AC11">
        <v>3</v>
      </c>
      <c r="AD11" t="e">
        <v>#N/A</v>
      </c>
      <c r="AE11" t="e">
        <v>#N/A</v>
      </c>
      <c r="AF11">
        <v>2</v>
      </c>
      <c r="AG11" t="e">
        <v>#N/A</v>
      </c>
      <c r="AH11">
        <v>5</v>
      </c>
      <c r="AI11">
        <v>15.2</v>
      </c>
      <c r="AJ11">
        <v>10.199999999999999</v>
      </c>
      <c r="AK11">
        <v>51</v>
      </c>
      <c r="AL11" t="str">
        <v>BRA</v>
      </c>
      <c r="AM11">
        <v>2</v>
      </c>
      <c r="AN11">
        <v>16</v>
      </c>
      <c r="AO11">
        <v>16.5</v>
      </c>
      <c r="AP11">
        <v>18.213333333333335</v>
      </c>
      <c r="AQ11">
        <v>1.7133333333333347</v>
      </c>
      <c r="AR11">
        <v>257</v>
      </c>
    </row>
    <row r="12" spans="2:44">
      <c r="B12" t="s">
        <v>26</v>
      </c>
      <c r="C12" t="s">
        <v>31</v>
      </c>
      <c r="D12" t="s">
        <v>28</v>
      </c>
      <c r="F12" t="str">
        <v>Phase out</v>
      </c>
      <c r="K12" t="str">
        <v>Acequinocyl</v>
      </c>
      <c r="L12">
        <v>1</v>
      </c>
      <c r="M12">
        <v>0</v>
      </c>
      <c r="N12">
        <v>0</v>
      </c>
      <c r="O12">
        <v>1</v>
      </c>
      <c r="P12" t="str">
        <v>USA| | |EU</v>
      </c>
      <c r="Q12" t="str">
        <v>USA, EU</v>
      </c>
      <c r="T12" t="str">
        <v xml:space="preserve"> |BRA|CHN|EU</v>
      </c>
      <c r="U12">
        <v>3</v>
      </c>
      <c r="Y12" t="str">
        <v xml:space="preserve">USA| | | </v>
      </c>
      <c r="Z12">
        <v>13</v>
      </c>
      <c r="AA12">
        <v>1</v>
      </c>
      <c r="AB12" t="e">
        <v>#N/A</v>
      </c>
      <c r="AC12" t="e">
        <v>#N/A</v>
      </c>
      <c r="AD12" t="e">
        <v>#N/A</v>
      </c>
      <c r="AE12" t="e">
        <v>#N/A</v>
      </c>
      <c r="AF12" t="e">
        <v>#N/A</v>
      </c>
      <c r="AG12" t="e">
        <v>#N/A</v>
      </c>
      <c r="AH12">
        <v>5</v>
      </c>
      <c r="AI12">
        <v>14.6</v>
      </c>
      <c r="AJ12">
        <v>9.6</v>
      </c>
      <c r="AK12">
        <v>48</v>
      </c>
      <c r="AL12" t="str">
        <v>CHN</v>
      </c>
      <c r="AM12">
        <v>3</v>
      </c>
      <c r="AN12">
        <v>16</v>
      </c>
      <c r="AO12">
        <v>16.5</v>
      </c>
      <c r="AP12">
        <v>18.093333333333334</v>
      </c>
      <c r="AQ12">
        <v>1.5933333333333337</v>
      </c>
      <c r="AR12">
        <v>239</v>
      </c>
    </row>
    <row r="13" spans="2:44">
      <c r="B13" t="s">
        <v>26</v>
      </c>
      <c r="C13" t="s">
        <v>32</v>
      </c>
      <c r="D13" t="s">
        <v>28</v>
      </c>
      <c r="F13" t="str">
        <v>Approved</v>
      </c>
      <c r="K13" t="str">
        <v>Allyl Isothiocyanate</v>
      </c>
      <c r="L13">
        <v>1</v>
      </c>
      <c r="M13">
        <v>0</v>
      </c>
      <c r="N13">
        <v>0</v>
      </c>
      <c r="O13">
        <v>0</v>
      </c>
      <c r="P13" t="str">
        <v xml:space="preserve">USA| | | </v>
      </c>
      <c r="Q13" t="str">
        <v xml:space="preserve">USA,  </v>
      </c>
      <c r="T13" t="str">
        <v xml:space="preserve"> | | |EU</v>
      </c>
      <c r="U13">
        <v>5</v>
      </c>
      <c r="Y13" t="str">
        <v>USA|BRA| |EU</v>
      </c>
      <c r="Z13">
        <v>12</v>
      </c>
      <c r="AA13">
        <v>1</v>
      </c>
      <c r="AB13">
        <v>2</v>
      </c>
      <c r="AC13" t="e">
        <v>#N/A</v>
      </c>
      <c r="AD13">
        <v>4</v>
      </c>
      <c r="AE13">
        <v>3</v>
      </c>
      <c r="AF13" t="e">
        <v>#N/A</v>
      </c>
      <c r="AG13" t="e">
        <v>#N/A</v>
      </c>
      <c r="AH13">
        <v>5</v>
      </c>
      <c r="AI13">
        <v>12</v>
      </c>
      <c r="AJ13">
        <v>7</v>
      </c>
      <c r="AK13">
        <v>35</v>
      </c>
      <c r="AL13" t="str">
        <v>EU</v>
      </c>
      <c r="AM13">
        <v>4</v>
      </c>
      <c r="AN13">
        <v>16</v>
      </c>
      <c r="AO13">
        <v>16.5</v>
      </c>
      <c r="AP13">
        <v>18.04</v>
      </c>
      <c r="AQ13">
        <v>1.5399999999999991</v>
      </c>
      <c r="AR13">
        <v>231</v>
      </c>
    </row>
    <row r="14" spans="2:44">
      <c r="B14" t="s">
        <v>26</v>
      </c>
      <c r="C14" t="s">
        <v>33</v>
      </c>
      <c r="D14" t="s">
        <v>28</v>
      </c>
      <c r="F14" t="str">
        <v>Not approved</v>
      </c>
      <c r="K14" t="str">
        <v>Aluminum Phosphide</v>
      </c>
      <c r="L14">
        <v>1</v>
      </c>
      <c r="M14">
        <v>0</v>
      </c>
      <c r="N14">
        <v>0</v>
      </c>
      <c r="O14">
        <v>1</v>
      </c>
      <c r="P14" t="str">
        <v>USA| | |EU</v>
      </c>
      <c r="Q14" t="str">
        <v>USA, EU</v>
      </c>
      <c r="T14" t="str">
        <v xml:space="preserve">USA| |CHN| </v>
      </c>
      <c r="U14">
        <v>8</v>
      </c>
      <c r="Y14" t="str">
        <v>USA| | |EU</v>
      </c>
      <c r="Z14">
        <v>11</v>
      </c>
      <c r="AA14">
        <v>1</v>
      </c>
      <c r="AB14" t="e">
        <v>#N/A</v>
      </c>
      <c r="AC14" t="e">
        <v>#N/A</v>
      </c>
      <c r="AD14">
        <v>4</v>
      </c>
      <c r="AE14">
        <v>3</v>
      </c>
      <c r="AF14" t="e">
        <v>#N/A</v>
      </c>
      <c r="AG14" t="e">
        <v>#N/A</v>
      </c>
      <c r="AH14">
        <v>5</v>
      </c>
      <c r="AI14">
        <v>11.6</v>
      </c>
      <c r="AJ14">
        <v>6.6</v>
      </c>
      <c r="AK14">
        <v>33</v>
      </c>
    </row>
    <row r="15" spans="2:44">
      <c r="B15" t="s">
        <v>26</v>
      </c>
      <c r="C15" t="s">
        <v>34</v>
      </c>
      <c r="D15" t="s">
        <v>28</v>
      </c>
      <c r="K15" t="str">
        <v>Ametoctradin</v>
      </c>
      <c r="L15">
        <v>1</v>
      </c>
      <c r="M15">
        <v>0</v>
      </c>
      <c r="N15">
        <v>0</v>
      </c>
      <c r="O15">
        <v>1</v>
      </c>
      <c r="P15" t="str">
        <v>USA| | |EU</v>
      </c>
      <c r="Q15" t="str">
        <v>USA, EU</v>
      </c>
      <c r="T15" t="str">
        <v xml:space="preserve"> | |CHN| </v>
      </c>
      <c r="U15">
        <v>12</v>
      </c>
      <c r="Y15" t="str">
        <v>USA| |CHN|EU</v>
      </c>
      <c r="Z15">
        <v>10</v>
      </c>
      <c r="AA15">
        <v>1</v>
      </c>
      <c r="AB15" t="e">
        <v>#N/A</v>
      </c>
      <c r="AC15">
        <v>3</v>
      </c>
      <c r="AD15">
        <v>4</v>
      </c>
      <c r="AE15">
        <v>3</v>
      </c>
      <c r="AF15" t="e">
        <v>#N/A</v>
      </c>
      <c r="AG15" t="e">
        <v>#N/A</v>
      </c>
      <c r="AH15">
        <v>5</v>
      </c>
      <c r="AI15">
        <v>10.4</v>
      </c>
      <c r="AJ15">
        <v>5.4</v>
      </c>
      <c r="AK15">
        <v>27</v>
      </c>
    </row>
    <row r="16" spans="2:44">
      <c r="B16" t="s">
        <v>26</v>
      </c>
      <c r="C16" t="s">
        <v>35</v>
      </c>
      <c r="D16" t="s">
        <v>28</v>
      </c>
      <c r="G16" t="s">
        <v>36</v>
      </c>
      <c r="H16" s="7" t="s">
        <v>11</v>
      </c>
      <c r="K16" t="str">
        <v>Amitrole</v>
      </c>
      <c r="L16">
        <v>0</v>
      </c>
      <c r="M16">
        <v>0</v>
      </c>
      <c r="N16">
        <v>0</v>
      </c>
      <c r="O16">
        <v>0</v>
      </c>
      <c r="P16" t="str">
        <v xml:space="preserve"> | | | </v>
      </c>
      <c r="Q16" t="str">
        <v xml:space="preserve"> </v>
      </c>
      <c r="T16" t="str">
        <v xml:space="preserve"> |BRA|CHN| </v>
      </c>
      <c r="U16">
        <v>12</v>
      </c>
      <c r="Y16" t="str">
        <v xml:space="preserve">USA|BRA| | </v>
      </c>
      <c r="Z16">
        <v>9</v>
      </c>
      <c r="AA16">
        <v>1</v>
      </c>
      <c r="AB16">
        <v>2</v>
      </c>
      <c r="AC16" t="e">
        <v>#N/A</v>
      </c>
      <c r="AD16" t="e">
        <v>#N/A</v>
      </c>
      <c r="AE16" t="e">
        <v>#N/A</v>
      </c>
      <c r="AF16" t="e">
        <v>#N/A</v>
      </c>
      <c r="AG16">
        <v>1</v>
      </c>
      <c r="AH16">
        <v>5</v>
      </c>
      <c r="AI16">
        <v>8.4</v>
      </c>
      <c r="AJ16">
        <v>3.4000000000000004</v>
      </c>
      <c r="AK16">
        <v>17</v>
      </c>
    </row>
    <row r="17" spans="2:37">
      <c r="B17" t="s">
        <v>26</v>
      </c>
      <c r="C17" t="s">
        <v>37</v>
      </c>
      <c r="D17" t="s">
        <v>28</v>
      </c>
      <c r="G17" t="str" cm="1">
        <f t="array" ref="G17:G20" xml:space="preserve"> _xlfn.UNIQUE( _01_data[country] )</f>
        <v>BRA</v>
      </c>
      <c r="H17" cm="1">
        <f t="array" ref="H17:H20" xml:space="preserve"> COUNTIFS(
              _01_data[country],_xlfn.ANCHORARRAY( G17),
              _01_data[status], H10 )</f>
        <v>257</v>
      </c>
      <c r="K17" t="str">
        <v>Ammonium Sulfamate</v>
      </c>
      <c r="L17">
        <v>0</v>
      </c>
      <c r="M17">
        <v>0</v>
      </c>
      <c r="N17">
        <v>0</v>
      </c>
      <c r="O17">
        <v>0</v>
      </c>
      <c r="P17" t="str">
        <v xml:space="preserve"> | | | </v>
      </c>
      <c r="Q17" t="str">
        <v xml:space="preserve"> </v>
      </c>
      <c r="T17" t="str">
        <v xml:space="preserve"> |BRA| | </v>
      </c>
      <c r="U17">
        <v>13</v>
      </c>
      <c r="Y17" t="str">
        <v xml:space="preserve"> |BRA| | </v>
      </c>
      <c r="Z17">
        <v>8</v>
      </c>
      <c r="AA17" t="e">
        <v>#N/A</v>
      </c>
      <c r="AB17">
        <v>2</v>
      </c>
      <c r="AC17" t="e">
        <v>#N/A</v>
      </c>
      <c r="AD17" t="e">
        <v>#N/A</v>
      </c>
      <c r="AE17" t="e">
        <v>#N/A</v>
      </c>
      <c r="AF17" t="e">
        <v>#N/A</v>
      </c>
      <c r="AG17" t="e">
        <v>#N/A</v>
      </c>
      <c r="AH17">
        <v>5</v>
      </c>
      <c r="AI17">
        <v>7.6</v>
      </c>
      <c r="AJ17">
        <v>2.5999999999999996</v>
      </c>
      <c r="AK17">
        <v>13</v>
      </c>
    </row>
    <row r="18" spans="2:37">
      <c r="B18" t="s">
        <v>26</v>
      </c>
      <c r="C18" t="s">
        <v>38</v>
      </c>
      <c r="D18" t="s">
        <v>28</v>
      </c>
      <c r="G18" t="str">
        <v>CHN</v>
      </c>
      <c r="H18">
        <v>239</v>
      </c>
      <c r="K18" t="str">
        <v>Arsenic Acid</v>
      </c>
      <c r="L18">
        <v>0</v>
      </c>
      <c r="M18">
        <v>0</v>
      </c>
      <c r="N18">
        <v>0</v>
      </c>
      <c r="O18">
        <v>0</v>
      </c>
      <c r="P18" t="str">
        <v xml:space="preserve"> | | | </v>
      </c>
      <c r="Q18" t="str">
        <v xml:space="preserve"> </v>
      </c>
      <c r="T18" t="str">
        <v xml:space="preserve">USA|BRA| | </v>
      </c>
      <c r="U18">
        <v>17</v>
      </c>
      <c r="Y18" t="str">
        <v xml:space="preserve"> | |CHN| </v>
      </c>
      <c r="Z18">
        <v>7</v>
      </c>
      <c r="AA18" t="e">
        <v>#N/A</v>
      </c>
      <c r="AB18" t="e">
        <v>#N/A</v>
      </c>
      <c r="AC18">
        <v>3</v>
      </c>
      <c r="AD18" t="e">
        <v>#N/A</v>
      </c>
      <c r="AE18" t="e">
        <v>#N/A</v>
      </c>
      <c r="AF18" t="e">
        <v>#N/A</v>
      </c>
      <c r="AG18" t="e">
        <v>#N/A</v>
      </c>
      <c r="AH18">
        <v>5</v>
      </c>
      <c r="AI18">
        <v>7.4</v>
      </c>
      <c r="AJ18">
        <v>2.4000000000000004</v>
      </c>
      <c r="AK18">
        <v>12</v>
      </c>
    </row>
    <row r="19" spans="2:37">
      <c r="B19" t="s">
        <v>26</v>
      </c>
      <c r="C19" t="s">
        <v>39</v>
      </c>
      <c r="D19" t="s">
        <v>28</v>
      </c>
      <c r="G19" t="str">
        <v>EU</v>
      </c>
      <c r="H19">
        <v>231</v>
      </c>
      <c r="K19" t="str">
        <v>Azinphos-Methyl</v>
      </c>
      <c r="L19">
        <v>0</v>
      </c>
      <c r="M19">
        <v>0</v>
      </c>
      <c r="N19">
        <v>0</v>
      </c>
      <c r="O19">
        <v>0</v>
      </c>
      <c r="P19" t="str">
        <v xml:space="preserve"> | | | </v>
      </c>
      <c r="Q19" t="str">
        <v xml:space="preserve"> </v>
      </c>
      <c r="T19" t="str">
        <v>USA| |CHN|EU</v>
      </c>
      <c r="U19">
        <v>27</v>
      </c>
      <c r="Y19" t="str">
        <v xml:space="preserve"> |BRA|CHN| </v>
      </c>
      <c r="Z19">
        <v>6</v>
      </c>
      <c r="AA19" t="e">
        <v>#N/A</v>
      </c>
      <c r="AB19">
        <v>2</v>
      </c>
      <c r="AC19">
        <v>3</v>
      </c>
      <c r="AD19" t="e">
        <v>#N/A</v>
      </c>
      <c r="AE19" t="e">
        <v>#N/A</v>
      </c>
      <c r="AF19">
        <v>1</v>
      </c>
      <c r="AG19" t="e">
        <v>#N/A</v>
      </c>
      <c r="AH19">
        <v>5</v>
      </c>
      <c r="AI19">
        <v>7.4</v>
      </c>
      <c r="AJ19">
        <v>2.4000000000000004</v>
      </c>
      <c r="AK19">
        <v>12</v>
      </c>
    </row>
    <row r="20" spans="2:37">
      <c r="B20" t="s">
        <v>26</v>
      </c>
      <c r="C20" t="s">
        <v>40</v>
      </c>
      <c r="D20" t="s">
        <v>28</v>
      </c>
      <c r="G20" t="str">
        <v>USA</v>
      </c>
      <c r="H20">
        <v>343</v>
      </c>
      <c r="K20" t="str">
        <v>Barban</v>
      </c>
      <c r="L20">
        <v>0</v>
      </c>
      <c r="M20">
        <v>0</v>
      </c>
      <c r="N20">
        <v>0</v>
      </c>
      <c r="O20">
        <v>0</v>
      </c>
      <c r="P20" t="str">
        <v xml:space="preserve"> | | | </v>
      </c>
      <c r="Q20" t="str">
        <v xml:space="preserve"> </v>
      </c>
      <c r="T20" t="str">
        <v>USA| | |EU</v>
      </c>
      <c r="U20">
        <v>33</v>
      </c>
      <c r="Y20" t="str">
        <v xml:space="preserve">USA| |CHN| </v>
      </c>
      <c r="Z20">
        <v>5</v>
      </c>
      <c r="AA20">
        <v>1</v>
      </c>
      <c r="AB20" t="e">
        <v>#N/A</v>
      </c>
      <c r="AC20">
        <v>3</v>
      </c>
      <c r="AD20" t="e">
        <v>#N/A</v>
      </c>
      <c r="AE20" t="e">
        <v>#N/A</v>
      </c>
      <c r="AF20">
        <v>2</v>
      </c>
      <c r="AG20" t="e">
        <v>#N/A</v>
      </c>
      <c r="AH20">
        <v>5</v>
      </c>
      <c r="AI20">
        <v>6.6</v>
      </c>
      <c r="AJ20">
        <v>1.5999999999999996</v>
      </c>
      <c r="AK20">
        <v>8</v>
      </c>
    </row>
    <row r="21" spans="2:37">
      <c r="B21" t="s">
        <v>26</v>
      </c>
      <c r="C21" t="s">
        <v>41</v>
      </c>
      <c r="D21" t="s">
        <v>28</v>
      </c>
      <c r="K21" t="str">
        <v>Barium Polysulfide</v>
      </c>
      <c r="L21">
        <v>0</v>
      </c>
      <c r="M21">
        <v>0</v>
      </c>
      <c r="N21">
        <v>0</v>
      </c>
      <c r="O21">
        <v>0</v>
      </c>
      <c r="P21" t="str">
        <v xml:space="preserve"> | | | </v>
      </c>
      <c r="Q21" t="str">
        <v xml:space="preserve"> </v>
      </c>
      <c r="T21" t="str">
        <v>USA|BRA| |EU</v>
      </c>
      <c r="U21">
        <v>35</v>
      </c>
      <c r="Y21" t="str">
        <v xml:space="preserve"> | | |EU</v>
      </c>
      <c r="Z21">
        <v>4</v>
      </c>
      <c r="AA21" t="e">
        <v>#N/A</v>
      </c>
      <c r="AB21" t="e">
        <v>#N/A</v>
      </c>
      <c r="AC21" t="e">
        <v>#N/A</v>
      </c>
      <c r="AD21">
        <v>4</v>
      </c>
      <c r="AE21" t="e">
        <v>#N/A</v>
      </c>
      <c r="AF21" t="e">
        <v>#N/A</v>
      </c>
      <c r="AG21" t="e">
        <v>#N/A</v>
      </c>
      <c r="AH21">
        <v>5</v>
      </c>
      <c r="AI21">
        <v>6</v>
      </c>
      <c r="AJ21">
        <v>1</v>
      </c>
      <c r="AK21">
        <v>5</v>
      </c>
    </row>
    <row r="22" spans="2:37">
      <c r="B22" t="s">
        <v>26</v>
      </c>
      <c r="C22" t="s">
        <v>42</v>
      </c>
      <c r="D22" t="s">
        <v>28</v>
      </c>
      <c r="K22" t="str">
        <v>Benfluralin</v>
      </c>
      <c r="L22">
        <v>1</v>
      </c>
      <c r="M22">
        <v>0</v>
      </c>
      <c r="N22">
        <v>0</v>
      </c>
      <c r="O22">
        <v>1</v>
      </c>
      <c r="P22" t="str">
        <v>USA| | |EU</v>
      </c>
      <c r="Q22" t="str">
        <v>USA, EU</v>
      </c>
      <c r="T22" t="str">
        <v xml:space="preserve">USA| | | </v>
      </c>
      <c r="U22">
        <v>48</v>
      </c>
      <c r="Y22" t="str">
        <v xml:space="preserve"> |BRA|CHN|EU</v>
      </c>
      <c r="Z22">
        <v>3</v>
      </c>
      <c r="AA22" t="e">
        <v>#N/A</v>
      </c>
      <c r="AB22">
        <v>2</v>
      </c>
      <c r="AC22">
        <v>3</v>
      </c>
      <c r="AD22">
        <v>4</v>
      </c>
      <c r="AE22">
        <v>2</v>
      </c>
      <c r="AF22" t="e">
        <v>#N/A</v>
      </c>
      <c r="AG22" t="e">
        <v>#N/A</v>
      </c>
      <c r="AH22">
        <v>5</v>
      </c>
      <c r="AI22">
        <v>5.6</v>
      </c>
      <c r="AJ22">
        <v>0.59999999999999964</v>
      </c>
      <c r="AK22">
        <v>3</v>
      </c>
    </row>
    <row r="23" spans="2:37">
      <c r="B23" t="s">
        <v>26</v>
      </c>
      <c r="C23" t="s">
        <v>43</v>
      </c>
      <c r="D23" t="s">
        <v>28</v>
      </c>
      <c r="K23" t="str">
        <v>Bensulfuron</v>
      </c>
      <c r="L23">
        <v>1</v>
      </c>
      <c r="M23">
        <v>0</v>
      </c>
      <c r="N23">
        <v>1</v>
      </c>
      <c r="O23">
        <v>1</v>
      </c>
      <c r="P23" t="str">
        <v>USA| |CHN|EU</v>
      </c>
      <c r="Q23" t="str">
        <v>USA, CHN, EU</v>
      </c>
      <c r="T23" t="str">
        <v xml:space="preserve">USA|BRA|CHN| </v>
      </c>
      <c r="U23">
        <v>51</v>
      </c>
      <c r="Y23" t="str">
        <v xml:space="preserve"> | |CHN|EU</v>
      </c>
      <c r="Z23">
        <v>2</v>
      </c>
      <c r="AA23" t="e">
        <v>#N/A</v>
      </c>
      <c r="AB23" t="e">
        <v>#N/A</v>
      </c>
      <c r="AC23">
        <v>3</v>
      </c>
      <c r="AD23">
        <v>4</v>
      </c>
      <c r="AE23">
        <v>1</v>
      </c>
      <c r="AF23" t="e">
        <v>#N/A</v>
      </c>
      <c r="AG23" t="e">
        <v>#N/A</v>
      </c>
      <c r="AH23">
        <v>5</v>
      </c>
      <c r="AI23">
        <v>5.4</v>
      </c>
      <c r="AJ23">
        <v>0.40000000000000036</v>
      </c>
      <c r="AK23">
        <v>2</v>
      </c>
    </row>
    <row r="24" spans="2:37">
      <c r="B24" t="s">
        <v>26</v>
      </c>
      <c r="C24" t="s">
        <v>44</v>
      </c>
      <c r="D24" t="s">
        <v>28</v>
      </c>
      <c r="K24" t="str">
        <v>Bicyclopyrone</v>
      </c>
      <c r="L24">
        <v>1</v>
      </c>
      <c r="M24">
        <v>0</v>
      </c>
      <c r="N24">
        <v>0</v>
      </c>
      <c r="O24">
        <v>0</v>
      </c>
      <c r="P24" t="str">
        <v xml:space="preserve">USA| | | </v>
      </c>
      <c r="Q24" t="str">
        <v xml:space="preserve">USA,  </v>
      </c>
      <c r="T24" t="str">
        <v>USA|BRA|CHN|EU</v>
      </c>
      <c r="U24">
        <v>124</v>
      </c>
      <c r="Y24" t="str">
        <v xml:space="preserve"> |BRA| |EU</v>
      </c>
      <c r="Z24">
        <v>1</v>
      </c>
      <c r="AA24" t="e">
        <v>#N/A</v>
      </c>
      <c r="AB24">
        <v>2</v>
      </c>
      <c r="AC24" t="e">
        <v>#N/A</v>
      </c>
      <c r="AD24">
        <v>4</v>
      </c>
      <c r="AE24">
        <v>2</v>
      </c>
      <c r="AF24" t="e">
        <v>#N/A</v>
      </c>
      <c r="AG24" t="e">
        <v>#N/A</v>
      </c>
      <c r="AH24">
        <v>5</v>
      </c>
      <c r="AI24">
        <v>5.4</v>
      </c>
      <c r="AJ24">
        <v>0.40000000000000036</v>
      </c>
      <c r="AK24">
        <v>2</v>
      </c>
    </row>
    <row r="25" spans="2:37">
      <c r="B25" t="s">
        <v>26</v>
      </c>
      <c r="C25" t="s">
        <v>45</v>
      </c>
      <c r="D25" t="s">
        <v>28</v>
      </c>
      <c r="K25" t="str">
        <v>Bifenazate</v>
      </c>
      <c r="L25">
        <v>1</v>
      </c>
      <c r="M25">
        <v>0</v>
      </c>
      <c r="N25">
        <v>1</v>
      </c>
      <c r="O25">
        <v>1</v>
      </c>
      <c r="P25" t="str">
        <v>USA| |CHN|EU</v>
      </c>
      <c r="Q25" t="str">
        <v>USA, CHN, EU</v>
      </c>
    </row>
    <row r="26" spans="2:37">
      <c r="B26" t="s">
        <v>26</v>
      </c>
      <c r="C26" t="s">
        <v>46</v>
      </c>
      <c r="D26" t="s">
        <v>28</v>
      </c>
      <c r="K26" t="str">
        <v>BLAD Protein</v>
      </c>
      <c r="L26">
        <v>1</v>
      </c>
      <c r="M26">
        <v>0</v>
      </c>
      <c r="N26">
        <v>0</v>
      </c>
      <c r="O26">
        <v>0</v>
      </c>
      <c r="P26" t="str">
        <v xml:space="preserve">USA| | | </v>
      </c>
      <c r="Q26" t="str">
        <v xml:space="preserve">USA,  </v>
      </c>
    </row>
    <row r="27" spans="2:37">
      <c r="B27" t="s">
        <v>26</v>
      </c>
      <c r="C27" t="s">
        <v>47</v>
      </c>
      <c r="D27" t="s">
        <v>28</v>
      </c>
      <c r="K27" t="str">
        <v>Bordeaux Mixture</v>
      </c>
      <c r="L27">
        <v>1</v>
      </c>
      <c r="M27">
        <v>0</v>
      </c>
      <c r="N27">
        <v>1</v>
      </c>
      <c r="O27">
        <v>1</v>
      </c>
      <c r="P27" t="str">
        <v>USA| |CHN|EU</v>
      </c>
      <c r="Q27" t="str">
        <v>USA, CHN, EU</v>
      </c>
    </row>
    <row r="28" spans="2:37">
      <c r="B28" t="s">
        <v>26</v>
      </c>
      <c r="C28" t="s">
        <v>48</v>
      </c>
      <c r="D28" t="s">
        <v>28</v>
      </c>
      <c r="K28" t="str">
        <v>Calcium Chloride</v>
      </c>
      <c r="L28">
        <v>0</v>
      </c>
      <c r="M28">
        <v>0</v>
      </c>
      <c r="N28">
        <v>0</v>
      </c>
      <c r="O28">
        <v>0</v>
      </c>
      <c r="P28" t="str">
        <v xml:space="preserve"> | | | </v>
      </c>
      <c r="Q28" t="str">
        <v xml:space="preserve"> </v>
      </c>
    </row>
    <row r="29" spans="2:37">
      <c r="B29" t="s">
        <v>26</v>
      </c>
      <c r="C29" t="s">
        <v>49</v>
      </c>
      <c r="D29" t="s">
        <v>28</v>
      </c>
      <c r="K29" t="str">
        <v>Calcium Polysulfide (Lime Sulphur)</v>
      </c>
      <c r="L29">
        <v>1</v>
      </c>
      <c r="M29">
        <v>0</v>
      </c>
      <c r="N29">
        <v>0</v>
      </c>
      <c r="O29">
        <v>1</v>
      </c>
      <c r="P29" t="str">
        <v>USA| | |EU</v>
      </c>
      <c r="Q29" t="str">
        <v>USA, EU</v>
      </c>
    </row>
    <row r="30" spans="2:37">
      <c r="B30" t="s">
        <v>26</v>
      </c>
      <c r="C30" t="s">
        <v>50</v>
      </c>
      <c r="D30" t="s">
        <v>28</v>
      </c>
      <c r="K30" t="str">
        <v>Chenopodium Ambriosioides</v>
      </c>
      <c r="L30">
        <v>0</v>
      </c>
      <c r="M30">
        <v>0</v>
      </c>
      <c r="N30">
        <v>0</v>
      </c>
      <c r="O30">
        <v>0</v>
      </c>
      <c r="P30" t="str">
        <v xml:space="preserve"> | | | </v>
      </c>
      <c r="Q30" t="str">
        <v xml:space="preserve"> </v>
      </c>
    </row>
    <row r="31" spans="2:37">
      <c r="B31" t="s">
        <v>26</v>
      </c>
      <c r="C31" t="s">
        <v>51</v>
      </c>
      <c r="D31" t="s">
        <v>28</v>
      </c>
      <c r="K31" t="str">
        <v>Chlordecone</v>
      </c>
      <c r="L31">
        <v>0</v>
      </c>
      <c r="M31">
        <v>0</v>
      </c>
      <c r="N31">
        <v>0</v>
      </c>
      <c r="O31">
        <v>0</v>
      </c>
      <c r="P31" t="str">
        <v xml:space="preserve"> | | | </v>
      </c>
      <c r="Q31" t="str">
        <v xml:space="preserve"> </v>
      </c>
    </row>
    <row r="32" spans="2:37">
      <c r="B32" t="s">
        <v>26</v>
      </c>
      <c r="C32" t="s">
        <v>52</v>
      </c>
      <c r="D32" t="s">
        <v>28</v>
      </c>
      <c r="K32" t="str">
        <v>Chlorethoxyfos</v>
      </c>
      <c r="L32">
        <v>1</v>
      </c>
      <c r="M32">
        <v>0</v>
      </c>
      <c r="N32">
        <v>0</v>
      </c>
      <c r="O32">
        <v>0</v>
      </c>
      <c r="P32" t="str">
        <v xml:space="preserve">USA| | | </v>
      </c>
      <c r="Q32" t="str">
        <v xml:space="preserve">USA,  </v>
      </c>
    </row>
    <row r="33" spans="2:17">
      <c r="B33" t="s">
        <v>26</v>
      </c>
      <c r="C33" t="s">
        <v>53</v>
      </c>
      <c r="D33" t="s">
        <v>28</v>
      </c>
      <c r="K33" t="str">
        <v>Chloridazon (Pyrazon)</v>
      </c>
      <c r="L33">
        <v>0</v>
      </c>
      <c r="M33">
        <v>0</v>
      </c>
      <c r="N33">
        <v>0</v>
      </c>
      <c r="O33">
        <v>1</v>
      </c>
      <c r="P33" t="str">
        <v xml:space="preserve"> | | |EU</v>
      </c>
      <c r="Q33" t="str">
        <v>EU</v>
      </c>
    </row>
    <row r="34" spans="2:17">
      <c r="B34" t="s">
        <v>26</v>
      </c>
      <c r="C34" t="s">
        <v>54</v>
      </c>
      <c r="D34" t="s">
        <v>28</v>
      </c>
      <c r="K34" t="str">
        <v>Chloroneb</v>
      </c>
      <c r="L34">
        <v>0</v>
      </c>
      <c r="M34">
        <v>0</v>
      </c>
      <c r="N34">
        <v>0</v>
      </c>
      <c r="O34">
        <v>0</v>
      </c>
      <c r="P34" t="str">
        <v xml:space="preserve"> | | | </v>
      </c>
      <c r="Q34" t="str">
        <v xml:space="preserve"> </v>
      </c>
    </row>
    <row r="35" spans="2:17">
      <c r="B35" t="s">
        <v>26</v>
      </c>
      <c r="C35" t="s">
        <v>55</v>
      </c>
      <c r="D35" t="s">
        <v>28</v>
      </c>
      <c r="K35" t="str">
        <v>Chloropicrin</v>
      </c>
      <c r="L35">
        <v>1</v>
      </c>
      <c r="M35">
        <v>0</v>
      </c>
      <c r="N35">
        <v>0</v>
      </c>
      <c r="O35">
        <v>0</v>
      </c>
      <c r="P35" t="str">
        <v xml:space="preserve">USA| | | </v>
      </c>
      <c r="Q35" t="str">
        <v xml:space="preserve">USA,  </v>
      </c>
    </row>
    <row r="36" spans="2:17">
      <c r="B36" t="s">
        <v>26</v>
      </c>
      <c r="C36" t="s">
        <v>56</v>
      </c>
      <c r="D36" t="s">
        <v>28</v>
      </c>
      <c r="K36" t="str">
        <v>Chloroxuron</v>
      </c>
      <c r="L36">
        <v>0</v>
      </c>
      <c r="M36">
        <v>0</v>
      </c>
      <c r="N36">
        <v>0</v>
      </c>
      <c r="O36">
        <v>0</v>
      </c>
      <c r="P36" t="str">
        <v xml:space="preserve"> | | | </v>
      </c>
      <c r="Q36" t="str">
        <v xml:space="preserve"> </v>
      </c>
    </row>
    <row r="37" spans="2:17">
      <c r="B37" t="s">
        <v>26</v>
      </c>
      <c r="C37" t="s">
        <v>57</v>
      </c>
      <c r="D37" t="s">
        <v>28</v>
      </c>
      <c r="K37" t="str">
        <v>Chlorsulfuron</v>
      </c>
      <c r="L37">
        <v>1</v>
      </c>
      <c r="M37">
        <v>0</v>
      </c>
      <c r="N37">
        <v>0</v>
      </c>
      <c r="O37">
        <v>1</v>
      </c>
      <c r="P37" t="str">
        <v>USA| | |EU</v>
      </c>
      <c r="Q37" t="str">
        <v>USA, EU</v>
      </c>
    </row>
    <row r="38" spans="2:17">
      <c r="B38" t="s">
        <v>26</v>
      </c>
      <c r="C38" t="s">
        <v>58</v>
      </c>
      <c r="D38" t="s">
        <v>28</v>
      </c>
      <c r="K38" t="str">
        <v>Cinnamaldehyde</v>
      </c>
      <c r="L38">
        <v>1</v>
      </c>
      <c r="M38">
        <v>0</v>
      </c>
      <c r="N38">
        <v>0</v>
      </c>
      <c r="O38">
        <v>0</v>
      </c>
      <c r="P38" t="str">
        <v xml:space="preserve">USA| | | </v>
      </c>
      <c r="Q38" t="str">
        <v xml:space="preserve">USA,  </v>
      </c>
    </row>
    <row r="39" spans="2:17">
      <c r="B39" t="s">
        <v>26</v>
      </c>
      <c r="C39" t="s">
        <v>59</v>
      </c>
      <c r="D39" t="s">
        <v>28</v>
      </c>
      <c r="K39" t="str">
        <v>Clopyralid</v>
      </c>
      <c r="L39">
        <v>1</v>
      </c>
      <c r="M39">
        <v>0</v>
      </c>
      <c r="N39">
        <v>1</v>
      </c>
      <c r="O39">
        <v>1</v>
      </c>
      <c r="P39" t="str">
        <v>USA| |CHN|EU</v>
      </c>
      <c r="Q39" t="str">
        <v>USA, CHN, EU</v>
      </c>
    </row>
    <row r="40" spans="2:17">
      <c r="B40" t="s">
        <v>26</v>
      </c>
      <c r="C40" t="s">
        <v>60</v>
      </c>
      <c r="D40" t="s">
        <v>28</v>
      </c>
      <c r="K40" t="str">
        <v>Copper (Cu Compounds)</v>
      </c>
      <c r="L40">
        <v>1</v>
      </c>
      <c r="M40">
        <v>0</v>
      </c>
      <c r="N40">
        <v>1</v>
      </c>
      <c r="O40">
        <v>1</v>
      </c>
      <c r="P40" t="str">
        <v>USA| |CHN|EU</v>
      </c>
      <c r="Q40" t="str">
        <v>USA, CHN, EU</v>
      </c>
    </row>
    <row r="41" spans="2:17">
      <c r="B41" t="s">
        <v>26</v>
      </c>
      <c r="C41" t="s">
        <v>61</v>
      </c>
      <c r="D41" t="s">
        <v>28</v>
      </c>
      <c r="K41" t="str">
        <v>Copper Octanoate</v>
      </c>
      <c r="L41">
        <v>1</v>
      </c>
      <c r="M41">
        <v>0</v>
      </c>
      <c r="N41">
        <v>0</v>
      </c>
      <c r="O41">
        <v>0</v>
      </c>
      <c r="P41" t="str">
        <v xml:space="preserve">USA| | | </v>
      </c>
      <c r="Q41" t="str">
        <v xml:space="preserve">USA,  </v>
      </c>
    </row>
    <row r="42" spans="2:17">
      <c r="B42" t="s">
        <v>26</v>
      </c>
      <c r="C42" t="s">
        <v>62</v>
      </c>
      <c r="D42" t="s">
        <v>28</v>
      </c>
      <c r="K42" t="str">
        <v>Copper Oxychloride S</v>
      </c>
      <c r="L42">
        <v>1</v>
      </c>
      <c r="M42">
        <v>0</v>
      </c>
      <c r="N42">
        <v>0</v>
      </c>
      <c r="O42">
        <v>0</v>
      </c>
      <c r="P42" t="str">
        <v xml:space="preserve">USA| | | </v>
      </c>
      <c r="Q42" t="str">
        <v xml:space="preserve">USA,  </v>
      </c>
    </row>
    <row r="43" spans="2:17">
      <c r="B43" t="s">
        <v>26</v>
      </c>
      <c r="C43" t="s">
        <v>63</v>
      </c>
      <c r="D43" t="s">
        <v>28</v>
      </c>
      <c r="K43" t="str">
        <v>Copper Sulfate Tribasic</v>
      </c>
      <c r="L43">
        <v>1</v>
      </c>
      <c r="M43">
        <v>0</v>
      </c>
      <c r="N43">
        <v>1</v>
      </c>
      <c r="O43">
        <v>1</v>
      </c>
      <c r="P43" t="str">
        <v>USA| |CHN|EU</v>
      </c>
      <c r="Q43" t="str">
        <v>USA, CHN, EU</v>
      </c>
    </row>
    <row r="44" spans="2:17">
      <c r="B44" t="s">
        <v>26</v>
      </c>
      <c r="C44" t="s">
        <v>64</v>
      </c>
      <c r="D44" t="s">
        <v>28</v>
      </c>
      <c r="K44" t="str">
        <v>CPPU (Forchlorfenuron)</v>
      </c>
      <c r="L44">
        <v>1</v>
      </c>
      <c r="M44">
        <v>0</v>
      </c>
      <c r="N44">
        <v>1</v>
      </c>
      <c r="O44">
        <v>1</v>
      </c>
      <c r="P44" t="str">
        <v>USA| |CHN|EU</v>
      </c>
      <c r="Q44" t="str">
        <v>USA, CHN, EU</v>
      </c>
    </row>
    <row r="45" spans="2:17">
      <c r="B45" t="s">
        <v>26</v>
      </c>
      <c r="C45" t="s">
        <v>65</v>
      </c>
      <c r="D45" t="s">
        <v>28</v>
      </c>
      <c r="K45" t="str">
        <v>Cryolite</v>
      </c>
      <c r="L45">
        <v>1</v>
      </c>
      <c r="M45">
        <v>0</v>
      </c>
      <c r="N45">
        <v>0</v>
      </c>
      <c r="O45">
        <v>0</v>
      </c>
      <c r="P45" t="str">
        <v xml:space="preserve">USA| | | </v>
      </c>
      <c r="Q45" t="str">
        <v xml:space="preserve">USA,  </v>
      </c>
    </row>
    <row r="46" spans="2:17">
      <c r="B46" t="s">
        <v>26</v>
      </c>
      <c r="C46" t="s">
        <v>66</v>
      </c>
      <c r="D46" t="s">
        <v>28</v>
      </c>
      <c r="K46" t="str">
        <v>Cycloate</v>
      </c>
      <c r="L46">
        <v>1</v>
      </c>
      <c r="M46">
        <v>0</v>
      </c>
      <c r="N46">
        <v>0</v>
      </c>
      <c r="O46">
        <v>0</v>
      </c>
      <c r="P46" t="str">
        <v xml:space="preserve">USA| | | </v>
      </c>
      <c r="Q46" t="str">
        <v xml:space="preserve">USA,  </v>
      </c>
    </row>
    <row r="47" spans="2:17">
      <c r="B47" t="s">
        <v>26</v>
      </c>
      <c r="C47" t="s">
        <v>67</v>
      </c>
      <c r="D47" t="s">
        <v>28</v>
      </c>
      <c r="K47" t="str">
        <v>Cyflufenamid</v>
      </c>
      <c r="L47">
        <v>1</v>
      </c>
      <c r="M47">
        <v>0</v>
      </c>
      <c r="N47">
        <v>0</v>
      </c>
      <c r="O47">
        <v>1</v>
      </c>
      <c r="P47" t="str">
        <v>USA| | |EU</v>
      </c>
      <c r="Q47" t="str">
        <v>USA, EU</v>
      </c>
    </row>
    <row r="48" spans="2:17">
      <c r="B48" t="s">
        <v>26</v>
      </c>
      <c r="C48" t="s">
        <v>68</v>
      </c>
      <c r="D48" t="s">
        <v>28</v>
      </c>
      <c r="K48" t="str">
        <v>DBCP (Dibromochloropropane)</v>
      </c>
      <c r="L48">
        <v>0</v>
      </c>
      <c r="M48">
        <v>0</v>
      </c>
      <c r="N48">
        <v>0</v>
      </c>
      <c r="O48">
        <v>0</v>
      </c>
      <c r="P48" t="str">
        <v xml:space="preserve"> | | | </v>
      </c>
      <c r="Q48" t="str">
        <v xml:space="preserve"> </v>
      </c>
    </row>
    <row r="49" spans="2:22">
      <c r="B49" t="s">
        <v>26</v>
      </c>
      <c r="C49" t="s">
        <v>69</v>
      </c>
      <c r="D49" t="s">
        <v>28</v>
      </c>
      <c r="K49" t="str">
        <v>DCPA (Chlorthal-dimethyl)</v>
      </c>
      <c r="L49">
        <v>1</v>
      </c>
      <c r="M49">
        <v>0</v>
      </c>
      <c r="N49">
        <v>0</v>
      </c>
      <c r="O49">
        <v>0</v>
      </c>
      <c r="P49" t="str">
        <v xml:space="preserve">USA| | | </v>
      </c>
      <c r="Q49" t="str">
        <v xml:space="preserve">USA,  </v>
      </c>
    </row>
    <row r="50" spans="2:22">
      <c r="B50" t="s">
        <v>26</v>
      </c>
      <c r="C50" t="s">
        <v>70</v>
      </c>
      <c r="D50" t="s">
        <v>28</v>
      </c>
      <c r="K50" t="str">
        <v>DDD (TDE)</v>
      </c>
      <c r="L50">
        <v>0</v>
      </c>
      <c r="M50">
        <v>0</v>
      </c>
      <c r="N50">
        <v>0</v>
      </c>
      <c r="O50">
        <v>0</v>
      </c>
      <c r="P50" t="str">
        <v xml:space="preserve"> | | | </v>
      </c>
      <c r="Q50" t="str">
        <v xml:space="preserve"> </v>
      </c>
    </row>
    <row r="51" spans="2:22">
      <c r="B51" t="s">
        <v>26</v>
      </c>
      <c r="C51" t="s">
        <v>71</v>
      </c>
      <c r="D51" t="s">
        <v>28</v>
      </c>
      <c r="K51" t="str">
        <v>Deltamethrin</v>
      </c>
      <c r="L51">
        <v>1</v>
      </c>
      <c r="M51">
        <v>0</v>
      </c>
      <c r="N51">
        <v>1</v>
      </c>
      <c r="O51">
        <v>1</v>
      </c>
      <c r="P51" t="str">
        <v>USA| |CHN|EU</v>
      </c>
      <c r="Q51" t="str">
        <v>USA, CHN, EU</v>
      </c>
    </row>
    <row r="52" spans="2:22">
      <c r="B52" t="s">
        <v>26</v>
      </c>
      <c r="C52" t="s">
        <v>72</v>
      </c>
      <c r="D52" t="s">
        <v>28</v>
      </c>
      <c r="K52" t="str">
        <v>Demeton</v>
      </c>
      <c r="L52">
        <v>0</v>
      </c>
      <c r="M52">
        <v>0</v>
      </c>
      <c r="N52">
        <v>0</v>
      </c>
      <c r="O52">
        <v>0</v>
      </c>
      <c r="P52" t="str">
        <v xml:space="preserve"> | | | </v>
      </c>
      <c r="Q52" t="str">
        <v xml:space="preserve"> </v>
      </c>
    </row>
    <row r="53" spans="2:22">
      <c r="B53" t="s">
        <v>26</v>
      </c>
      <c r="C53" t="s">
        <v>73</v>
      </c>
      <c r="D53" t="s">
        <v>28</v>
      </c>
      <c r="K53" t="str">
        <v>Desmedipham</v>
      </c>
      <c r="L53">
        <v>0</v>
      </c>
      <c r="M53">
        <v>0</v>
      </c>
      <c r="N53">
        <v>1</v>
      </c>
      <c r="O53">
        <v>1</v>
      </c>
      <c r="P53" t="str">
        <v xml:space="preserve"> | |CHN|EU</v>
      </c>
      <c r="Q53" t="str">
        <v>CHN, EU</v>
      </c>
    </row>
    <row r="54" spans="2:22">
      <c r="B54" t="s">
        <v>26</v>
      </c>
      <c r="C54" t="s">
        <v>74</v>
      </c>
      <c r="D54" t="s">
        <v>28</v>
      </c>
      <c r="K54" t="str">
        <v>Diallate</v>
      </c>
      <c r="L54">
        <v>0</v>
      </c>
      <c r="M54">
        <v>0</v>
      </c>
      <c r="N54">
        <v>0</v>
      </c>
      <c r="O54">
        <v>0</v>
      </c>
      <c r="P54" t="str">
        <v xml:space="preserve"> | | | </v>
      </c>
      <c r="Q54" t="str">
        <v xml:space="preserve"> </v>
      </c>
    </row>
    <row r="55" spans="2:22">
      <c r="B55" t="s">
        <v>26</v>
      </c>
      <c r="C55" t="s">
        <v>75</v>
      </c>
      <c r="D55" t="s">
        <v>28</v>
      </c>
      <c r="K55" t="str">
        <v>Dichlone</v>
      </c>
      <c r="L55">
        <v>0</v>
      </c>
      <c r="M55">
        <v>0</v>
      </c>
      <c r="N55">
        <v>0</v>
      </c>
      <c r="O55">
        <v>0</v>
      </c>
      <c r="P55" t="str">
        <v xml:space="preserve"> | | | </v>
      </c>
      <c r="Q55" t="str">
        <v xml:space="preserve"> </v>
      </c>
    </row>
    <row r="56" spans="2:22">
      <c r="B56" t="s">
        <v>26</v>
      </c>
      <c r="C56" t="s">
        <v>76</v>
      </c>
      <c r="D56" t="s">
        <v>28</v>
      </c>
      <c r="K56" t="str">
        <v>Dichloropropene (1,3-D)</v>
      </c>
      <c r="L56">
        <v>1</v>
      </c>
      <c r="M56">
        <v>0</v>
      </c>
      <c r="N56">
        <v>0</v>
      </c>
      <c r="O56">
        <v>0</v>
      </c>
      <c r="P56" t="str">
        <v xml:space="preserve">USA| | | </v>
      </c>
      <c r="Q56" t="str">
        <v xml:space="preserve">USA,  </v>
      </c>
    </row>
    <row r="57" spans="2:22">
      <c r="B57" t="s">
        <v>26</v>
      </c>
      <c r="C57" t="s">
        <v>77</v>
      </c>
      <c r="D57" t="s">
        <v>28</v>
      </c>
      <c r="K57" t="str">
        <v>Dichlorprop</v>
      </c>
      <c r="L57">
        <v>0</v>
      </c>
      <c r="M57">
        <v>0</v>
      </c>
      <c r="N57">
        <v>0</v>
      </c>
      <c r="O57">
        <v>0</v>
      </c>
      <c r="P57" t="str">
        <v xml:space="preserve"> | | | </v>
      </c>
      <c r="Q57" t="str">
        <v xml:space="preserve"> </v>
      </c>
    </row>
    <row r="58" spans="2:22">
      <c r="B58" t="s">
        <v>26</v>
      </c>
      <c r="C58" t="s">
        <v>78</v>
      </c>
      <c r="D58" t="s">
        <v>28</v>
      </c>
      <c r="K58" t="str">
        <v>Dienochlor</v>
      </c>
      <c r="L58">
        <v>0</v>
      </c>
      <c r="M58">
        <v>0</v>
      </c>
      <c r="N58">
        <v>0</v>
      </c>
      <c r="O58">
        <v>0</v>
      </c>
      <c r="P58" t="str">
        <v xml:space="preserve"> | | | </v>
      </c>
      <c r="Q58" t="str">
        <v xml:space="preserve"> </v>
      </c>
    </row>
    <row r="59" spans="2:22">
      <c r="B59" t="s">
        <v>26</v>
      </c>
      <c r="C59" t="s">
        <v>79</v>
      </c>
      <c r="D59" t="s">
        <v>28</v>
      </c>
      <c r="K59" t="str">
        <v>Diethatyl</v>
      </c>
      <c r="L59">
        <v>0</v>
      </c>
      <c r="M59">
        <v>0</v>
      </c>
      <c r="N59">
        <v>0</v>
      </c>
      <c r="O59">
        <v>0</v>
      </c>
      <c r="P59" t="str">
        <v xml:space="preserve"> | | | </v>
      </c>
      <c r="Q59" t="str">
        <v xml:space="preserve"> </v>
      </c>
    </row>
    <row r="60" spans="2:22">
      <c r="B60" t="s">
        <v>26</v>
      </c>
      <c r="C60" t="s">
        <v>80</v>
      </c>
      <c r="D60" t="s">
        <v>28</v>
      </c>
      <c r="K60" t="str">
        <v>Difenzoquat</v>
      </c>
      <c r="L60">
        <v>0</v>
      </c>
      <c r="M60">
        <v>0</v>
      </c>
      <c r="N60">
        <v>1</v>
      </c>
      <c r="O60">
        <v>0</v>
      </c>
      <c r="P60" t="str">
        <v xml:space="preserve"> | |CHN| </v>
      </c>
      <c r="Q60" t="str">
        <v xml:space="preserve">CHN,  </v>
      </c>
    </row>
    <row r="61" spans="2:22">
      <c r="B61" t="s">
        <v>26</v>
      </c>
      <c r="C61" t="s">
        <v>81</v>
      </c>
      <c r="D61" t="s">
        <v>28</v>
      </c>
      <c r="K61" t="str">
        <v>Diflufenzopyr</v>
      </c>
      <c r="L61">
        <v>1</v>
      </c>
      <c r="M61">
        <v>0</v>
      </c>
      <c r="N61">
        <v>0</v>
      </c>
      <c r="O61">
        <v>0</v>
      </c>
      <c r="P61" t="str">
        <v xml:space="preserve">USA| | | </v>
      </c>
      <c r="Q61" t="str">
        <v xml:space="preserve">USA,  </v>
      </c>
    </row>
    <row r="62" spans="2:22">
      <c r="B62" t="s">
        <v>26</v>
      </c>
      <c r="C62" t="s">
        <v>82</v>
      </c>
      <c r="D62" t="s">
        <v>28</v>
      </c>
      <c r="K62" t="str">
        <v>Dimethipin</v>
      </c>
      <c r="L62">
        <v>0</v>
      </c>
      <c r="M62">
        <v>0</v>
      </c>
      <c r="N62">
        <v>0</v>
      </c>
      <c r="O62">
        <v>0</v>
      </c>
      <c r="P62" t="str">
        <v xml:space="preserve"> | | | </v>
      </c>
      <c r="Q62" t="str">
        <v xml:space="preserve"> </v>
      </c>
      <c r="T62" s="9" t="s">
        <v>10</v>
      </c>
      <c r="U62" s="9" t="s">
        <v>7</v>
      </c>
      <c r="V62" t="s">
        <v>83</v>
      </c>
    </row>
    <row r="63" spans="2:22">
      <c r="B63" t="s">
        <v>26</v>
      </c>
      <c r="C63" t="s">
        <v>84</v>
      </c>
      <c r="D63" t="s">
        <v>28</v>
      </c>
      <c r="K63" t="str">
        <v>Dimethylarsinic Acid</v>
      </c>
      <c r="L63">
        <v>0</v>
      </c>
      <c r="M63">
        <v>0</v>
      </c>
      <c r="N63">
        <v>0</v>
      </c>
      <c r="O63">
        <v>0</v>
      </c>
      <c r="P63" t="str">
        <v xml:space="preserve"> | | | </v>
      </c>
      <c r="Q63" t="str">
        <v xml:space="preserve"> </v>
      </c>
      <c r="T63" t="s">
        <v>85</v>
      </c>
      <c r="V63">
        <v>124</v>
      </c>
    </row>
    <row r="64" spans="2:22">
      <c r="B64" t="s">
        <v>26</v>
      </c>
      <c r="C64" t="s">
        <v>86</v>
      </c>
      <c r="D64" t="s">
        <v>28</v>
      </c>
      <c r="K64" t="str">
        <v>Dimethyldisulfide</v>
      </c>
      <c r="L64">
        <v>1</v>
      </c>
      <c r="M64">
        <v>0</v>
      </c>
      <c r="N64">
        <v>0</v>
      </c>
      <c r="O64">
        <v>0</v>
      </c>
      <c r="P64" t="str">
        <v xml:space="preserve">USA| | | </v>
      </c>
      <c r="Q64" t="str">
        <v xml:space="preserve">USA,  </v>
      </c>
      <c r="T64" t="s">
        <v>87</v>
      </c>
      <c r="V64">
        <v>116</v>
      </c>
    </row>
    <row r="65" spans="2:22">
      <c r="B65" t="s">
        <v>26</v>
      </c>
      <c r="C65" t="s">
        <v>88</v>
      </c>
      <c r="D65" t="s">
        <v>28</v>
      </c>
      <c r="K65" t="str">
        <v>Dinotefuran</v>
      </c>
      <c r="L65">
        <v>1</v>
      </c>
      <c r="M65">
        <v>0</v>
      </c>
      <c r="N65">
        <v>0</v>
      </c>
      <c r="O65">
        <v>0</v>
      </c>
      <c r="P65" t="str">
        <v xml:space="preserve">USA| | | </v>
      </c>
      <c r="Q65" t="str">
        <v xml:space="preserve">USA,  </v>
      </c>
      <c r="T65" t="s">
        <v>89</v>
      </c>
      <c r="V65">
        <v>51</v>
      </c>
    </row>
    <row r="66" spans="2:22">
      <c r="B66" t="s">
        <v>26</v>
      </c>
      <c r="C66" t="s">
        <v>90</v>
      </c>
      <c r="D66" t="s">
        <v>28</v>
      </c>
      <c r="K66" t="str">
        <v>Dithiopyr</v>
      </c>
      <c r="L66">
        <v>1</v>
      </c>
      <c r="M66">
        <v>0</v>
      </c>
      <c r="N66">
        <v>1</v>
      </c>
      <c r="O66">
        <v>0</v>
      </c>
      <c r="P66" t="str">
        <v xml:space="preserve">USA| |CHN| </v>
      </c>
      <c r="Q66" t="str">
        <v xml:space="preserve">USA, CHN,  </v>
      </c>
      <c r="T66" t="s">
        <v>91</v>
      </c>
      <c r="V66">
        <v>48</v>
      </c>
    </row>
    <row r="67" spans="2:22">
      <c r="B67" t="s">
        <v>26</v>
      </c>
      <c r="C67" t="s">
        <v>92</v>
      </c>
      <c r="D67" t="s">
        <v>28</v>
      </c>
      <c r="K67" t="str">
        <v>DSMA</v>
      </c>
      <c r="L67">
        <v>0</v>
      </c>
      <c r="M67">
        <v>0</v>
      </c>
      <c r="N67">
        <v>0</v>
      </c>
      <c r="O67">
        <v>0</v>
      </c>
      <c r="P67" t="str">
        <v xml:space="preserve"> | | | </v>
      </c>
      <c r="Q67" t="str">
        <v xml:space="preserve"> </v>
      </c>
      <c r="T67" t="s">
        <v>93</v>
      </c>
      <c r="V67">
        <v>35</v>
      </c>
    </row>
    <row r="68" spans="2:22">
      <c r="B68" t="s">
        <v>26</v>
      </c>
      <c r="C68" t="s">
        <v>94</v>
      </c>
      <c r="D68" t="s">
        <v>28</v>
      </c>
      <c r="K68" t="str">
        <v>Endothal</v>
      </c>
      <c r="L68">
        <v>0</v>
      </c>
      <c r="M68">
        <v>0</v>
      </c>
      <c r="N68">
        <v>0</v>
      </c>
      <c r="O68">
        <v>0</v>
      </c>
      <c r="P68" t="str">
        <v xml:space="preserve"> | | | </v>
      </c>
      <c r="Q68" t="str">
        <v xml:space="preserve"> </v>
      </c>
      <c r="T68" t="s">
        <v>95</v>
      </c>
      <c r="V68">
        <v>33</v>
      </c>
    </row>
    <row r="69" spans="2:22">
      <c r="B69" t="s">
        <v>26</v>
      </c>
      <c r="C69" t="s">
        <v>96</v>
      </c>
      <c r="D69" t="s">
        <v>28</v>
      </c>
      <c r="K69" t="str">
        <v>EPN</v>
      </c>
      <c r="L69">
        <v>0</v>
      </c>
      <c r="M69">
        <v>0</v>
      </c>
      <c r="N69">
        <v>0</v>
      </c>
      <c r="O69">
        <v>0</v>
      </c>
      <c r="P69" t="str">
        <v xml:space="preserve"> | | | </v>
      </c>
      <c r="Q69" t="str">
        <v xml:space="preserve"> </v>
      </c>
      <c r="T69" t="s">
        <v>97</v>
      </c>
      <c r="V69">
        <v>27</v>
      </c>
    </row>
    <row r="70" spans="2:22">
      <c r="B70" t="s">
        <v>26</v>
      </c>
      <c r="C70" t="s">
        <v>98</v>
      </c>
      <c r="D70" t="s">
        <v>28</v>
      </c>
      <c r="K70" t="str">
        <v>Ethalfluralin</v>
      </c>
      <c r="L70">
        <v>1</v>
      </c>
      <c r="M70">
        <v>0</v>
      </c>
      <c r="N70">
        <v>0</v>
      </c>
      <c r="O70">
        <v>0</v>
      </c>
      <c r="P70" t="str">
        <v xml:space="preserve">USA| | | </v>
      </c>
      <c r="Q70" t="str">
        <v xml:space="preserve">USA,  </v>
      </c>
      <c r="T70" t="s">
        <v>99</v>
      </c>
      <c r="V70">
        <v>17</v>
      </c>
    </row>
    <row r="71" spans="2:22">
      <c r="B71" t="s">
        <v>26</v>
      </c>
      <c r="C71" t="s">
        <v>100</v>
      </c>
      <c r="D71" t="s">
        <v>28</v>
      </c>
      <c r="K71" t="str">
        <v>Ethametsulfuron</v>
      </c>
      <c r="L71">
        <v>0</v>
      </c>
      <c r="M71">
        <v>0</v>
      </c>
      <c r="N71">
        <v>0</v>
      </c>
      <c r="O71">
        <v>0</v>
      </c>
      <c r="P71" t="str">
        <v xml:space="preserve"> | | | </v>
      </c>
      <c r="Q71" t="str">
        <v xml:space="preserve"> </v>
      </c>
      <c r="T71" t="s">
        <v>101</v>
      </c>
      <c r="V71">
        <v>13</v>
      </c>
    </row>
    <row r="72" spans="2:22">
      <c r="B72" t="s">
        <v>26</v>
      </c>
      <c r="C72" t="s">
        <v>102</v>
      </c>
      <c r="D72" t="s">
        <v>28</v>
      </c>
      <c r="K72" t="str">
        <v>Ethofumesate</v>
      </c>
      <c r="L72">
        <v>1</v>
      </c>
      <c r="M72">
        <v>0</v>
      </c>
      <c r="N72">
        <v>1</v>
      </c>
      <c r="O72">
        <v>1</v>
      </c>
      <c r="P72" t="str">
        <v>USA| |CHN|EU</v>
      </c>
      <c r="Q72" t="str">
        <v>USA, CHN, EU</v>
      </c>
      <c r="T72" t="s">
        <v>103</v>
      </c>
      <c r="V72">
        <v>12</v>
      </c>
    </row>
    <row r="73" spans="2:22">
      <c r="B73" t="s">
        <v>26</v>
      </c>
      <c r="C73" t="s">
        <v>104</v>
      </c>
      <c r="D73" t="s">
        <v>28</v>
      </c>
      <c r="K73" t="str">
        <v>Fatty Alcohols</v>
      </c>
      <c r="L73">
        <v>1</v>
      </c>
      <c r="M73">
        <v>0</v>
      </c>
      <c r="N73">
        <v>0</v>
      </c>
      <c r="O73">
        <v>0</v>
      </c>
      <c r="P73" t="str">
        <v xml:space="preserve">USA| | | </v>
      </c>
      <c r="Q73" t="str">
        <v xml:space="preserve">USA,  </v>
      </c>
      <c r="T73" t="s">
        <v>105</v>
      </c>
      <c r="V73">
        <v>12</v>
      </c>
    </row>
    <row r="74" spans="2:22">
      <c r="B74" t="s">
        <v>26</v>
      </c>
      <c r="C74" t="s">
        <v>106</v>
      </c>
      <c r="D74" t="s">
        <v>28</v>
      </c>
      <c r="K74" t="str">
        <v>Fenazaquin</v>
      </c>
      <c r="L74">
        <v>1</v>
      </c>
      <c r="M74">
        <v>0</v>
      </c>
      <c r="N74">
        <v>1</v>
      </c>
      <c r="O74">
        <v>0</v>
      </c>
      <c r="P74" t="str">
        <v xml:space="preserve">USA| |CHN| </v>
      </c>
      <c r="Q74" t="str">
        <v xml:space="preserve">USA, CHN,  </v>
      </c>
      <c r="T74" t="s">
        <v>107</v>
      </c>
      <c r="V74">
        <v>8</v>
      </c>
    </row>
    <row r="75" spans="2:22">
      <c r="B75" t="s">
        <v>26</v>
      </c>
      <c r="C75" t="s">
        <v>108</v>
      </c>
      <c r="D75" t="s">
        <v>28</v>
      </c>
      <c r="K75" t="str">
        <v>Fenbuconazole</v>
      </c>
      <c r="L75">
        <v>1</v>
      </c>
      <c r="M75">
        <v>0</v>
      </c>
      <c r="N75">
        <v>1</v>
      </c>
      <c r="O75">
        <v>1</v>
      </c>
      <c r="P75" t="str">
        <v>USA| |CHN|EU</v>
      </c>
      <c r="Q75" t="str">
        <v>USA, CHN, EU</v>
      </c>
      <c r="T75" t="s">
        <v>109</v>
      </c>
      <c r="V75">
        <v>5</v>
      </c>
    </row>
    <row r="76" spans="2:22">
      <c r="B76" t="s">
        <v>26</v>
      </c>
      <c r="C76" t="s">
        <v>110</v>
      </c>
      <c r="D76" t="s">
        <v>28</v>
      </c>
      <c r="K76" t="str">
        <v>Fenhexamid</v>
      </c>
      <c r="L76">
        <v>1</v>
      </c>
      <c r="M76">
        <v>0</v>
      </c>
      <c r="N76">
        <v>0</v>
      </c>
      <c r="O76">
        <v>1</v>
      </c>
      <c r="P76" t="str">
        <v>USA| | |EU</v>
      </c>
      <c r="Q76" t="str">
        <v>USA, EU</v>
      </c>
      <c r="T76" t="s">
        <v>111</v>
      </c>
      <c r="V76">
        <v>3</v>
      </c>
    </row>
    <row r="77" spans="2:22">
      <c r="B77" t="s">
        <v>26</v>
      </c>
      <c r="C77" t="s">
        <v>112</v>
      </c>
      <c r="D77" t="s">
        <v>28</v>
      </c>
      <c r="K77" t="str">
        <v>Fenoxycarb</v>
      </c>
      <c r="L77">
        <v>0</v>
      </c>
      <c r="M77">
        <v>0</v>
      </c>
      <c r="N77">
        <v>0</v>
      </c>
      <c r="O77">
        <v>1</v>
      </c>
      <c r="P77" t="str">
        <v xml:space="preserve"> | | |EU</v>
      </c>
      <c r="Q77" t="str">
        <v>EU</v>
      </c>
      <c r="T77" t="s">
        <v>113</v>
      </c>
      <c r="V77">
        <v>2</v>
      </c>
    </row>
    <row r="78" spans="2:22">
      <c r="B78" t="s">
        <v>26</v>
      </c>
      <c r="C78" t="s">
        <v>114</v>
      </c>
      <c r="D78" t="s">
        <v>28</v>
      </c>
      <c r="K78" t="str">
        <v>Ferbam</v>
      </c>
      <c r="L78">
        <v>1</v>
      </c>
      <c r="M78">
        <v>0</v>
      </c>
      <c r="N78">
        <v>0</v>
      </c>
      <c r="O78">
        <v>0</v>
      </c>
      <c r="P78" t="str">
        <v xml:space="preserve">USA| | | </v>
      </c>
      <c r="Q78" t="str">
        <v xml:space="preserve">USA,  </v>
      </c>
      <c r="T78" t="s">
        <v>115</v>
      </c>
      <c r="V78">
        <v>2</v>
      </c>
    </row>
    <row r="79" spans="2:22">
      <c r="B79" t="s">
        <v>26</v>
      </c>
      <c r="C79" t="s">
        <v>116</v>
      </c>
      <c r="D79" t="s">
        <v>28</v>
      </c>
      <c r="K79" t="str">
        <v>Florasulam</v>
      </c>
      <c r="L79">
        <v>1</v>
      </c>
      <c r="M79">
        <v>0</v>
      </c>
      <c r="N79">
        <v>1</v>
      </c>
      <c r="O79">
        <v>1</v>
      </c>
      <c r="P79" t="str">
        <v>USA| |CHN|EU</v>
      </c>
      <c r="Q79" t="str">
        <v>USA, CHN, EU</v>
      </c>
      <c r="T79" t="s">
        <v>117</v>
      </c>
      <c r="V79">
        <v>508</v>
      </c>
    </row>
    <row r="80" spans="2:22">
      <c r="B80" t="s">
        <v>26</v>
      </c>
      <c r="C80" t="s">
        <v>118</v>
      </c>
      <c r="D80" t="s">
        <v>28</v>
      </c>
      <c r="K80" t="str">
        <v>Flucarbazone</v>
      </c>
      <c r="L80">
        <v>1</v>
      </c>
      <c r="M80">
        <v>0</v>
      </c>
      <c r="N80">
        <v>1</v>
      </c>
      <c r="O80">
        <v>0</v>
      </c>
      <c r="P80" t="str">
        <v xml:space="preserve">USA| |CHN| </v>
      </c>
      <c r="Q80" t="str">
        <v xml:space="preserve">USA, CHN,  </v>
      </c>
    </row>
    <row r="81" spans="2:17">
      <c r="B81" t="s">
        <v>26</v>
      </c>
      <c r="C81" t="s">
        <v>119</v>
      </c>
      <c r="D81" t="s">
        <v>28</v>
      </c>
      <c r="K81" t="str">
        <v>Fluchloralin</v>
      </c>
      <c r="L81">
        <v>0</v>
      </c>
      <c r="M81">
        <v>0</v>
      </c>
      <c r="N81">
        <v>0</v>
      </c>
      <c r="O81">
        <v>0</v>
      </c>
      <c r="P81" t="str">
        <v xml:space="preserve"> | | | </v>
      </c>
      <c r="Q81" t="str">
        <v xml:space="preserve"> </v>
      </c>
    </row>
    <row r="82" spans="2:17">
      <c r="B82" t="s">
        <v>26</v>
      </c>
      <c r="C82" t="s">
        <v>120</v>
      </c>
      <c r="D82" t="s">
        <v>28</v>
      </c>
      <c r="K82" t="str">
        <v>Flufenacet</v>
      </c>
      <c r="L82">
        <v>1</v>
      </c>
      <c r="M82">
        <v>0</v>
      </c>
      <c r="N82">
        <v>0</v>
      </c>
      <c r="O82">
        <v>1</v>
      </c>
      <c r="P82" t="str">
        <v>USA| | |EU</v>
      </c>
      <c r="Q82" t="str">
        <v>USA, EU</v>
      </c>
    </row>
    <row r="83" spans="2:17">
      <c r="B83" t="s">
        <v>26</v>
      </c>
      <c r="C83" t="s">
        <v>121</v>
      </c>
      <c r="D83" t="s">
        <v>28</v>
      </c>
      <c r="K83" t="str">
        <v>Fluometuron</v>
      </c>
      <c r="L83">
        <v>1</v>
      </c>
      <c r="M83">
        <v>0</v>
      </c>
      <c r="N83">
        <v>0</v>
      </c>
      <c r="O83">
        <v>1</v>
      </c>
      <c r="P83" t="str">
        <v>USA| | |EU</v>
      </c>
      <c r="Q83" t="str">
        <v>USA, EU</v>
      </c>
    </row>
    <row r="84" spans="2:17">
      <c r="B84" t="s">
        <v>26</v>
      </c>
      <c r="C84" t="s">
        <v>122</v>
      </c>
      <c r="D84" t="s">
        <v>28</v>
      </c>
      <c r="K84" t="str">
        <v>Fluopyram</v>
      </c>
      <c r="L84">
        <v>1</v>
      </c>
      <c r="M84">
        <v>0</v>
      </c>
      <c r="N84">
        <v>1</v>
      </c>
      <c r="O84">
        <v>1</v>
      </c>
      <c r="P84" t="str">
        <v>USA| |CHN|EU</v>
      </c>
      <c r="Q84" t="str">
        <v>USA, CHN, EU</v>
      </c>
    </row>
    <row r="85" spans="2:17">
      <c r="B85" t="s">
        <v>26</v>
      </c>
      <c r="C85" t="s">
        <v>123</v>
      </c>
      <c r="D85" t="s">
        <v>28</v>
      </c>
      <c r="K85" t="str">
        <v>Fluoxastrobin</v>
      </c>
      <c r="L85">
        <v>1</v>
      </c>
      <c r="M85">
        <v>0</v>
      </c>
      <c r="N85">
        <v>0</v>
      </c>
      <c r="O85">
        <v>1</v>
      </c>
      <c r="P85" t="str">
        <v>USA| | |EU</v>
      </c>
      <c r="Q85" t="str">
        <v>USA, EU</v>
      </c>
    </row>
    <row r="86" spans="2:17">
      <c r="B86" t="s">
        <v>26</v>
      </c>
      <c r="C86" t="s">
        <v>124</v>
      </c>
      <c r="D86" t="s">
        <v>28</v>
      </c>
      <c r="K86" t="str">
        <v>Flusilazole</v>
      </c>
      <c r="L86">
        <v>0</v>
      </c>
      <c r="M86">
        <v>0</v>
      </c>
      <c r="N86">
        <v>1</v>
      </c>
      <c r="O86">
        <v>0</v>
      </c>
      <c r="P86" t="str">
        <v xml:space="preserve"> | |CHN| </v>
      </c>
      <c r="Q86" t="str">
        <v xml:space="preserve">CHN,  </v>
      </c>
    </row>
    <row r="87" spans="2:17">
      <c r="B87" t="s">
        <v>26</v>
      </c>
      <c r="C87" t="s">
        <v>125</v>
      </c>
      <c r="D87" t="s">
        <v>28</v>
      </c>
      <c r="K87" t="str">
        <v>Fluthiacet-Methyl</v>
      </c>
      <c r="L87">
        <v>1</v>
      </c>
      <c r="M87">
        <v>0</v>
      </c>
      <c r="N87">
        <v>1</v>
      </c>
      <c r="O87">
        <v>0</v>
      </c>
      <c r="P87" t="str">
        <v xml:space="preserve">USA| |CHN| </v>
      </c>
      <c r="Q87" t="str">
        <v xml:space="preserve">USA, CHN,  </v>
      </c>
    </row>
    <row r="88" spans="2:17">
      <c r="B88" t="s">
        <v>26</v>
      </c>
      <c r="C88" t="s">
        <v>126</v>
      </c>
      <c r="D88" t="s">
        <v>28</v>
      </c>
      <c r="K88" t="str">
        <v>Fluvalinate-Tau</v>
      </c>
      <c r="L88">
        <v>1</v>
      </c>
      <c r="M88">
        <v>0</v>
      </c>
      <c r="N88">
        <v>1</v>
      </c>
      <c r="O88">
        <v>1</v>
      </c>
      <c r="P88" t="str">
        <v>USA| |CHN|EU</v>
      </c>
      <c r="Q88" t="str">
        <v>USA, CHN, EU</v>
      </c>
    </row>
    <row r="89" spans="2:17">
      <c r="B89" t="s">
        <v>26</v>
      </c>
      <c r="C89" t="s">
        <v>127</v>
      </c>
      <c r="D89" t="s">
        <v>28</v>
      </c>
      <c r="K89" t="str">
        <v>Fonofos</v>
      </c>
      <c r="L89">
        <v>0</v>
      </c>
      <c r="M89">
        <v>0</v>
      </c>
      <c r="N89">
        <v>0</v>
      </c>
      <c r="O89">
        <v>0</v>
      </c>
      <c r="P89" t="str">
        <v xml:space="preserve"> | | | </v>
      </c>
      <c r="Q89" t="str">
        <v xml:space="preserve"> </v>
      </c>
    </row>
    <row r="90" spans="2:17">
      <c r="B90" t="s">
        <v>26</v>
      </c>
      <c r="C90" t="s">
        <v>128</v>
      </c>
      <c r="D90" t="s">
        <v>28</v>
      </c>
      <c r="K90" t="str">
        <v>Fosamine</v>
      </c>
      <c r="L90">
        <v>1</v>
      </c>
      <c r="M90">
        <v>0</v>
      </c>
      <c r="N90">
        <v>0</v>
      </c>
      <c r="O90">
        <v>0</v>
      </c>
      <c r="P90" t="str">
        <v xml:space="preserve">USA| | | </v>
      </c>
      <c r="Q90" t="str">
        <v xml:space="preserve">USA,  </v>
      </c>
    </row>
    <row r="91" spans="2:17">
      <c r="B91" t="s">
        <v>26</v>
      </c>
      <c r="C91" t="s">
        <v>129</v>
      </c>
      <c r="D91" t="s">
        <v>28</v>
      </c>
      <c r="K91" t="str">
        <v>Gallex</v>
      </c>
      <c r="L91">
        <v>0</v>
      </c>
      <c r="M91">
        <v>0</v>
      </c>
      <c r="N91">
        <v>0</v>
      </c>
      <c r="O91">
        <v>0</v>
      </c>
      <c r="P91" t="str">
        <v xml:space="preserve"> | | | </v>
      </c>
      <c r="Q91" t="str">
        <v xml:space="preserve"> </v>
      </c>
    </row>
    <row r="92" spans="2:17">
      <c r="B92" t="s">
        <v>26</v>
      </c>
      <c r="C92" t="s">
        <v>130</v>
      </c>
      <c r="D92" t="s">
        <v>28</v>
      </c>
      <c r="K92" t="str">
        <v>Gamma Aminobutyric Acid</v>
      </c>
      <c r="L92">
        <v>1</v>
      </c>
      <c r="M92">
        <v>0</v>
      </c>
      <c r="N92">
        <v>0</v>
      </c>
      <c r="O92">
        <v>0</v>
      </c>
      <c r="P92" t="str">
        <v xml:space="preserve">USA| | | </v>
      </c>
      <c r="Q92" t="str">
        <v xml:space="preserve">USA,  </v>
      </c>
    </row>
    <row r="93" spans="2:17">
      <c r="B93" t="s">
        <v>26</v>
      </c>
      <c r="C93" t="s">
        <v>131</v>
      </c>
      <c r="D93" t="s">
        <v>28</v>
      </c>
      <c r="K93" t="str">
        <v>Garlic Juice</v>
      </c>
      <c r="L93">
        <v>0</v>
      </c>
      <c r="M93">
        <v>0</v>
      </c>
      <c r="N93">
        <v>0</v>
      </c>
      <c r="O93">
        <v>0</v>
      </c>
      <c r="P93" t="str">
        <v xml:space="preserve"> | | | </v>
      </c>
      <c r="Q93" t="str">
        <v xml:space="preserve"> </v>
      </c>
    </row>
    <row r="94" spans="2:17">
      <c r="B94" t="s">
        <v>26</v>
      </c>
      <c r="C94" t="s">
        <v>132</v>
      </c>
      <c r="D94" t="s">
        <v>28</v>
      </c>
      <c r="K94" t="str">
        <v>Gentamicin Sulfate</v>
      </c>
      <c r="L94">
        <v>0</v>
      </c>
      <c r="M94">
        <v>0</v>
      </c>
      <c r="N94">
        <v>0</v>
      </c>
      <c r="O94">
        <v>0</v>
      </c>
      <c r="P94" t="str">
        <v xml:space="preserve"> | | | </v>
      </c>
      <c r="Q94" t="str">
        <v xml:space="preserve"> </v>
      </c>
    </row>
    <row r="95" spans="2:17">
      <c r="B95" t="s">
        <v>26</v>
      </c>
      <c r="C95" t="s">
        <v>133</v>
      </c>
      <c r="D95" t="s">
        <v>28</v>
      </c>
      <c r="K95" t="str">
        <v>Harpin Protein</v>
      </c>
      <c r="L95">
        <v>1</v>
      </c>
      <c r="M95">
        <v>0</v>
      </c>
      <c r="N95">
        <v>1</v>
      </c>
      <c r="O95">
        <v>0</v>
      </c>
      <c r="P95" t="str">
        <v xml:space="preserve">USA| |CHN| </v>
      </c>
      <c r="Q95" t="str">
        <v xml:space="preserve">USA, CHN,  </v>
      </c>
    </row>
    <row r="96" spans="2:17">
      <c r="B96" t="s">
        <v>26</v>
      </c>
      <c r="C96" t="s">
        <v>134</v>
      </c>
      <c r="D96" t="s">
        <v>28</v>
      </c>
      <c r="K96" t="str">
        <v>Hydrated Lime</v>
      </c>
      <c r="L96">
        <v>0</v>
      </c>
      <c r="M96">
        <v>0</v>
      </c>
      <c r="N96">
        <v>0</v>
      </c>
      <c r="O96">
        <v>0</v>
      </c>
      <c r="P96" t="str">
        <v xml:space="preserve"> | | | </v>
      </c>
      <c r="Q96" t="str">
        <v xml:space="preserve"> </v>
      </c>
    </row>
    <row r="97" spans="2:17">
      <c r="B97" t="s">
        <v>26</v>
      </c>
      <c r="C97" t="s">
        <v>135</v>
      </c>
      <c r="D97" t="s">
        <v>28</v>
      </c>
      <c r="K97" t="str">
        <v>Hydroxypropanoic Acid</v>
      </c>
      <c r="L97">
        <v>0</v>
      </c>
      <c r="M97">
        <v>0</v>
      </c>
      <c r="N97">
        <v>0</v>
      </c>
      <c r="O97">
        <v>0</v>
      </c>
      <c r="P97" t="str">
        <v xml:space="preserve"> | | | </v>
      </c>
      <c r="Q97" t="str">
        <v xml:space="preserve"> </v>
      </c>
    </row>
    <row r="98" spans="2:17">
      <c r="B98" t="s">
        <v>26</v>
      </c>
      <c r="C98" t="s">
        <v>136</v>
      </c>
      <c r="D98" t="s">
        <v>28</v>
      </c>
      <c r="K98" t="str">
        <v>Hymexazol</v>
      </c>
      <c r="L98">
        <v>1</v>
      </c>
      <c r="M98">
        <v>0</v>
      </c>
      <c r="N98">
        <v>1</v>
      </c>
      <c r="O98">
        <v>1</v>
      </c>
      <c r="P98" t="str">
        <v>USA| |CHN|EU</v>
      </c>
      <c r="Q98" t="str">
        <v>USA, CHN, EU</v>
      </c>
    </row>
    <row r="99" spans="2:17">
      <c r="B99" t="s">
        <v>26</v>
      </c>
      <c r="C99" t="s">
        <v>137</v>
      </c>
      <c r="D99" t="s">
        <v>28</v>
      </c>
      <c r="K99" t="str">
        <v>Imazamethabenz</v>
      </c>
      <c r="L99">
        <v>0</v>
      </c>
      <c r="M99">
        <v>0</v>
      </c>
      <c r="N99">
        <v>0</v>
      </c>
      <c r="O99">
        <v>0</v>
      </c>
      <c r="P99" t="str">
        <v xml:space="preserve"> | | | </v>
      </c>
      <c r="Q99" t="str">
        <v xml:space="preserve"> </v>
      </c>
    </row>
    <row r="100" spans="2:17">
      <c r="B100" t="s">
        <v>26</v>
      </c>
      <c r="C100" t="s">
        <v>138</v>
      </c>
      <c r="D100" t="s">
        <v>28</v>
      </c>
      <c r="K100" t="str">
        <v>Imazosulfuron</v>
      </c>
      <c r="L100">
        <v>1</v>
      </c>
      <c r="M100">
        <v>0</v>
      </c>
      <c r="N100">
        <v>0</v>
      </c>
      <c r="O100">
        <v>0</v>
      </c>
      <c r="P100" t="str">
        <v xml:space="preserve">USA| | | </v>
      </c>
      <c r="Q100" t="str">
        <v xml:space="preserve">USA,  </v>
      </c>
    </row>
    <row r="101" spans="2:17">
      <c r="B101" t="s">
        <v>26</v>
      </c>
      <c r="C101" t="s">
        <v>139</v>
      </c>
      <c r="D101" t="s">
        <v>28</v>
      </c>
      <c r="K101" t="str">
        <v>Isofenphos</v>
      </c>
      <c r="L101">
        <v>0</v>
      </c>
      <c r="M101">
        <v>0</v>
      </c>
      <c r="N101">
        <v>0</v>
      </c>
      <c r="O101">
        <v>0</v>
      </c>
      <c r="P101" t="str">
        <v xml:space="preserve"> | | | </v>
      </c>
      <c r="Q101" t="str">
        <v xml:space="preserve"> </v>
      </c>
    </row>
    <row r="102" spans="2:17">
      <c r="B102" t="s">
        <v>26</v>
      </c>
      <c r="C102" t="s">
        <v>140</v>
      </c>
      <c r="D102" t="s">
        <v>28</v>
      </c>
      <c r="K102" t="str">
        <v>Isofetamid</v>
      </c>
      <c r="L102">
        <v>1</v>
      </c>
      <c r="M102">
        <v>0</v>
      </c>
      <c r="N102">
        <v>0</v>
      </c>
      <c r="O102">
        <v>1</v>
      </c>
      <c r="P102" t="str">
        <v>USA| | |EU</v>
      </c>
      <c r="Q102" t="str">
        <v>USA, EU</v>
      </c>
    </row>
    <row r="103" spans="2:17">
      <c r="B103" t="s">
        <v>26</v>
      </c>
      <c r="C103" t="s">
        <v>141</v>
      </c>
      <c r="D103" t="s">
        <v>28</v>
      </c>
      <c r="K103" t="str">
        <v>Isopropalin</v>
      </c>
      <c r="L103">
        <v>0</v>
      </c>
      <c r="M103">
        <v>0</v>
      </c>
      <c r="N103">
        <v>0</v>
      </c>
      <c r="O103">
        <v>0</v>
      </c>
      <c r="P103" t="str">
        <v xml:space="preserve"> | | | </v>
      </c>
      <c r="Q103" t="str">
        <v xml:space="preserve"> </v>
      </c>
    </row>
    <row r="104" spans="2:17">
      <c r="B104" t="s">
        <v>26</v>
      </c>
      <c r="C104" t="s">
        <v>142</v>
      </c>
      <c r="D104" t="s">
        <v>28</v>
      </c>
      <c r="K104" t="str">
        <v>Isoxaben</v>
      </c>
      <c r="L104">
        <v>1</v>
      </c>
      <c r="M104">
        <v>0</v>
      </c>
      <c r="N104">
        <v>0</v>
      </c>
      <c r="O104">
        <v>1</v>
      </c>
      <c r="P104" t="str">
        <v>USA| | |EU</v>
      </c>
      <c r="Q104" t="str">
        <v>USA, EU</v>
      </c>
    </row>
    <row r="105" spans="2:17">
      <c r="B105" t="s">
        <v>26</v>
      </c>
      <c r="C105" t="s">
        <v>143</v>
      </c>
      <c r="D105" t="s">
        <v>28</v>
      </c>
      <c r="K105" t="str">
        <v>Kaolin Clay</v>
      </c>
      <c r="L105">
        <v>1</v>
      </c>
      <c r="M105">
        <v>0</v>
      </c>
      <c r="N105">
        <v>0</v>
      </c>
      <c r="O105">
        <v>1</v>
      </c>
      <c r="P105" t="str">
        <v>USA| | |EU</v>
      </c>
      <c r="Q105" t="str">
        <v>USA, EU</v>
      </c>
    </row>
    <row r="106" spans="2:17">
      <c r="B106" t="s">
        <v>26</v>
      </c>
      <c r="C106" t="s">
        <v>144</v>
      </c>
      <c r="D106" t="s">
        <v>28</v>
      </c>
      <c r="K106" t="str">
        <v>Kinoprene</v>
      </c>
      <c r="L106">
        <v>0</v>
      </c>
      <c r="M106">
        <v>0</v>
      </c>
      <c r="N106">
        <v>0</v>
      </c>
      <c r="O106">
        <v>0</v>
      </c>
      <c r="P106" t="str">
        <v xml:space="preserve"> | | | </v>
      </c>
      <c r="Q106" t="str">
        <v xml:space="preserve"> </v>
      </c>
    </row>
    <row r="107" spans="2:17">
      <c r="B107" t="s">
        <v>26</v>
      </c>
      <c r="C107" t="s">
        <v>145</v>
      </c>
      <c r="D107" t="s">
        <v>28</v>
      </c>
      <c r="K107" t="str">
        <v>L-Glutamic Acid</v>
      </c>
      <c r="L107">
        <v>1</v>
      </c>
      <c r="M107">
        <v>0</v>
      </c>
      <c r="N107">
        <v>0</v>
      </c>
      <c r="O107">
        <v>0</v>
      </c>
      <c r="P107" t="str">
        <v xml:space="preserve">USA| | | </v>
      </c>
      <c r="Q107" t="str">
        <v xml:space="preserve">USA,  </v>
      </c>
    </row>
    <row r="108" spans="2:17">
      <c r="B108" t="s">
        <v>26</v>
      </c>
      <c r="C108" t="s">
        <v>146</v>
      </c>
      <c r="D108" t="s">
        <v>28</v>
      </c>
      <c r="K108" t="str">
        <v>Lead Arsenate</v>
      </c>
      <c r="L108">
        <v>0</v>
      </c>
      <c r="M108">
        <v>0</v>
      </c>
      <c r="N108">
        <v>0</v>
      </c>
      <c r="O108">
        <v>0</v>
      </c>
      <c r="P108" t="str">
        <v xml:space="preserve"> | | | </v>
      </c>
      <c r="Q108" t="str">
        <v xml:space="preserve"> </v>
      </c>
    </row>
    <row r="109" spans="2:17">
      <c r="B109" t="s">
        <v>26</v>
      </c>
      <c r="C109" t="s">
        <v>147</v>
      </c>
      <c r="D109" t="s">
        <v>28</v>
      </c>
      <c r="K109" t="str">
        <v>MCPB</v>
      </c>
      <c r="L109">
        <v>1</v>
      </c>
      <c r="M109">
        <v>0</v>
      </c>
      <c r="N109">
        <v>1</v>
      </c>
      <c r="O109">
        <v>1</v>
      </c>
      <c r="P109" t="str">
        <v>USA| |CHN|EU</v>
      </c>
      <c r="Q109" t="str">
        <v>USA, CHN, EU</v>
      </c>
    </row>
    <row r="110" spans="2:17">
      <c r="B110" t="s">
        <v>26</v>
      </c>
      <c r="C110" t="s">
        <v>148</v>
      </c>
      <c r="D110" t="s">
        <v>28</v>
      </c>
      <c r="K110" t="str">
        <v>Mecoprop-P</v>
      </c>
      <c r="L110">
        <v>1</v>
      </c>
      <c r="M110">
        <v>0</v>
      </c>
      <c r="N110">
        <v>0</v>
      </c>
      <c r="O110">
        <v>1</v>
      </c>
      <c r="P110" t="str">
        <v>USA| | |EU</v>
      </c>
      <c r="Q110" t="str">
        <v>USA, EU</v>
      </c>
    </row>
    <row r="111" spans="2:17">
      <c r="B111" t="s">
        <v>26</v>
      </c>
      <c r="C111" t="s">
        <v>149</v>
      </c>
      <c r="D111" t="s">
        <v>28</v>
      </c>
      <c r="K111" t="str">
        <v>Mefluidide</v>
      </c>
      <c r="L111">
        <v>0</v>
      </c>
      <c r="M111">
        <v>0</v>
      </c>
      <c r="N111">
        <v>0</v>
      </c>
      <c r="O111">
        <v>0</v>
      </c>
      <c r="P111" t="str">
        <v xml:space="preserve"> | | | </v>
      </c>
      <c r="Q111" t="str">
        <v xml:space="preserve"> </v>
      </c>
    </row>
    <row r="112" spans="2:17">
      <c r="B112" t="s">
        <v>26</v>
      </c>
      <c r="C112" t="s">
        <v>150</v>
      </c>
      <c r="D112" t="s">
        <v>28</v>
      </c>
      <c r="K112" t="str">
        <v>Metam Potassium</v>
      </c>
      <c r="L112">
        <v>1</v>
      </c>
      <c r="M112">
        <v>0</v>
      </c>
      <c r="N112">
        <v>1</v>
      </c>
      <c r="O112">
        <v>1</v>
      </c>
      <c r="P112" t="str">
        <v>USA| |CHN|EU</v>
      </c>
      <c r="Q112" t="str">
        <v>USA, CHN, EU</v>
      </c>
    </row>
    <row r="113" spans="2:17">
      <c r="B113" t="s">
        <v>26</v>
      </c>
      <c r="C113" t="s">
        <v>151</v>
      </c>
      <c r="D113" t="s">
        <v>28</v>
      </c>
      <c r="K113" t="str">
        <v>Methazole</v>
      </c>
      <c r="L113">
        <v>0</v>
      </c>
      <c r="M113">
        <v>0</v>
      </c>
      <c r="N113">
        <v>0</v>
      </c>
      <c r="O113">
        <v>0</v>
      </c>
      <c r="P113" t="str">
        <v xml:space="preserve"> | | | </v>
      </c>
      <c r="Q113" t="str">
        <v xml:space="preserve"> </v>
      </c>
    </row>
    <row r="114" spans="2:17">
      <c r="B114" t="s">
        <v>26</v>
      </c>
      <c r="C114" t="s">
        <v>152</v>
      </c>
      <c r="D114" t="s">
        <v>28</v>
      </c>
      <c r="K114" t="str">
        <v>Methyl Iodide</v>
      </c>
      <c r="L114">
        <v>0</v>
      </c>
      <c r="M114">
        <v>0</v>
      </c>
      <c r="N114">
        <v>0</v>
      </c>
      <c r="O114">
        <v>0</v>
      </c>
      <c r="P114" t="str">
        <v xml:space="preserve"> | | | </v>
      </c>
      <c r="Q114" t="str">
        <v xml:space="preserve"> </v>
      </c>
    </row>
    <row r="115" spans="2:17">
      <c r="B115" t="s">
        <v>26</v>
      </c>
      <c r="C115" t="s">
        <v>153</v>
      </c>
      <c r="D115" t="s">
        <v>28</v>
      </c>
      <c r="K115" t="str">
        <v>Methyl Isothiocyanate</v>
      </c>
      <c r="L115">
        <v>0</v>
      </c>
      <c r="M115">
        <v>0</v>
      </c>
      <c r="N115">
        <v>0</v>
      </c>
      <c r="O115">
        <v>0</v>
      </c>
      <c r="P115" t="str">
        <v xml:space="preserve"> | | | </v>
      </c>
      <c r="Q115" t="str">
        <v xml:space="preserve"> </v>
      </c>
    </row>
    <row r="116" spans="2:17">
      <c r="B116" t="s">
        <v>26</v>
      </c>
      <c r="C116" t="s">
        <v>154</v>
      </c>
      <c r="D116" t="s">
        <v>28</v>
      </c>
      <c r="K116" t="str">
        <v>Metrafenone</v>
      </c>
      <c r="L116">
        <v>1</v>
      </c>
      <c r="M116">
        <v>0</v>
      </c>
      <c r="N116">
        <v>0</v>
      </c>
      <c r="O116">
        <v>1</v>
      </c>
      <c r="P116" t="str">
        <v>USA| | |EU</v>
      </c>
      <c r="Q116" t="str">
        <v>USA, EU</v>
      </c>
    </row>
    <row r="117" spans="2:17">
      <c r="B117" t="s">
        <v>26</v>
      </c>
      <c r="C117" t="s">
        <v>155</v>
      </c>
      <c r="D117" t="s">
        <v>28</v>
      </c>
      <c r="K117" t="str">
        <v>Mirex</v>
      </c>
      <c r="L117">
        <v>0</v>
      </c>
      <c r="M117">
        <v>0</v>
      </c>
      <c r="N117">
        <v>0</v>
      </c>
      <c r="O117">
        <v>0</v>
      </c>
      <c r="P117" t="str">
        <v xml:space="preserve"> | | | </v>
      </c>
      <c r="Q117" t="str">
        <v xml:space="preserve"> </v>
      </c>
    </row>
    <row r="118" spans="2:17">
      <c r="B118" t="s">
        <v>26</v>
      </c>
      <c r="C118" t="s">
        <v>156</v>
      </c>
      <c r="D118" t="s">
        <v>28</v>
      </c>
      <c r="K118" t="str">
        <v>Nabam</v>
      </c>
      <c r="L118">
        <v>0</v>
      </c>
      <c r="M118">
        <v>0</v>
      </c>
      <c r="N118">
        <v>0</v>
      </c>
      <c r="O118">
        <v>0</v>
      </c>
      <c r="P118" t="str">
        <v xml:space="preserve"> | | | </v>
      </c>
      <c r="Q118" t="str">
        <v xml:space="preserve"> </v>
      </c>
    </row>
    <row r="119" spans="2:17">
      <c r="B119" t="s">
        <v>26</v>
      </c>
      <c r="C119" t="s">
        <v>157</v>
      </c>
      <c r="D119" t="s">
        <v>28</v>
      </c>
      <c r="K119" t="str">
        <v>Naptha</v>
      </c>
      <c r="L119">
        <v>0</v>
      </c>
      <c r="M119">
        <v>0</v>
      </c>
      <c r="N119">
        <v>0</v>
      </c>
      <c r="O119">
        <v>0</v>
      </c>
      <c r="P119" t="str">
        <v xml:space="preserve"> | | | </v>
      </c>
      <c r="Q119" t="str">
        <v xml:space="preserve"> </v>
      </c>
    </row>
    <row r="120" spans="2:17">
      <c r="B120" t="s">
        <v>26</v>
      </c>
      <c r="C120" t="s">
        <v>158</v>
      </c>
      <c r="D120" t="s">
        <v>28</v>
      </c>
      <c r="K120" t="str">
        <v>Neem Oil</v>
      </c>
      <c r="L120">
        <v>1</v>
      </c>
      <c r="M120">
        <v>0</v>
      </c>
      <c r="N120">
        <v>0</v>
      </c>
      <c r="O120">
        <v>0</v>
      </c>
      <c r="P120" t="str">
        <v xml:space="preserve">USA| | | </v>
      </c>
      <c r="Q120" t="str">
        <v xml:space="preserve">USA,  </v>
      </c>
    </row>
    <row r="121" spans="2:17">
      <c r="B121" t="s">
        <v>26</v>
      </c>
      <c r="C121" t="s">
        <v>159</v>
      </c>
      <c r="D121" t="s">
        <v>28</v>
      </c>
      <c r="K121" t="str">
        <v>Nitrofen (TOK)</v>
      </c>
      <c r="L121">
        <v>0</v>
      </c>
      <c r="M121">
        <v>0</v>
      </c>
      <c r="N121">
        <v>0</v>
      </c>
      <c r="O121">
        <v>0</v>
      </c>
      <c r="P121" t="str">
        <v xml:space="preserve"> | | | </v>
      </c>
      <c r="Q121" t="str">
        <v xml:space="preserve"> </v>
      </c>
    </row>
    <row r="122" spans="2:17">
      <c r="B122" t="s">
        <v>26</v>
      </c>
      <c r="C122" t="s">
        <v>160</v>
      </c>
      <c r="D122" t="s">
        <v>28</v>
      </c>
      <c r="K122" t="str">
        <v>Noruron</v>
      </c>
      <c r="L122">
        <v>0</v>
      </c>
      <c r="M122">
        <v>0</v>
      </c>
      <c r="N122">
        <v>0</v>
      </c>
      <c r="O122">
        <v>0</v>
      </c>
      <c r="P122" t="str">
        <v xml:space="preserve"> | | | </v>
      </c>
      <c r="Q122" t="str">
        <v xml:space="preserve"> </v>
      </c>
    </row>
    <row r="123" spans="2:17">
      <c r="B123" t="s">
        <v>26</v>
      </c>
      <c r="C123" t="s">
        <v>161</v>
      </c>
      <c r="D123" t="s">
        <v>28</v>
      </c>
      <c r="K123" t="str">
        <v>Oxydemeton-Methyl</v>
      </c>
      <c r="L123">
        <v>0</v>
      </c>
      <c r="M123">
        <v>0</v>
      </c>
      <c r="N123">
        <v>0</v>
      </c>
      <c r="O123">
        <v>0</v>
      </c>
      <c r="P123" t="str">
        <v xml:space="preserve"> | | | </v>
      </c>
      <c r="Q123" t="str">
        <v xml:space="preserve"> </v>
      </c>
    </row>
    <row r="124" spans="2:17">
      <c r="B124" t="s">
        <v>26</v>
      </c>
      <c r="C124" t="s">
        <v>162</v>
      </c>
      <c r="D124" t="s">
        <v>28</v>
      </c>
      <c r="K124" t="str">
        <v>Pelargonic Acid</v>
      </c>
      <c r="L124">
        <v>1</v>
      </c>
      <c r="M124">
        <v>0</v>
      </c>
      <c r="N124">
        <v>0</v>
      </c>
      <c r="O124">
        <v>1</v>
      </c>
      <c r="P124" t="str">
        <v>USA| | |EU</v>
      </c>
      <c r="Q124" t="str">
        <v>USA, EU</v>
      </c>
    </row>
    <row r="125" spans="2:17">
      <c r="B125" t="s">
        <v>26</v>
      </c>
      <c r="C125" t="s">
        <v>163</v>
      </c>
      <c r="D125" t="s">
        <v>28</v>
      </c>
      <c r="K125" t="str">
        <v>Penflufen</v>
      </c>
      <c r="L125">
        <v>1</v>
      </c>
      <c r="M125">
        <v>0</v>
      </c>
      <c r="N125">
        <v>0</v>
      </c>
      <c r="O125">
        <v>1</v>
      </c>
      <c r="P125" t="str">
        <v>USA| | |EU</v>
      </c>
      <c r="Q125" t="str">
        <v>USA, EU</v>
      </c>
    </row>
    <row r="126" spans="2:17">
      <c r="B126" t="s">
        <v>26</v>
      </c>
      <c r="C126" t="s">
        <v>164</v>
      </c>
      <c r="D126" t="s">
        <v>28</v>
      </c>
      <c r="K126" t="str">
        <v>Pentachlorobenzene (PeCB)</v>
      </c>
      <c r="L126">
        <v>0</v>
      </c>
      <c r="M126">
        <v>0</v>
      </c>
      <c r="N126">
        <v>0</v>
      </c>
      <c r="O126">
        <v>0</v>
      </c>
      <c r="P126" t="str">
        <v xml:space="preserve"> | | | </v>
      </c>
      <c r="Q126" t="str">
        <v xml:space="preserve"> </v>
      </c>
    </row>
    <row r="127" spans="2:17">
      <c r="B127" t="s">
        <v>26</v>
      </c>
      <c r="C127" t="s">
        <v>165</v>
      </c>
      <c r="D127" t="s">
        <v>28</v>
      </c>
      <c r="K127" t="str">
        <v>Penthiopyrad</v>
      </c>
      <c r="L127">
        <v>1</v>
      </c>
      <c r="M127">
        <v>0</v>
      </c>
      <c r="N127">
        <v>0</v>
      </c>
      <c r="O127">
        <v>1</v>
      </c>
      <c r="P127" t="str">
        <v>USA| | |EU</v>
      </c>
      <c r="Q127" t="str">
        <v>USA, EU</v>
      </c>
    </row>
    <row r="128" spans="2:17">
      <c r="B128" t="s">
        <v>26</v>
      </c>
      <c r="C128" t="s">
        <v>166</v>
      </c>
      <c r="D128" t="s">
        <v>28</v>
      </c>
      <c r="K128" t="str">
        <v>Petroleum Distillate</v>
      </c>
      <c r="L128">
        <v>0</v>
      </c>
      <c r="M128">
        <v>0</v>
      </c>
      <c r="N128">
        <v>0</v>
      </c>
      <c r="O128">
        <v>0</v>
      </c>
      <c r="P128" t="str">
        <v xml:space="preserve"> | | | </v>
      </c>
      <c r="Q128" t="str">
        <v xml:space="preserve"> </v>
      </c>
    </row>
    <row r="129" spans="2:17">
      <c r="B129" t="s">
        <v>26</v>
      </c>
      <c r="C129" t="s">
        <v>167</v>
      </c>
      <c r="D129" t="s">
        <v>28</v>
      </c>
      <c r="K129" t="str">
        <v>Petroleum Oil</v>
      </c>
      <c r="L129">
        <v>0</v>
      </c>
      <c r="M129">
        <v>0</v>
      </c>
      <c r="N129">
        <v>1</v>
      </c>
      <c r="O129">
        <v>0</v>
      </c>
      <c r="P129" t="str">
        <v xml:space="preserve"> | |CHN| </v>
      </c>
      <c r="Q129" t="str">
        <v xml:space="preserve">CHN,  </v>
      </c>
    </row>
    <row r="130" spans="2:17">
      <c r="B130" t="s">
        <v>26</v>
      </c>
      <c r="C130" t="s">
        <v>168</v>
      </c>
      <c r="D130" t="s">
        <v>28</v>
      </c>
      <c r="K130" t="str">
        <v>Phosphoric Acid</v>
      </c>
      <c r="L130">
        <v>1</v>
      </c>
      <c r="M130">
        <v>0</v>
      </c>
      <c r="N130">
        <v>0</v>
      </c>
      <c r="O130">
        <v>0</v>
      </c>
      <c r="P130" t="str">
        <v xml:space="preserve">USA| | | </v>
      </c>
      <c r="Q130" t="str">
        <v xml:space="preserve">USA,  </v>
      </c>
    </row>
    <row r="131" spans="2:17">
      <c r="B131" t="s">
        <v>26</v>
      </c>
      <c r="C131" t="s">
        <v>169</v>
      </c>
      <c r="D131" t="s">
        <v>28</v>
      </c>
      <c r="K131" t="str">
        <v>Pinolene</v>
      </c>
      <c r="L131">
        <v>0</v>
      </c>
      <c r="M131">
        <v>0</v>
      </c>
      <c r="N131">
        <v>0</v>
      </c>
      <c r="O131">
        <v>0</v>
      </c>
      <c r="P131" t="str">
        <v xml:space="preserve"> | | | </v>
      </c>
      <c r="Q131" t="str">
        <v xml:space="preserve"> </v>
      </c>
    </row>
    <row r="132" spans="2:17">
      <c r="B132" t="s">
        <v>26</v>
      </c>
      <c r="C132" t="s">
        <v>170</v>
      </c>
      <c r="D132" t="s">
        <v>28</v>
      </c>
      <c r="K132" t="str">
        <v>Pinoxaden</v>
      </c>
      <c r="L132">
        <v>1</v>
      </c>
      <c r="M132">
        <v>0</v>
      </c>
      <c r="N132">
        <v>1</v>
      </c>
      <c r="O132">
        <v>1</v>
      </c>
      <c r="P132" t="str">
        <v>USA| |CHN|EU</v>
      </c>
      <c r="Q132" t="str">
        <v>USA, CHN, EU</v>
      </c>
    </row>
    <row r="133" spans="2:17">
      <c r="B133" t="s">
        <v>26</v>
      </c>
      <c r="C133" t="s">
        <v>171</v>
      </c>
      <c r="D133" t="s">
        <v>28</v>
      </c>
      <c r="K133" t="str">
        <v>Piperonyl Butoxide</v>
      </c>
      <c r="L133">
        <v>1</v>
      </c>
      <c r="M133">
        <v>0</v>
      </c>
      <c r="N133">
        <v>0</v>
      </c>
      <c r="O133">
        <v>0</v>
      </c>
      <c r="P133" t="str">
        <v xml:space="preserve">USA| | | </v>
      </c>
      <c r="Q133" t="str">
        <v xml:space="preserve">USA,  </v>
      </c>
    </row>
    <row r="134" spans="2:17">
      <c r="B134" t="s">
        <v>26</v>
      </c>
      <c r="C134" t="s">
        <v>172</v>
      </c>
      <c r="D134" t="s">
        <v>28</v>
      </c>
      <c r="K134" t="str">
        <v>Pirimicarb</v>
      </c>
      <c r="L134">
        <v>0</v>
      </c>
      <c r="M134">
        <v>0</v>
      </c>
      <c r="N134">
        <v>1</v>
      </c>
      <c r="O134">
        <v>1</v>
      </c>
      <c r="P134" t="str">
        <v xml:space="preserve"> | |CHN|EU</v>
      </c>
      <c r="Q134" t="str">
        <v>CHN, EU</v>
      </c>
    </row>
    <row r="135" spans="2:17">
      <c r="B135" t="s">
        <v>26</v>
      </c>
      <c r="C135" t="s">
        <v>173</v>
      </c>
      <c r="D135" t="s">
        <v>28</v>
      </c>
      <c r="K135" t="str">
        <v>Polyoxorim</v>
      </c>
      <c r="L135">
        <v>1</v>
      </c>
      <c r="M135">
        <v>0</v>
      </c>
      <c r="N135">
        <v>0</v>
      </c>
      <c r="O135">
        <v>0</v>
      </c>
      <c r="P135" t="str">
        <v xml:space="preserve">USA| | | </v>
      </c>
      <c r="Q135" t="str">
        <v xml:space="preserve">USA,  </v>
      </c>
    </row>
    <row r="136" spans="2:17">
      <c r="B136" t="s">
        <v>26</v>
      </c>
      <c r="C136" t="s">
        <v>174</v>
      </c>
      <c r="D136" t="s">
        <v>28</v>
      </c>
      <c r="K136" t="str">
        <v>Potassium Carbonate</v>
      </c>
      <c r="L136">
        <v>0</v>
      </c>
      <c r="M136">
        <v>0</v>
      </c>
      <c r="N136">
        <v>0</v>
      </c>
      <c r="O136">
        <v>0</v>
      </c>
      <c r="P136" t="str">
        <v xml:space="preserve"> | | | </v>
      </c>
      <c r="Q136" t="str">
        <v xml:space="preserve"> </v>
      </c>
    </row>
    <row r="137" spans="2:17">
      <c r="B137" t="s">
        <v>26</v>
      </c>
      <c r="C137" t="s">
        <v>175</v>
      </c>
      <c r="D137" t="s">
        <v>28</v>
      </c>
      <c r="K137" t="str">
        <v>Potassium Oleate</v>
      </c>
      <c r="L137">
        <v>0</v>
      </c>
      <c r="M137">
        <v>0</v>
      </c>
      <c r="N137">
        <v>0</v>
      </c>
      <c r="O137">
        <v>0</v>
      </c>
      <c r="P137" t="str">
        <v xml:space="preserve"> | | | </v>
      </c>
      <c r="Q137" t="str">
        <v xml:space="preserve"> </v>
      </c>
    </row>
    <row r="138" spans="2:17">
      <c r="B138" t="s">
        <v>26</v>
      </c>
      <c r="C138" t="s">
        <v>176</v>
      </c>
      <c r="D138" t="s">
        <v>28</v>
      </c>
      <c r="K138" t="str">
        <v>Potassium Silicate</v>
      </c>
      <c r="L138">
        <v>1</v>
      </c>
      <c r="M138">
        <v>0</v>
      </c>
      <c r="N138">
        <v>0</v>
      </c>
      <c r="O138">
        <v>0</v>
      </c>
      <c r="P138" t="str">
        <v xml:space="preserve">USA| | | </v>
      </c>
      <c r="Q138" t="str">
        <v xml:space="preserve">USA,  </v>
      </c>
    </row>
    <row r="139" spans="2:17">
      <c r="B139" t="s">
        <v>26</v>
      </c>
      <c r="C139" t="s">
        <v>177</v>
      </c>
      <c r="D139" t="s">
        <v>28</v>
      </c>
      <c r="K139" t="str">
        <v>Primisulfuron</v>
      </c>
      <c r="L139">
        <v>1</v>
      </c>
      <c r="M139">
        <v>0</v>
      </c>
      <c r="N139">
        <v>0</v>
      </c>
      <c r="O139">
        <v>0</v>
      </c>
      <c r="P139" t="str">
        <v xml:space="preserve">USA| | | </v>
      </c>
      <c r="Q139" t="str">
        <v xml:space="preserve">USA,  </v>
      </c>
    </row>
    <row r="140" spans="2:17">
      <c r="B140" t="s">
        <v>26</v>
      </c>
      <c r="C140" t="s">
        <v>178</v>
      </c>
      <c r="D140" t="s">
        <v>28</v>
      </c>
      <c r="K140" t="str">
        <v>Prodiamine</v>
      </c>
      <c r="L140">
        <v>1</v>
      </c>
      <c r="M140">
        <v>0</v>
      </c>
      <c r="N140">
        <v>0</v>
      </c>
      <c r="O140">
        <v>0</v>
      </c>
      <c r="P140" t="str">
        <v xml:space="preserve">USA| | | </v>
      </c>
      <c r="Q140" t="str">
        <v xml:space="preserve">USA,  </v>
      </c>
    </row>
    <row r="141" spans="2:17">
      <c r="B141" t="s">
        <v>26</v>
      </c>
      <c r="C141" t="s">
        <v>179</v>
      </c>
      <c r="D141" t="s">
        <v>28</v>
      </c>
      <c r="K141" t="str">
        <v>Profluralin</v>
      </c>
      <c r="L141">
        <v>0</v>
      </c>
      <c r="M141">
        <v>0</v>
      </c>
      <c r="N141">
        <v>0</v>
      </c>
      <c r="O141">
        <v>0</v>
      </c>
      <c r="P141" t="str">
        <v xml:space="preserve"> | | | </v>
      </c>
      <c r="Q141" t="str">
        <v xml:space="preserve"> </v>
      </c>
    </row>
    <row r="142" spans="2:17">
      <c r="B142" t="s">
        <v>26</v>
      </c>
      <c r="C142" t="s">
        <v>180</v>
      </c>
      <c r="D142" t="s">
        <v>28</v>
      </c>
      <c r="K142" t="str">
        <v>Propachlor</v>
      </c>
      <c r="L142">
        <v>0</v>
      </c>
      <c r="M142">
        <v>0</v>
      </c>
      <c r="N142">
        <v>0</v>
      </c>
      <c r="O142">
        <v>0</v>
      </c>
      <c r="P142" t="str">
        <v xml:space="preserve"> | | | </v>
      </c>
      <c r="Q142" t="str">
        <v xml:space="preserve"> </v>
      </c>
    </row>
    <row r="143" spans="2:17">
      <c r="B143" t="s">
        <v>26</v>
      </c>
      <c r="C143" t="s">
        <v>181</v>
      </c>
      <c r="D143" t="s">
        <v>28</v>
      </c>
      <c r="K143" t="str">
        <v>Propazine</v>
      </c>
      <c r="L143">
        <v>1</v>
      </c>
      <c r="M143">
        <v>0</v>
      </c>
      <c r="N143">
        <v>0</v>
      </c>
      <c r="O143">
        <v>0</v>
      </c>
      <c r="P143" t="str">
        <v xml:space="preserve">USA| | | </v>
      </c>
      <c r="Q143" t="str">
        <v xml:space="preserve">USA,  </v>
      </c>
    </row>
    <row r="144" spans="2:17">
      <c r="B144" t="s">
        <v>26</v>
      </c>
      <c r="C144" t="s">
        <v>182</v>
      </c>
      <c r="D144" t="s">
        <v>28</v>
      </c>
      <c r="K144" t="str">
        <v>Propoxycarbazone</v>
      </c>
      <c r="L144">
        <v>1</v>
      </c>
      <c r="M144">
        <v>0</v>
      </c>
      <c r="N144">
        <v>0</v>
      </c>
      <c r="O144">
        <v>1</v>
      </c>
      <c r="P144" t="str">
        <v>USA| | |EU</v>
      </c>
      <c r="Q144" t="str">
        <v>USA, EU</v>
      </c>
    </row>
    <row r="145" spans="2:17">
      <c r="B145" t="s">
        <v>26</v>
      </c>
      <c r="C145" t="s">
        <v>183</v>
      </c>
      <c r="D145" t="s">
        <v>28</v>
      </c>
      <c r="K145" t="str">
        <v>Propyzamide</v>
      </c>
      <c r="L145">
        <v>1</v>
      </c>
      <c r="M145">
        <v>0</v>
      </c>
      <c r="N145">
        <v>1</v>
      </c>
      <c r="O145">
        <v>1</v>
      </c>
      <c r="P145" t="str">
        <v>USA| |CHN|EU</v>
      </c>
      <c r="Q145" t="str">
        <v>USA, CHN, EU</v>
      </c>
    </row>
    <row r="146" spans="2:17">
      <c r="B146" t="s">
        <v>26</v>
      </c>
      <c r="C146" t="s">
        <v>184</v>
      </c>
      <c r="D146" t="s">
        <v>28</v>
      </c>
      <c r="K146" t="str">
        <v>Prosulfuron</v>
      </c>
      <c r="L146">
        <v>1</v>
      </c>
      <c r="M146">
        <v>0</v>
      </c>
      <c r="N146">
        <v>0</v>
      </c>
      <c r="O146">
        <v>1</v>
      </c>
      <c r="P146" t="str">
        <v>USA| | |EU</v>
      </c>
      <c r="Q146" t="str">
        <v>USA, EU</v>
      </c>
    </row>
    <row r="147" spans="2:17">
      <c r="B147" t="s">
        <v>26</v>
      </c>
      <c r="C147" t="s">
        <v>185</v>
      </c>
      <c r="D147" t="s">
        <v>28</v>
      </c>
      <c r="K147" t="str">
        <v>Pyrasulfotole</v>
      </c>
      <c r="L147">
        <v>1</v>
      </c>
      <c r="M147">
        <v>0</v>
      </c>
      <c r="N147">
        <v>0</v>
      </c>
      <c r="O147">
        <v>0</v>
      </c>
      <c r="P147" t="str">
        <v xml:space="preserve">USA| | | </v>
      </c>
      <c r="Q147" t="str">
        <v xml:space="preserve">USA,  </v>
      </c>
    </row>
    <row r="148" spans="2:17">
      <c r="B148" t="s">
        <v>26</v>
      </c>
      <c r="C148" t="s">
        <v>186</v>
      </c>
      <c r="D148" t="s">
        <v>28</v>
      </c>
      <c r="K148" t="str">
        <v>Pyroxasulfone</v>
      </c>
      <c r="L148">
        <v>1</v>
      </c>
      <c r="M148">
        <v>0</v>
      </c>
      <c r="N148">
        <v>0</v>
      </c>
      <c r="O148">
        <v>0</v>
      </c>
      <c r="P148" t="str">
        <v xml:space="preserve">USA| | | </v>
      </c>
      <c r="Q148" t="str">
        <v xml:space="preserve">USA,  </v>
      </c>
    </row>
    <row r="149" spans="2:17">
      <c r="B149" t="s">
        <v>26</v>
      </c>
      <c r="C149" t="s">
        <v>187</v>
      </c>
      <c r="D149" t="s">
        <v>28</v>
      </c>
      <c r="K149" t="str">
        <v>Quinoxyfen</v>
      </c>
      <c r="L149">
        <v>1</v>
      </c>
      <c r="M149">
        <v>0</v>
      </c>
      <c r="N149">
        <v>0</v>
      </c>
      <c r="O149">
        <v>1</v>
      </c>
      <c r="P149" t="str">
        <v>USA| | |EU</v>
      </c>
      <c r="Q149" t="str">
        <v>USA, EU</v>
      </c>
    </row>
    <row r="150" spans="2:17">
      <c r="B150" t="s">
        <v>26</v>
      </c>
      <c r="C150" t="s">
        <v>188</v>
      </c>
      <c r="D150" t="s">
        <v>28</v>
      </c>
      <c r="K150" t="str">
        <v>Rimsulfuron</v>
      </c>
      <c r="L150">
        <v>1</v>
      </c>
      <c r="M150">
        <v>0</v>
      </c>
      <c r="N150">
        <v>1</v>
      </c>
      <c r="O150">
        <v>1</v>
      </c>
      <c r="P150" t="str">
        <v>USA| |CHN|EU</v>
      </c>
      <c r="Q150" t="str">
        <v>USA, CHN, EU</v>
      </c>
    </row>
    <row r="151" spans="2:17">
      <c r="B151" t="s">
        <v>26</v>
      </c>
      <c r="C151" t="s">
        <v>189</v>
      </c>
      <c r="D151" t="s">
        <v>28</v>
      </c>
      <c r="K151" t="str">
        <v>Rotenone</v>
      </c>
      <c r="L151">
        <v>0</v>
      </c>
      <c r="M151">
        <v>0</v>
      </c>
      <c r="N151">
        <v>1</v>
      </c>
      <c r="O151">
        <v>0</v>
      </c>
      <c r="P151" t="str">
        <v xml:space="preserve"> | |CHN| </v>
      </c>
      <c r="Q151" t="str">
        <v xml:space="preserve">CHN,  </v>
      </c>
    </row>
    <row r="152" spans="2:17">
      <c r="B152" t="s">
        <v>26</v>
      </c>
      <c r="C152" t="s">
        <v>190</v>
      </c>
      <c r="D152" t="s">
        <v>28</v>
      </c>
      <c r="K152" t="str">
        <v>Ryanodine</v>
      </c>
      <c r="L152">
        <v>0</v>
      </c>
      <c r="M152">
        <v>0</v>
      </c>
      <c r="N152">
        <v>0</v>
      </c>
      <c r="O152">
        <v>0</v>
      </c>
      <c r="P152" t="str">
        <v xml:space="preserve"> | | | </v>
      </c>
      <c r="Q152" t="str">
        <v xml:space="preserve"> </v>
      </c>
    </row>
    <row r="153" spans="2:17">
      <c r="B153" t="s">
        <v>26</v>
      </c>
      <c r="C153" t="s">
        <v>191</v>
      </c>
      <c r="D153" t="s">
        <v>28</v>
      </c>
      <c r="K153" t="str">
        <v>Sabadilla</v>
      </c>
      <c r="L153">
        <v>1</v>
      </c>
      <c r="M153">
        <v>0</v>
      </c>
      <c r="N153">
        <v>0</v>
      </c>
      <c r="O153">
        <v>0</v>
      </c>
      <c r="P153" t="str">
        <v xml:space="preserve">USA| | | </v>
      </c>
      <c r="Q153" t="str">
        <v xml:space="preserve">USA,  </v>
      </c>
    </row>
    <row r="154" spans="2:17">
      <c r="B154" t="s">
        <v>26</v>
      </c>
      <c r="C154" t="s">
        <v>192</v>
      </c>
      <c r="D154" t="s">
        <v>28</v>
      </c>
      <c r="K154" t="str">
        <v>Sedaxane</v>
      </c>
      <c r="L154">
        <v>1</v>
      </c>
      <c r="M154">
        <v>0</v>
      </c>
      <c r="N154">
        <v>0</v>
      </c>
      <c r="O154">
        <v>1</v>
      </c>
      <c r="P154" t="str">
        <v>USA| | |EU</v>
      </c>
      <c r="Q154" t="str">
        <v>USA, EU</v>
      </c>
    </row>
    <row r="155" spans="2:17">
      <c r="B155" t="s">
        <v>26</v>
      </c>
      <c r="C155" t="s">
        <v>193</v>
      </c>
      <c r="D155" t="s">
        <v>28</v>
      </c>
      <c r="K155" t="str">
        <v>Silicates</v>
      </c>
      <c r="L155">
        <v>1</v>
      </c>
      <c r="M155">
        <v>0</v>
      </c>
      <c r="N155">
        <v>0</v>
      </c>
      <c r="O155">
        <v>1</v>
      </c>
      <c r="P155" t="str">
        <v>USA| | |EU</v>
      </c>
      <c r="Q155" t="str">
        <v>USA, EU</v>
      </c>
    </row>
    <row r="156" spans="2:17">
      <c r="B156" t="s">
        <v>26</v>
      </c>
      <c r="C156" t="s">
        <v>194</v>
      </c>
      <c r="D156" t="s">
        <v>28</v>
      </c>
      <c r="K156" t="str">
        <v>Sodium Arsenite</v>
      </c>
      <c r="L156">
        <v>0</v>
      </c>
      <c r="M156">
        <v>0</v>
      </c>
      <c r="N156">
        <v>0</v>
      </c>
      <c r="O156">
        <v>0</v>
      </c>
      <c r="P156" t="str">
        <v xml:space="preserve"> | | | </v>
      </c>
      <c r="Q156" t="str">
        <v xml:space="preserve"> </v>
      </c>
    </row>
    <row r="157" spans="2:17">
      <c r="B157" t="s">
        <v>26</v>
      </c>
      <c r="C157" t="s">
        <v>195</v>
      </c>
      <c r="D157" t="s">
        <v>28</v>
      </c>
      <c r="K157" t="str">
        <v>Sodium Chlorate</v>
      </c>
      <c r="L157">
        <v>1</v>
      </c>
      <c r="M157">
        <v>0</v>
      </c>
      <c r="N157">
        <v>0</v>
      </c>
      <c r="O157">
        <v>0</v>
      </c>
      <c r="P157" t="str">
        <v xml:space="preserve">USA| | | </v>
      </c>
      <c r="Q157" t="str">
        <v xml:space="preserve">USA,  </v>
      </c>
    </row>
    <row r="158" spans="2:17">
      <c r="B158" t="s">
        <v>26</v>
      </c>
      <c r="C158" t="s">
        <v>196</v>
      </c>
      <c r="D158" t="s">
        <v>28</v>
      </c>
      <c r="K158" t="str">
        <v>Sodium Metaborate</v>
      </c>
      <c r="L158">
        <v>0</v>
      </c>
      <c r="M158">
        <v>0</v>
      </c>
      <c r="N158">
        <v>0</v>
      </c>
      <c r="O158">
        <v>0</v>
      </c>
      <c r="P158" t="str">
        <v xml:space="preserve"> | | | </v>
      </c>
      <c r="Q158" t="str">
        <v xml:space="preserve"> </v>
      </c>
    </row>
    <row r="159" spans="2:17">
      <c r="B159" t="s">
        <v>26</v>
      </c>
      <c r="C159" t="s">
        <v>197</v>
      </c>
      <c r="D159" t="s">
        <v>28</v>
      </c>
      <c r="K159" t="str">
        <v>Spirotetramat</v>
      </c>
      <c r="L159">
        <v>1</v>
      </c>
      <c r="M159">
        <v>0</v>
      </c>
      <c r="N159">
        <v>1</v>
      </c>
      <c r="O159">
        <v>1</v>
      </c>
      <c r="P159" t="str">
        <v>USA| |CHN|EU</v>
      </c>
      <c r="Q159" t="str">
        <v>USA, CHN, EU</v>
      </c>
    </row>
    <row r="160" spans="2:17">
      <c r="B160" t="s">
        <v>26</v>
      </c>
      <c r="C160" t="s">
        <v>198</v>
      </c>
      <c r="D160" t="s">
        <v>28</v>
      </c>
      <c r="K160" t="str">
        <v>Strobane (Terpene Polychlorinates)</v>
      </c>
      <c r="L160">
        <v>0</v>
      </c>
      <c r="M160">
        <v>0</v>
      </c>
      <c r="N160">
        <v>0</v>
      </c>
      <c r="O160">
        <v>0</v>
      </c>
      <c r="P160" t="str">
        <v xml:space="preserve"> | | | </v>
      </c>
      <c r="Q160" t="str">
        <v xml:space="preserve"> </v>
      </c>
    </row>
    <row r="161" spans="2:17">
      <c r="B161" t="s">
        <v>26</v>
      </c>
      <c r="C161" t="s">
        <v>199</v>
      </c>
      <c r="D161" t="s">
        <v>28</v>
      </c>
      <c r="K161" t="str">
        <v>Sucrose Octanoate</v>
      </c>
      <c r="L161">
        <v>0</v>
      </c>
      <c r="M161">
        <v>0</v>
      </c>
      <c r="N161">
        <v>0</v>
      </c>
      <c r="O161">
        <v>0</v>
      </c>
      <c r="P161" t="str">
        <v xml:space="preserve"> | | | </v>
      </c>
      <c r="Q161" t="str">
        <v xml:space="preserve"> </v>
      </c>
    </row>
    <row r="162" spans="2:17">
      <c r="B162" t="s">
        <v>26</v>
      </c>
      <c r="C162" t="s">
        <v>200</v>
      </c>
      <c r="D162" t="s">
        <v>28</v>
      </c>
      <c r="K162" t="str">
        <v>Sulfallate</v>
      </c>
      <c r="L162">
        <v>0</v>
      </c>
      <c r="M162">
        <v>0</v>
      </c>
      <c r="N162">
        <v>0</v>
      </c>
      <c r="O162">
        <v>0</v>
      </c>
      <c r="P162" t="str">
        <v xml:space="preserve"> | | | </v>
      </c>
      <c r="Q162" t="str">
        <v xml:space="preserve"> </v>
      </c>
    </row>
    <row r="163" spans="2:17">
      <c r="B163" t="s">
        <v>26</v>
      </c>
      <c r="C163" t="s">
        <v>201</v>
      </c>
      <c r="D163" t="s">
        <v>28</v>
      </c>
      <c r="K163" t="str">
        <v>Sulfcarbamide</v>
      </c>
      <c r="L163">
        <v>0</v>
      </c>
      <c r="M163">
        <v>0</v>
      </c>
      <c r="N163">
        <v>0</v>
      </c>
      <c r="O163">
        <v>0</v>
      </c>
      <c r="P163" t="str">
        <v xml:space="preserve"> | | | </v>
      </c>
      <c r="Q163" t="str">
        <v xml:space="preserve"> </v>
      </c>
    </row>
    <row r="164" spans="2:17">
      <c r="B164" t="s">
        <v>26</v>
      </c>
      <c r="C164" t="s">
        <v>202</v>
      </c>
      <c r="D164" t="s">
        <v>28</v>
      </c>
      <c r="K164" t="str">
        <v>Sulfosulfuron</v>
      </c>
      <c r="L164">
        <v>1</v>
      </c>
      <c r="M164">
        <v>0</v>
      </c>
      <c r="N164">
        <v>0</v>
      </c>
      <c r="O164">
        <v>1</v>
      </c>
      <c r="P164" t="str">
        <v>USA| | |EU</v>
      </c>
      <c r="Q164" t="str">
        <v>USA, EU</v>
      </c>
    </row>
    <row r="165" spans="2:17">
      <c r="B165" t="s">
        <v>26</v>
      </c>
      <c r="C165" t="s">
        <v>203</v>
      </c>
      <c r="D165" t="s">
        <v>28</v>
      </c>
      <c r="K165" t="str">
        <v>Sulfoxaflor</v>
      </c>
      <c r="L165">
        <v>1</v>
      </c>
      <c r="M165">
        <v>0</v>
      </c>
      <c r="N165">
        <v>0</v>
      </c>
      <c r="O165">
        <v>1</v>
      </c>
      <c r="P165" t="str">
        <v>USA| | |EU</v>
      </c>
      <c r="Q165" t="str">
        <v>USA, EU</v>
      </c>
    </row>
    <row r="166" spans="2:17">
      <c r="B166" t="s">
        <v>26</v>
      </c>
      <c r="C166" t="s">
        <v>204</v>
      </c>
      <c r="D166" t="s">
        <v>28</v>
      </c>
      <c r="K166" t="str">
        <v>Sulfuric Acid</v>
      </c>
      <c r="L166">
        <v>1</v>
      </c>
      <c r="M166">
        <v>0</v>
      </c>
      <c r="N166">
        <v>0</v>
      </c>
      <c r="O166">
        <v>0</v>
      </c>
      <c r="P166" t="str">
        <v xml:space="preserve">USA| | | </v>
      </c>
      <c r="Q166" t="str">
        <v xml:space="preserve">USA,  </v>
      </c>
    </row>
    <row r="167" spans="2:17">
      <c r="B167" t="s">
        <v>26</v>
      </c>
      <c r="C167" t="s">
        <v>205</v>
      </c>
      <c r="D167" t="s">
        <v>28</v>
      </c>
      <c r="K167" t="str">
        <v>TCMTB</v>
      </c>
      <c r="L167">
        <v>1</v>
      </c>
      <c r="M167">
        <v>0</v>
      </c>
      <c r="N167">
        <v>0</v>
      </c>
      <c r="O167">
        <v>0</v>
      </c>
      <c r="P167" t="str">
        <v xml:space="preserve">USA| | | </v>
      </c>
      <c r="Q167" t="str">
        <v xml:space="preserve">USA,  </v>
      </c>
    </row>
    <row r="168" spans="2:17">
      <c r="B168" t="s">
        <v>26</v>
      </c>
      <c r="C168" t="s">
        <v>206</v>
      </c>
      <c r="D168" t="s">
        <v>28</v>
      </c>
      <c r="K168" t="str">
        <v>Tefluthrin</v>
      </c>
      <c r="L168">
        <v>1</v>
      </c>
      <c r="M168">
        <v>0</v>
      </c>
      <c r="N168">
        <v>0</v>
      </c>
      <c r="O168">
        <v>1</v>
      </c>
      <c r="P168" t="str">
        <v>USA| | |EU</v>
      </c>
      <c r="Q168" t="str">
        <v>USA, EU</v>
      </c>
    </row>
    <row r="169" spans="2:17">
      <c r="B169" t="s">
        <v>26</v>
      </c>
      <c r="C169" t="s">
        <v>207</v>
      </c>
      <c r="D169" t="s">
        <v>28</v>
      </c>
      <c r="K169" t="str">
        <v>Terbacil</v>
      </c>
      <c r="L169">
        <v>1</v>
      </c>
      <c r="M169">
        <v>0</v>
      </c>
      <c r="N169">
        <v>0</v>
      </c>
      <c r="O169">
        <v>0</v>
      </c>
      <c r="P169" t="str">
        <v xml:space="preserve">USA| | | </v>
      </c>
      <c r="Q169" t="str">
        <v xml:space="preserve">USA,  </v>
      </c>
    </row>
    <row r="170" spans="2:17">
      <c r="B170" t="s">
        <v>26</v>
      </c>
      <c r="C170" t="s">
        <v>208</v>
      </c>
      <c r="D170" t="s">
        <v>28</v>
      </c>
      <c r="K170" t="str">
        <v>Terbutryn</v>
      </c>
      <c r="L170">
        <v>0</v>
      </c>
      <c r="M170">
        <v>0</v>
      </c>
      <c r="N170">
        <v>1</v>
      </c>
      <c r="O170">
        <v>0</v>
      </c>
      <c r="P170" t="str">
        <v xml:space="preserve"> | |CHN| </v>
      </c>
      <c r="Q170" t="str">
        <v xml:space="preserve">CHN,  </v>
      </c>
    </row>
    <row r="171" spans="2:17">
      <c r="B171" t="s">
        <v>26</v>
      </c>
      <c r="C171" t="s">
        <v>209</v>
      </c>
      <c r="D171" t="s">
        <v>28</v>
      </c>
      <c r="K171" t="str">
        <v>Tetraborohydrate</v>
      </c>
      <c r="L171">
        <v>0</v>
      </c>
      <c r="M171">
        <v>0</v>
      </c>
      <c r="N171">
        <v>0</v>
      </c>
      <c r="O171">
        <v>0</v>
      </c>
      <c r="P171" t="str">
        <v xml:space="preserve"> | | | </v>
      </c>
      <c r="Q171" t="str">
        <v xml:space="preserve"> </v>
      </c>
    </row>
    <row r="172" spans="2:17">
      <c r="B172" t="s">
        <v>26</v>
      </c>
      <c r="C172" t="s">
        <v>210</v>
      </c>
      <c r="D172" t="s">
        <v>28</v>
      </c>
      <c r="K172" t="str">
        <v>Tetraoxosulfate</v>
      </c>
      <c r="L172">
        <v>0</v>
      </c>
      <c r="M172">
        <v>0</v>
      </c>
      <c r="N172">
        <v>0</v>
      </c>
      <c r="O172">
        <v>0</v>
      </c>
      <c r="P172" t="str">
        <v xml:space="preserve"> | | | </v>
      </c>
      <c r="Q172" t="str">
        <v xml:space="preserve"> </v>
      </c>
    </row>
    <row r="173" spans="2:17">
      <c r="B173" t="s">
        <v>26</v>
      </c>
      <c r="C173" t="s">
        <v>211</v>
      </c>
      <c r="D173" t="s">
        <v>28</v>
      </c>
      <c r="K173" t="str">
        <v>Tetrathiocarbonate</v>
      </c>
      <c r="L173">
        <v>0</v>
      </c>
      <c r="M173">
        <v>0</v>
      </c>
      <c r="N173">
        <v>0</v>
      </c>
      <c r="O173">
        <v>0</v>
      </c>
      <c r="P173" t="str">
        <v xml:space="preserve"> | | | </v>
      </c>
      <c r="Q173" t="str">
        <v xml:space="preserve"> </v>
      </c>
    </row>
    <row r="174" spans="2:17">
      <c r="B174" t="s">
        <v>26</v>
      </c>
      <c r="C174" t="s">
        <v>212</v>
      </c>
      <c r="D174" t="s">
        <v>28</v>
      </c>
      <c r="K174" t="str">
        <v>Thallium Sulfate</v>
      </c>
      <c r="L174">
        <v>0</v>
      </c>
      <c r="M174">
        <v>0</v>
      </c>
      <c r="N174">
        <v>0</v>
      </c>
      <c r="O174">
        <v>0</v>
      </c>
      <c r="P174" t="str">
        <v xml:space="preserve"> | | | </v>
      </c>
      <c r="Q174" t="str">
        <v xml:space="preserve"> </v>
      </c>
    </row>
    <row r="175" spans="2:17">
      <c r="B175" t="s">
        <v>26</v>
      </c>
      <c r="C175" t="s">
        <v>213</v>
      </c>
      <c r="D175" t="s">
        <v>28</v>
      </c>
      <c r="K175" t="str">
        <v>Thiencarbazone-Methyl</v>
      </c>
      <c r="L175">
        <v>1</v>
      </c>
      <c r="M175">
        <v>0</v>
      </c>
      <c r="N175">
        <v>0</v>
      </c>
      <c r="O175">
        <v>1</v>
      </c>
      <c r="P175" t="str">
        <v>USA| | |EU</v>
      </c>
      <c r="Q175" t="str">
        <v>USA, EU</v>
      </c>
    </row>
    <row r="176" spans="2:17">
      <c r="B176" t="s">
        <v>26</v>
      </c>
      <c r="C176" t="s">
        <v>214</v>
      </c>
      <c r="D176" t="s">
        <v>28</v>
      </c>
      <c r="K176" t="str">
        <v>Thifensulfuron</v>
      </c>
      <c r="L176">
        <v>1</v>
      </c>
      <c r="M176">
        <v>0</v>
      </c>
      <c r="N176">
        <v>1</v>
      </c>
      <c r="O176">
        <v>1</v>
      </c>
      <c r="P176" t="str">
        <v>USA| |CHN|EU</v>
      </c>
      <c r="Q176" t="str">
        <v>USA, CHN, EU</v>
      </c>
    </row>
    <row r="177" spans="2:17">
      <c r="B177" t="s">
        <v>26</v>
      </c>
      <c r="C177" t="s">
        <v>215</v>
      </c>
      <c r="D177" t="s">
        <v>28</v>
      </c>
      <c r="K177" t="str">
        <v>Tolfenpyrad</v>
      </c>
      <c r="L177">
        <v>1</v>
      </c>
      <c r="M177">
        <v>0</v>
      </c>
      <c r="N177">
        <v>1</v>
      </c>
      <c r="O177">
        <v>0</v>
      </c>
      <c r="P177" t="str">
        <v xml:space="preserve">USA| |CHN| </v>
      </c>
      <c r="Q177" t="str">
        <v xml:space="preserve">USA, CHN,  </v>
      </c>
    </row>
    <row r="178" spans="2:17">
      <c r="B178" t="s">
        <v>26</v>
      </c>
      <c r="C178" t="s">
        <v>216</v>
      </c>
      <c r="D178" t="s">
        <v>28</v>
      </c>
      <c r="K178" t="str">
        <v>Topramezone</v>
      </c>
      <c r="L178">
        <v>1</v>
      </c>
      <c r="M178">
        <v>0</v>
      </c>
      <c r="N178">
        <v>0</v>
      </c>
      <c r="O178">
        <v>0</v>
      </c>
      <c r="P178" t="str">
        <v xml:space="preserve">USA| | | </v>
      </c>
      <c r="Q178" t="str">
        <v xml:space="preserve">USA,  </v>
      </c>
    </row>
    <row r="179" spans="2:17">
      <c r="B179" t="s">
        <v>26</v>
      </c>
      <c r="C179" t="s">
        <v>217</v>
      </c>
      <c r="D179" t="s">
        <v>28</v>
      </c>
      <c r="K179" t="str">
        <v>Tralkoxydim</v>
      </c>
      <c r="L179">
        <v>0</v>
      </c>
      <c r="M179">
        <v>0</v>
      </c>
      <c r="N179">
        <v>0</v>
      </c>
      <c r="O179">
        <v>1</v>
      </c>
      <c r="P179" t="str">
        <v xml:space="preserve"> | | |EU</v>
      </c>
      <c r="Q179" t="str">
        <v>EU</v>
      </c>
    </row>
    <row r="180" spans="2:17">
      <c r="B180" t="s">
        <v>26</v>
      </c>
      <c r="C180" t="s">
        <v>218</v>
      </c>
      <c r="D180" t="s">
        <v>28</v>
      </c>
      <c r="K180" t="str">
        <v>Tralomethrin</v>
      </c>
      <c r="L180">
        <v>0</v>
      </c>
      <c r="M180">
        <v>0</v>
      </c>
      <c r="N180">
        <v>1</v>
      </c>
      <c r="O180">
        <v>0</v>
      </c>
      <c r="P180" t="str">
        <v xml:space="preserve"> | |CHN| </v>
      </c>
      <c r="Q180" t="str">
        <v xml:space="preserve">CHN,  </v>
      </c>
    </row>
    <row r="181" spans="2:17">
      <c r="B181" t="s">
        <v>26</v>
      </c>
      <c r="C181" t="s">
        <v>219</v>
      </c>
      <c r="D181" t="s">
        <v>28</v>
      </c>
      <c r="K181" t="str">
        <v>Triallate</v>
      </c>
      <c r="L181">
        <v>1</v>
      </c>
      <c r="M181">
        <v>0</v>
      </c>
      <c r="N181">
        <v>1</v>
      </c>
      <c r="O181">
        <v>1</v>
      </c>
      <c r="P181" t="str">
        <v>USA| |CHN|EU</v>
      </c>
      <c r="Q181" t="str">
        <v>USA, CHN, EU</v>
      </c>
    </row>
    <row r="182" spans="2:17">
      <c r="B182" t="s">
        <v>26</v>
      </c>
      <c r="C182" t="s">
        <v>220</v>
      </c>
      <c r="D182" t="s">
        <v>28</v>
      </c>
      <c r="K182" t="str">
        <v>Triasulfuron</v>
      </c>
      <c r="L182">
        <v>1</v>
      </c>
      <c r="M182">
        <v>0</v>
      </c>
      <c r="N182">
        <v>1</v>
      </c>
      <c r="O182">
        <v>0</v>
      </c>
      <c r="P182" t="str">
        <v xml:space="preserve">USA| |CHN| </v>
      </c>
      <c r="Q182" t="str">
        <v xml:space="preserve">USA, CHN,  </v>
      </c>
    </row>
    <row r="183" spans="2:17">
      <c r="B183" t="s">
        <v>26</v>
      </c>
      <c r="C183" t="s">
        <v>221</v>
      </c>
      <c r="D183" t="s">
        <v>28</v>
      </c>
      <c r="K183" t="str">
        <v>Triazamate</v>
      </c>
      <c r="L183">
        <v>0</v>
      </c>
      <c r="M183">
        <v>0</v>
      </c>
      <c r="N183">
        <v>0</v>
      </c>
      <c r="O183">
        <v>0</v>
      </c>
      <c r="P183" t="str">
        <v xml:space="preserve"> | | | </v>
      </c>
      <c r="Q183" t="str">
        <v xml:space="preserve"> </v>
      </c>
    </row>
    <row r="184" spans="2:17">
      <c r="B184" t="s">
        <v>26</v>
      </c>
      <c r="C184" t="s">
        <v>222</v>
      </c>
      <c r="D184" t="s">
        <v>28</v>
      </c>
      <c r="K184" t="str">
        <v>Tribenuron Methyl</v>
      </c>
      <c r="L184">
        <v>1</v>
      </c>
      <c r="M184">
        <v>0</v>
      </c>
      <c r="N184">
        <v>0</v>
      </c>
      <c r="O184">
        <v>1</v>
      </c>
      <c r="P184" t="str">
        <v>USA| | |EU</v>
      </c>
      <c r="Q184" t="str">
        <v>USA, EU</v>
      </c>
    </row>
    <row r="185" spans="2:17">
      <c r="B185" t="s">
        <v>26</v>
      </c>
      <c r="C185" t="s">
        <v>223</v>
      </c>
      <c r="D185" t="s">
        <v>28</v>
      </c>
      <c r="K185" t="str">
        <v>Tridiphane</v>
      </c>
      <c r="L185">
        <v>0</v>
      </c>
      <c r="M185">
        <v>0</v>
      </c>
      <c r="N185">
        <v>0</v>
      </c>
      <c r="O185">
        <v>0</v>
      </c>
      <c r="P185" t="str">
        <v xml:space="preserve"> | | | </v>
      </c>
      <c r="Q185" t="str">
        <v xml:space="preserve"> </v>
      </c>
    </row>
    <row r="186" spans="2:17">
      <c r="B186" t="s">
        <v>26</v>
      </c>
      <c r="C186" t="s">
        <v>224</v>
      </c>
      <c r="D186" t="s">
        <v>28</v>
      </c>
      <c r="K186" t="str">
        <v>Triflusulfuron</v>
      </c>
      <c r="L186">
        <v>1</v>
      </c>
      <c r="M186">
        <v>0</v>
      </c>
      <c r="N186">
        <v>0</v>
      </c>
      <c r="O186">
        <v>1</v>
      </c>
      <c r="P186" t="str">
        <v>USA| | |EU</v>
      </c>
      <c r="Q186" t="str">
        <v>USA, EU</v>
      </c>
    </row>
    <row r="187" spans="2:17">
      <c r="B187" t="s">
        <v>26</v>
      </c>
      <c r="C187" t="s">
        <v>225</v>
      </c>
      <c r="D187" t="s">
        <v>28</v>
      </c>
      <c r="K187" t="str">
        <v>Trimethacarb</v>
      </c>
      <c r="L187">
        <v>0</v>
      </c>
      <c r="M187">
        <v>0</v>
      </c>
      <c r="N187">
        <v>0</v>
      </c>
      <c r="O187">
        <v>0</v>
      </c>
      <c r="P187" t="str">
        <v xml:space="preserve"> | | | </v>
      </c>
      <c r="Q187" t="str">
        <v xml:space="preserve"> </v>
      </c>
    </row>
    <row r="188" spans="2:17">
      <c r="B188" t="s">
        <v>26</v>
      </c>
      <c r="C188" t="s">
        <v>226</v>
      </c>
      <c r="D188" t="s">
        <v>28</v>
      </c>
      <c r="K188" t="str">
        <v>Uniconazole</v>
      </c>
      <c r="L188">
        <v>0</v>
      </c>
      <c r="M188">
        <v>0</v>
      </c>
      <c r="N188">
        <v>1</v>
      </c>
      <c r="O188">
        <v>0</v>
      </c>
      <c r="P188" t="str">
        <v xml:space="preserve"> | |CHN| </v>
      </c>
      <c r="Q188" t="str">
        <v xml:space="preserve">CHN,  </v>
      </c>
    </row>
    <row r="189" spans="2:17">
      <c r="B189" t="s">
        <v>26</v>
      </c>
      <c r="C189" t="s">
        <v>227</v>
      </c>
      <c r="D189" t="s">
        <v>28</v>
      </c>
      <c r="K189" t="str">
        <v>Zinc</v>
      </c>
      <c r="L189">
        <v>0</v>
      </c>
      <c r="M189">
        <v>0</v>
      </c>
      <c r="N189">
        <v>0</v>
      </c>
      <c r="O189">
        <v>0</v>
      </c>
      <c r="P189" t="str">
        <v xml:space="preserve"> | | | </v>
      </c>
      <c r="Q189" t="str">
        <v xml:space="preserve"> </v>
      </c>
    </row>
    <row r="190" spans="2:17">
      <c r="B190" t="s">
        <v>26</v>
      </c>
      <c r="C190" t="s">
        <v>228</v>
      </c>
      <c r="D190" t="s">
        <v>229</v>
      </c>
      <c r="K190" t="str">
        <v>2,4-DB</v>
      </c>
      <c r="L190">
        <v>1</v>
      </c>
      <c r="M190">
        <v>0</v>
      </c>
      <c r="N190">
        <v>0</v>
      </c>
      <c r="O190">
        <v>1</v>
      </c>
      <c r="P190" t="str">
        <v>USA| | |EU</v>
      </c>
      <c r="Q190" t="str">
        <v>USA, EU</v>
      </c>
    </row>
    <row r="191" spans="2:17">
      <c r="B191" t="s">
        <v>26</v>
      </c>
      <c r="C191" t="s">
        <v>230</v>
      </c>
      <c r="D191" t="s">
        <v>229</v>
      </c>
      <c r="K191" t="str">
        <v>2,4,5-T</v>
      </c>
      <c r="L191">
        <v>0</v>
      </c>
      <c r="M191">
        <v>0</v>
      </c>
      <c r="N191">
        <v>0</v>
      </c>
      <c r="O191">
        <v>0</v>
      </c>
      <c r="P191" t="str">
        <v xml:space="preserve"> | | | </v>
      </c>
      <c r="Q191" t="str">
        <v xml:space="preserve"> </v>
      </c>
    </row>
    <row r="192" spans="2:17">
      <c r="B192" t="s">
        <v>26</v>
      </c>
      <c r="C192" t="s">
        <v>231</v>
      </c>
      <c r="D192" t="s">
        <v>229</v>
      </c>
      <c r="K192" t="str">
        <v>Aldrin</v>
      </c>
      <c r="L192">
        <v>0</v>
      </c>
      <c r="M192">
        <v>0</v>
      </c>
      <c r="N192">
        <v>0</v>
      </c>
      <c r="O192">
        <v>0</v>
      </c>
      <c r="P192" t="str">
        <v xml:space="preserve"> | | | </v>
      </c>
      <c r="Q192" t="str">
        <v xml:space="preserve"> </v>
      </c>
    </row>
    <row r="193" spans="2:17">
      <c r="B193" t="s">
        <v>26</v>
      </c>
      <c r="C193" t="s">
        <v>232</v>
      </c>
      <c r="D193" t="s">
        <v>229</v>
      </c>
      <c r="K193" t="str">
        <v>Benomyl</v>
      </c>
      <c r="L193">
        <v>0</v>
      </c>
      <c r="M193">
        <v>0</v>
      </c>
      <c r="N193">
        <v>1</v>
      </c>
      <c r="O193">
        <v>0</v>
      </c>
      <c r="P193" t="str">
        <v xml:space="preserve"> | |CHN| </v>
      </c>
      <c r="Q193" t="str">
        <v xml:space="preserve">CHN,  </v>
      </c>
    </row>
    <row r="194" spans="2:17">
      <c r="B194" t="s">
        <v>26</v>
      </c>
      <c r="C194" t="s">
        <v>233</v>
      </c>
      <c r="D194" t="s">
        <v>229</v>
      </c>
      <c r="K194" t="str">
        <v>Bensulide</v>
      </c>
      <c r="L194">
        <v>1</v>
      </c>
      <c r="M194">
        <v>0</v>
      </c>
      <c r="N194">
        <v>0</v>
      </c>
      <c r="O194">
        <v>0</v>
      </c>
      <c r="P194" t="str">
        <v xml:space="preserve">USA| | | </v>
      </c>
      <c r="Q194" t="str">
        <v xml:space="preserve">USA,  </v>
      </c>
    </row>
    <row r="195" spans="2:17">
      <c r="B195" t="s">
        <v>26</v>
      </c>
      <c r="C195" t="s">
        <v>234</v>
      </c>
      <c r="D195" t="s">
        <v>229</v>
      </c>
      <c r="K195" t="str">
        <v>Bifenox</v>
      </c>
      <c r="L195">
        <v>0</v>
      </c>
      <c r="M195">
        <v>0</v>
      </c>
      <c r="N195">
        <v>0</v>
      </c>
      <c r="O195">
        <v>1</v>
      </c>
      <c r="P195" t="str">
        <v xml:space="preserve"> | | |EU</v>
      </c>
      <c r="Q195" t="str">
        <v>EU</v>
      </c>
    </row>
    <row r="196" spans="2:17">
      <c r="B196" t="s">
        <v>26</v>
      </c>
      <c r="C196" t="s">
        <v>235</v>
      </c>
      <c r="D196" t="s">
        <v>229</v>
      </c>
      <c r="K196" t="str">
        <v>Binapacryl</v>
      </c>
      <c r="L196">
        <v>0</v>
      </c>
      <c r="M196">
        <v>0</v>
      </c>
      <c r="N196">
        <v>0</v>
      </c>
      <c r="O196">
        <v>0</v>
      </c>
      <c r="P196" t="str">
        <v xml:space="preserve"> | | | </v>
      </c>
      <c r="Q196" t="str">
        <v xml:space="preserve"> </v>
      </c>
    </row>
    <row r="197" spans="2:17">
      <c r="B197" t="s">
        <v>26</v>
      </c>
      <c r="C197" t="s">
        <v>236</v>
      </c>
      <c r="D197" t="s">
        <v>229</v>
      </c>
      <c r="K197" t="str">
        <v>Butylate</v>
      </c>
      <c r="L197">
        <v>0</v>
      </c>
      <c r="M197">
        <v>0</v>
      </c>
      <c r="N197">
        <v>0</v>
      </c>
      <c r="O197">
        <v>0</v>
      </c>
      <c r="P197" t="str">
        <v xml:space="preserve"> | | | </v>
      </c>
      <c r="Q197" t="str">
        <v xml:space="preserve"> </v>
      </c>
    </row>
    <row r="198" spans="2:17">
      <c r="B198" t="s">
        <v>26</v>
      </c>
      <c r="C198" t="s">
        <v>237</v>
      </c>
      <c r="D198" t="s">
        <v>229</v>
      </c>
      <c r="K198" t="str">
        <v>Captafol</v>
      </c>
      <c r="L198">
        <v>0</v>
      </c>
      <c r="M198">
        <v>0</v>
      </c>
      <c r="N198">
        <v>0</v>
      </c>
      <c r="O198">
        <v>0</v>
      </c>
      <c r="P198" t="str">
        <v xml:space="preserve"> | | | </v>
      </c>
      <c r="Q198" t="str">
        <v xml:space="preserve"> </v>
      </c>
    </row>
    <row r="199" spans="2:17">
      <c r="B199" t="s">
        <v>26</v>
      </c>
      <c r="C199" t="s">
        <v>238</v>
      </c>
      <c r="D199" t="s">
        <v>229</v>
      </c>
      <c r="K199" t="str">
        <v>Carbofuran</v>
      </c>
      <c r="L199">
        <v>0</v>
      </c>
      <c r="M199">
        <v>0</v>
      </c>
      <c r="N199">
        <v>0</v>
      </c>
      <c r="O199">
        <v>0</v>
      </c>
      <c r="P199" t="str">
        <v xml:space="preserve"> | | | </v>
      </c>
      <c r="Q199" t="str">
        <v xml:space="preserve"> </v>
      </c>
    </row>
    <row r="200" spans="2:17">
      <c r="B200" t="s">
        <v>26</v>
      </c>
      <c r="C200" t="s">
        <v>239</v>
      </c>
      <c r="D200" t="s">
        <v>229</v>
      </c>
      <c r="K200" t="str">
        <v>Carbophenothion</v>
      </c>
      <c r="L200">
        <v>0</v>
      </c>
      <c r="M200">
        <v>0</v>
      </c>
      <c r="N200">
        <v>0</v>
      </c>
      <c r="O200">
        <v>0</v>
      </c>
      <c r="P200" t="str">
        <v xml:space="preserve"> | | | </v>
      </c>
      <c r="Q200" t="str">
        <v xml:space="preserve"> </v>
      </c>
    </row>
    <row r="201" spans="2:17">
      <c r="B201" t="s">
        <v>26</v>
      </c>
      <c r="C201" t="s">
        <v>240</v>
      </c>
      <c r="D201" t="s">
        <v>229</v>
      </c>
      <c r="K201" t="str">
        <v>Chloramben</v>
      </c>
      <c r="L201">
        <v>0</v>
      </c>
      <c r="M201">
        <v>0</v>
      </c>
      <c r="N201">
        <v>0</v>
      </c>
      <c r="O201">
        <v>0</v>
      </c>
      <c r="P201" t="str">
        <v xml:space="preserve"> | | | </v>
      </c>
      <c r="Q201" t="str">
        <v xml:space="preserve"> </v>
      </c>
    </row>
    <row r="202" spans="2:17">
      <c r="B202" t="s">
        <v>26</v>
      </c>
      <c r="C202" t="s">
        <v>241</v>
      </c>
      <c r="D202" t="s">
        <v>229</v>
      </c>
      <c r="K202" t="str">
        <v>Chlordane</v>
      </c>
      <c r="L202">
        <v>0</v>
      </c>
      <c r="M202">
        <v>0</v>
      </c>
      <c r="N202">
        <v>0</v>
      </c>
      <c r="O202">
        <v>0</v>
      </c>
      <c r="P202" t="str">
        <v xml:space="preserve"> | | | </v>
      </c>
      <c r="Q202" t="str">
        <v xml:space="preserve"> </v>
      </c>
    </row>
    <row r="203" spans="2:17">
      <c r="B203" t="s">
        <v>26</v>
      </c>
      <c r="C203" t="s">
        <v>242</v>
      </c>
      <c r="D203" t="s">
        <v>229</v>
      </c>
      <c r="K203" t="str">
        <v>Chlordimeform</v>
      </c>
      <c r="L203">
        <v>0</v>
      </c>
      <c r="M203">
        <v>0</v>
      </c>
      <c r="N203">
        <v>0</v>
      </c>
      <c r="O203">
        <v>0</v>
      </c>
      <c r="P203" t="str">
        <v xml:space="preserve"> | | | </v>
      </c>
      <c r="Q203" t="str">
        <v xml:space="preserve"> </v>
      </c>
    </row>
    <row r="204" spans="2:17">
      <c r="B204" t="s">
        <v>26</v>
      </c>
      <c r="C204" t="s">
        <v>243</v>
      </c>
      <c r="D204" t="s">
        <v>229</v>
      </c>
      <c r="K204" t="str">
        <v>Chlorobenzilate</v>
      </c>
      <c r="L204">
        <v>0</v>
      </c>
      <c r="M204">
        <v>0</v>
      </c>
      <c r="N204">
        <v>0</v>
      </c>
      <c r="O204">
        <v>0</v>
      </c>
      <c r="P204" t="str">
        <v xml:space="preserve"> | | | </v>
      </c>
      <c r="Q204" t="str">
        <v xml:space="preserve"> </v>
      </c>
    </row>
    <row r="205" spans="2:17">
      <c r="B205" t="s">
        <v>26</v>
      </c>
      <c r="C205" t="s">
        <v>244</v>
      </c>
      <c r="D205" t="s">
        <v>229</v>
      </c>
      <c r="K205" t="str">
        <v>Chlorpropham</v>
      </c>
      <c r="L205">
        <v>1</v>
      </c>
      <c r="M205">
        <v>0</v>
      </c>
      <c r="N205">
        <v>1</v>
      </c>
      <c r="O205">
        <v>1</v>
      </c>
      <c r="P205" t="str">
        <v>USA| |CHN|EU</v>
      </c>
      <c r="Q205" t="str">
        <v>USA, CHN, EU</v>
      </c>
    </row>
    <row r="206" spans="2:17">
      <c r="B206" t="s">
        <v>26</v>
      </c>
      <c r="C206" t="s">
        <v>245</v>
      </c>
      <c r="D206" t="s">
        <v>229</v>
      </c>
      <c r="K206" t="str">
        <v>Cyhexatin</v>
      </c>
      <c r="L206">
        <v>0</v>
      </c>
      <c r="M206">
        <v>0</v>
      </c>
      <c r="N206">
        <v>0</v>
      </c>
      <c r="O206">
        <v>0</v>
      </c>
      <c r="P206" t="str">
        <v xml:space="preserve"> | | | </v>
      </c>
      <c r="Q206" t="str">
        <v xml:space="preserve"> </v>
      </c>
    </row>
    <row r="207" spans="2:17">
      <c r="B207" t="s">
        <v>26</v>
      </c>
      <c r="C207" t="s">
        <v>246</v>
      </c>
      <c r="D207" t="s">
        <v>229</v>
      </c>
      <c r="K207" t="str">
        <v>Dalapon</v>
      </c>
      <c r="L207">
        <v>0</v>
      </c>
      <c r="M207">
        <v>0</v>
      </c>
      <c r="N207">
        <v>0</v>
      </c>
      <c r="O207">
        <v>0</v>
      </c>
      <c r="P207" t="str">
        <v xml:space="preserve"> | | | </v>
      </c>
      <c r="Q207" t="str">
        <v xml:space="preserve"> </v>
      </c>
    </row>
    <row r="208" spans="2:17">
      <c r="B208" t="s">
        <v>26</v>
      </c>
      <c r="C208" t="s">
        <v>247</v>
      </c>
      <c r="D208" t="s">
        <v>229</v>
      </c>
      <c r="K208" t="str">
        <v>DDT</v>
      </c>
      <c r="L208">
        <v>0</v>
      </c>
      <c r="M208">
        <v>0</v>
      </c>
      <c r="N208">
        <v>0</v>
      </c>
      <c r="O208">
        <v>0</v>
      </c>
      <c r="P208" t="str">
        <v xml:space="preserve"> | | | </v>
      </c>
      <c r="Q208" t="str">
        <v xml:space="preserve"> </v>
      </c>
    </row>
    <row r="209" spans="2:17">
      <c r="B209" t="s">
        <v>26</v>
      </c>
      <c r="C209" t="s">
        <v>248</v>
      </c>
      <c r="D209" t="s">
        <v>229</v>
      </c>
      <c r="K209" t="str">
        <v>Dichlobenil</v>
      </c>
      <c r="L209">
        <v>1</v>
      </c>
      <c r="M209">
        <v>0</v>
      </c>
      <c r="N209">
        <v>0</v>
      </c>
      <c r="O209">
        <v>0</v>
      </c>
      <c r="P209" t="str">
        <v xml:space="preserve">USA| | | </v>
      </c>
      <c r="Q209" t="str">
        <v xml:space="preserve">USA,  </v>
      </c>
    </row>
    <row r="210" spans="2:17">
      <c r="B210" t="s">
        <v>26</v>
      </c>
      <c r="C210" t="s">
        <v>249</v>
      </c>
      <c r="D210" t="s">
        <v>229</v>
      </c>
      <c r="K210" t="str">
        <v>Dicofol</v>
      </c>
      <c r="L210">
        <v>0</v>
      </c>
      <c r="M210">
        <v>0</v>
      </c>
      <c r="N210">
        <v>0</v>
      </c>
      <c r="O210">
        <v>0</v>
      </c>
      <c r="P210" t="str">
        <v xml:space="preserve"> | | | </v>
      </c>
      <c r="Q210" t="str">
        <v xml:space="preserve"> </v>
      </c>
    </row>
    <row r="211" spans="2:17">
      <c r="B211" t="s">
        <v>26</v>
      </c>
      <c r="C211" t="s">
        <v>250</v>
      </c>
      <c r="D211" t="s">
        <v>229</v>
      </c>
      <c r="K211" t="str">
        <v>Dicrotophos</v>
      </c>
      <c r="L211">
        <v>1</v>
      </c>
      <c r="M211">
        <v>0</v>
      </c>
      <c r="N211">
        <v>0</v>
      </c>
      <c r="O211">
        <v>0</v>
      </c>
      <c r="P211" t="str">
        <v xml:space="preserve">USA| | | </v>
      </c>
      <c r="Q211" t="str">
        <v xml:space="preserve">USA,  </v>
      </c>
    </row>
    <row r="212" spans="2:17">
      <c r="B212" t="s">
        <v>26</v>
      </c>
      <c r="C212" t="s">
        <v>251</v>
      </c>
      <c r="D212" t="s">
        <v>229</v>
      </c>
      <c r="K212" t="str">
        <v>Dieldrin</v>
      </c>
      <c r="L212">
        <v>0</v>
      </c>
      <c r="M212">
        <v>0</v>
      </c>
      <c r="N212">
        <v>0</v>
      </c>
      <c r="O212">
        <v>0</v>
      </c>
      <c r="P212" t="str">
        <v xml:space="preserve"> | | | </v>
      </c>
      <c r="Q212" t="str">
        <v xml:space="preserve"> </v>
      </c>
    </row>
    <row r="213" spans="2:17">
      <c r="B213" t="s">
        <v>26</v>
      </c>
      <c r="C213" t="s">
        <v>252</v>
      </c>
      <c r="D213" t="s">
        <v>229</v>
      </c>
      <c r="K213" t="str">
        <v>Dinoseb</v>
      </c>
      <c r="L213">
        <v>0</v>
      </c>
      <c r="M213">
        <v>0</v>
      </c>
      <c r="N213">
        <v>0</v>
      </c>
      <c r="O213">
        <v>0</v>
      </c>
      <c r="P213" t="str">
        <v xml:space="preserve"> | | | </v>
      </c>
      <c r="Q213" t="str">
        <v xml:space="preserve"> </v>
      </c>
    </row>
    <row r="214" spans="2:17">
      <c r="B214" t="s">
        <v>26</v>
      </c>
      <c r="C214" t="s">
        <v>253</v>
      </c>
      <c r="D214" t="s">
        <v>229</v>
      </c>
      <c r="K214" t="str">
        <v>Diphenamid</v>
      </c>
      <c r="L214">
        <v>0</v>
      </c>
      <c r="M214">
        <v>0</v>
      </c>
      <c r="N214">
        <v>0</v>
      </c>
      <c r="O214">
        <v>0</v>
      </c>
      <c r="P214" t="str">
        <v xml:space="preserve"> | | | </v>
      </c>
      <c r="Q214" t="str">
        <v xml:space="preserve"> </v>
      </c>
    </row>
    <row r="215" spans="2:17">
      <c r="B215" t="s">
        <v>26</v>
      </c>
      <c r="C215" t="s">
        <v>254</v>
      </c>
      <c r="D215" t="s">
        <v>229</v>
      </c>
      <c r="K215" t="str">
        <v>DNOC</v>
      </c>
      <c r="L215">
        <v>0</v>
      </c>
      <c r="M215">
        <v>0</v>
      </c>
      <c r="N215">
        <v>0</v>
      </c>
      <c r="O215">
        <v>0</v>
      </c>
      <c r="P215" t="str">
        <v xml:space="preserve"> | | | </v>
      </c>
      <c r="Q215" t="str">
        <v xml:space="preserve"> </v>
      </c>
    </row>
    <row r="216" spans="2:17">
      <c r="B216" t="s">
        <v>26</v>
      </c>
      <c r="C216" t="s">
        <v>255</v>
      </c>
      <c r="D216" t="s">
        <v>229</v>
      </c>
      <c r="K216" t="str">
        <v>EDB (1,2-Dibromoethane)</v>
      </c>
      <c r="L216">
        <v>0</v>
      </c>
      <c r="M216">
        <v>0</v>
      </c>
      <c r="N216">
        <v>0</v>
      </c>
      <c r="O216">
        <v>0</v>
      </c>
      <c r="P216" t="str">
        <v xml:space="preserve"> | | | </v>
      </c>
      <c r="Q216" t="str">
        <v xml:space="preserve"> </v>
      </c>
    </row>
    <row r="217" spans="2:17">
      <c r="B217" t="s">
        <v>26</v>
      </c>
      <c r="C217" t="s">
        <v>256</v>
      </c>
      <c r="D217" t="s">
        <v>229</v>
      </c>
      <c r="K217" t="str">
        <v>Endosulfan</v>
      </c>
      <c r="L217">
        <v>0</v>
      </c>
      <c r="M217">
        <v>0</v>
      </c>
      <c r="N217">
        <v>0</v>
      </c>
      <c r="O217">
        <v>0</v>
      </c>
      <c r="P217" t="str">
        <v xml:space="preserve"> | | | </v>
      </c>
      <c r="Q217" t="str">
        <v xml:space="preserve"> </v>
      </c>
    </row>
    <row r="218" spans="2:17">
      <c r="B218" t="s">
        <v>26</v>
      </c>
      <c r="C218" t="s">
        <v>257</v>
      </c>
      <c r="D218" t="s">
        <v>229</v>
      </c>
      <c r="K218" t="str">
        <v>Endrin</v>
      </c>
      <c r="L218">
        <v>0</v>
      </c>
      <c r="M218">
        <v>0</v>
      </c>
      <c r="N218">
        <v>0</v>
      </c>
      <c r="O218">
        <v>0</v>
      </c>
      <c r="P218" t="str">
        <v xml:space="preserve"> | | | </v>
      </c>
      <c r="Q218" t="str">
        <v xml:space="preserve"> </v>
      </c>
    </row>
    <row r="219" spans="2:17">
      <c r="B219" t="s">
        <v>26</v>
      </c>
      <c r="C219" t="s">
        <v>258</v>
      </c>
      <c r="D219" t="s">
        <v>229</v>
      </c>
      <c r="K219" t="str">
        <v>EPTC</v>
      </c>
      <c r="L219">
        <v>1</v>
      </c>
      <c r="M219">
        <v>0</v>
      </c>
      <c r="N219">
        <v>0</v>
      </c>
      <c r="O219">
        <v>0</v>
      </c>
      <c r="P219" t="str">
        <v xml:space="preserve">USA| | | </v>
      </c>
      <c r="Q219" t="str">
        <v xml:space="preserve">USA,  </v>
      </c>
    </row>
    <row r="220" spans="2:17">
      <c r="B220" t="s">
        <v>26</v>
      </c>
      <c r="C220" t="s">
        <v>259</v>
      </c>
      <c r="D220" t="s">
        <v>229</v>
      </c>
      <c r="K220" t="str">
        <v>Ethylene Dichloride (1,2-dichloroethane)</v>
      </c>
      <c r="L220">
        <v>0</v>
      </c>
      <c r="M220">
        <v>0</v>
      </c>
      <c r="N220">
        <v>0</v>
      </c>
      <c r="O220">
        <v>0</v>
      </c>
      <c r="P220" t="str">
        <v xml:space="preserve"> | | | </v>
      </c>
      <c r="Q220" t="str">
        <v xml:space="preserve"> </v>
      </c>
    </row>
    <row r="221" spans="2:17">
      <c r="B221" t="s">
        <v>26</v>
      </c>
      <c r="C221" t="s">
        <v>260</v>
      </c>
      <c r="D221" t="s">
        <v>229</v>
      </c>
      <c r="K221" t="str">
        <v>Ethylene Oxide</v>
      </c>
      <c r="L221">
        <v>0</v>
      </c>
      <c r="M221">
        <v>0</v>
      </c>
      <c r="N221">
        <v>0</v>
      </c>
      <c r="O221">
        <v>0</v>
      </c>
      <c r="P221" t="str">
        <v xml:space="preserve"> | | | </v>
      </c>
      <c r="Q221" t="str">
        <v xml:space="preserve"> </v>
      </c>
    </row>
    <row r="222" spans="2:17">
      <c r="B222" t="s">
        <v>26</v>
      </c>
      <c r="C222" t="s">
        <v>261</v>
      </c>
      <c r="D222" t="s">
        <v>229</v>
      </c>
      <c r="K222" t="str">
        <v>Fensulfothion</v>
      </c>
      <c r="L222">
        <v>0</v>
      </c>
      <c r="M222">
        <v>0</v>
      </c>
      <c r="N222">
        <v>0</v>
      </c>
      <c r="O222">
        <v>0</v>
      </c>
      <c r="P222" t="str">
        <v xml:space="preserve"> | | | </v>
      </c>
      <c r="Q222" t="str">
        <v xml:space="preserve"> </v>
      </c>
    </row>
    <row r="223" spans="2:17">
      <c r="B223" t="s">
        <v>26</v>
      </c>
      <c r="C223" t="s">
        <v>262</v>
      </c>
      <c r="D223" t="s">
        <v>229</v>
      </c>
      <c r="K223" t="str">
        <v>Flucythrinate</v>
      </c>
      <c r="L223">
        <v>0</v>
      </c>
      <c r="M223">
        <v>0</v>
      </c>
      <c r="N223">
        <v>0</v>
      </c>
      <c r="O223">
        <v>0</v>
      </c>
      <c r="P223" t="str">
        <v xml:space="preserve"> | | | </v>
      </c>
      <c r="Q223" t="str">
        <v xml:space="preserve"> </v>
      </c>
    </row>
    <row r="224" spans="2:17">
      <c r="B224" t="s">
        <v>26</v>
      </c>
      <c r="C224" t="s">
        <v>263</v>
      </c>
      <c r="D224" t="s">
        <v>229</v>
      </c>
      <c r="K224" t="str">
        <v>Fluoroacetamide</v>
      </c>
      <c r="L224">
        <v>0</v>
      </c>
      <c r="M224">
        <v>0</v>
      </c>
      <c r="N224">
        <v>0</v>
      </c>
      <c r="O224">
        <v>0</v>
      </c>
      <c r="P224" t="str">
        <v xml:space="preserve"> | | | </v>
      </c>
      <c r="Q224" t="str">
        <v xml:space="preserve"> </v>
      </c>
    </row>
    <row r="225" spans="2:17">
      <c r="B225" t="s">
        <v>26</v>
      </c>
      <c r="C225" t="s">
        <v>264</v>
      </c>
      <c r="D225" t="s">
        <v>229</v>
      </c>
      <c r="K225" t="str">
        <v>HCH/BHC (mixed isomers)</v>
      </c>
      <c r="L225">
        <v>0</v>
      </c>
      <c r="M225">
        <v>0</v>
      </c>
      <c r="N225">
        <v>0</v>
      </c>
      <c r="O225">
        <v>0</v>
      </c>
      <c r="P225" t="str">
        <v xml:space="preserve"> | | | </v>
      </c>
      <c r="Q225" t="str">
        <v xml:space="preserve"> </v>
      </c>
    </row>
    <row r="226" spans="2:17">
      <c r="B226" t="s">
        <v>26</v>
      </c>
      <c r="C226" t="s">
        <v>265</v>
      </c>
      <c r="D226" t="s">
        <v>229</v>
      </c>
      <c r="K226" t="str">
        <v>Heptachlor</v>
      </c>
      <c r="L226">
        <v>0</v>
      </c>
      <c r="M226">
        <v>0</v>
      </c>
      <c r="N226">
        <v>0</v>
      </c>
      <c r="O226">
        <v>0</v>
      </c>
      <c r="P226" t="str">
        <v xml:space="preserve"> | | | </v>
      </c>
      <c r="Q226" t="str">
        <v xml:space="preserve"> </v>
      </c>
    </row>
    <row r="227" spans="2:17">
      <c r="B227" t="s">
        <v>26</v>
      </c>
      <c r="C227" t="s">
        <v>266</v>
      </c>
      <c r="D227" t="s">
        <v>229</v>
      </c>
      <c r="K227" t="str">
        <v>Hexachlorobenzene (HCB)</v>
      </c>
      <c r="L227">
        <v>0</v>
      </c>
      <c r="M227">
        <v>0</v>
      </c>
      <c r="N227">
        <v>0</v>
      </c>
      <c r="O227">
        <v>0</v>
      </c>
      <c r="P227" t="str">
        <v xml:space="preserve"> | | | </v>
      </c>
      <c r="Q227" t="str">
        <v xml:space="preserve"> </v>
      </c>
    </row>
    <row r="228" spans="2:17">
      <c r="B228" t="s">
        <v>26</v>
      </c>
      <c r="C228" t="s">
        <v>267</v>
      </c>
      <c r="D228" t="s">
        <v>229</v>
      </c>
      <c r="K228" t="str">
        <v>Isazofos</v>
      </c>
      <c r="L228">
        <v>0</v>
      </c>
      <c r="M228">
        <v>0</v>
      </c>
      <c r="N228">
        <v>0</v>
      </c>
      <c r="O228">
        <v>0</v>
      </c>
      <c r="P228" t="str">
        <v xml:space="preserve"> | | | </v>
      </c>
      <c r="Q228" t="str">
        <v xml:space="preserve"> </v>
      </c>
    </row>
    <row r="229" spans="2:17">
      <c r="B229" t="s">
        <v>26</v>
      </c>
      <c r="C229" t="s">
        <v>268</v>
      </c>
      <c r="D229" t="s">
        <v>229</v>
      </c>
      <c r="K229" t="str">
        <v>Lindane</v>
      </c>
      <c r="L229">
        <v>0</v>
      </c>
      <c r="M229">
        <v>0</v>
      </c>
      <c r="N229">
        <v>0</v>
      </c>
      <c r="O229">
        <v>0</v>
      </c>
      <c r="P229" t="str">
        <v xml:space="preserve"> | | | </v>
      </c>
      <c r="Q229" t="str">
        <v xml:space="preserve"> </v>
      </c>
    </row>
    <row r="230" spans="2:17">
      <c r="B230" t="s">
        <v>26</v>
      </c>
      <c r="C230" t="s">
        <v>269</v>
      </c>
      <c r="D230" t="s">
        <v>229</v>
      </c>
      <c r="K230" t="str">
        <v>Maneb</v>
      </c>
      <c r="L230">
        <v>0</v>
      </c>
      <c r="M230">
        <v>0</v>
      </c>
      <c r="N230">
        <v>1</v>
      </c>
      <c r="O230">
        <v>0</v>
      </c>
      <c r="P230" t="str">
        <v xml:space="preserve"> | |CHN| </v>
      </c>
      <c r="Q230" t="str">
        <v xml:space="preserve">CHN,  </v>
      </c>
    </row>
    <row r="231" spans="2:17">
      <c r="B231" t="s">
        <v>26</v>
      </c>
      <c r="C231" t="s">
        <v>270</v>
      </c>
      <c r="D231" t="s">
        <v>229</v>
      </c>
      <c r="K231" t="str">
        <v>Mercury Compounds</v>
      </c>
      <c r="L231">
        <v>0</v>
      </c>
      <c r="M231">
        <v>0</v>
      </c>
      <c r="N231">
        <v>0</v>
      </c>
      <c r="O231">
        <v>0</v>
      </c>
      <c r="P231" t="str">
        <v xml:space="preserve"> | | | </v>
      </c>
      <c r="Q231" t="str">
        <v xml:space="preserve"> </v>
      </c>
    </row>
    <row r="232" spans="2:17">
      <c r="B232" t="s">
        <v>26</v>
      </c>
      <c r="C232" t="s">
        <v>271</v>
      </c>
      <c r="D232" t="s">
        <v>229</v>
      </c>
      <c r="K232" t="str">
        <v>Metalaxyl</v>
      </c>
      <c r="L232">
        <v>1</v>
      </c>
      <c r="M232">
        <v>0</v>
      </c>
      <c r="N232">
        <v>1</v>
      </c>
      <c r="O232">
        <v>1</v>
      </c>
      <c r="P232" t="str">
        <v>USA| |CHN|EU</v>
      </c>
      <c r="Q232" t="str">
        <v>USA, CHN, EU</v>
      </c>
    </row>
    <row r="233" spans="2:17">
      <c r="B233" t="s">
        <v>26</v>
      </c>
      <c r="C233" t="s">
        <v>272</v>
      </c>
      <c r="D233" t="s">
        <v>229</v>
      </c>
      <c r="K233" t="str">
        <v>Methamidophos</v>
      </c>
      <c r="L233">
        <v>0</v>
      </c>
      <c r="M233">
        <v>0</v>
      </c>
      <c r="N233">
        <v>0</v>
      </c>
      <c r="O233">
        <v>0</v>
      </c>
      <c r="P233" t="str">
        <v xml:space="preserve"> | | | </v>
      </c>
      <c r="Q233" t="str">
        <v xml:space="preserve"> </v>
      </c>
    </row>
    <row r="234" spans="2:17">
      <c r="B234" t="s">
        <v>26</v>
      </c>
      <c r="C234" t="s">
        <v>273</v>
      </c>
      <c r="D234" t="s">
        <v>229</v>
      </c>
      <c r="K234" t="str">
        <v>Methoxychlor</v>
      </c>
      <c r="L234">
        <v>0</v>
      </c>
      <c r="M234">
        <v>0</v>
      </c>
      <c r="N234">
        <v>0</v>
      </c>
      <c r="O234">
        <v>0</v>
      </c>
      <c r="P234" t="str">
        <v xml:space="preserve"> | | | </v>
      </c>
      <c r="Q234" t="str">
        <v xml:space="preserve"> </v>
      </c>
    </row>
    <row r="235" spans="2:17">
      <c r="B235" t="s">
        <v>26</v>
      </c>
      <c r="C235" t="s">
        <v>274</v>
      </c>
      <c r="D235" t="s">
        <v>229</v>
      </c>
      <c r="K235" t="str">
        <v>Methyl Bromide</v>
      </c>
      <c r="L235">
        <v>0</v>
      </c>
      <c r="M235">
        <v>0</v>
      </c>
      <c r="N235">
        <v>0</v>
      </c>
      <c r="O235">
        <v>0</v>
      </c>
      <c r="P235" t="str">
        <v xml:space="preserve"> | | | </v>
      </c>
      <c r="Q235" t="str">
        <v xml:space="preserve"> </v>
      </c>
    </row>
    <row r="236" spans="2:17">
      <c r="B236" t="s">
        <v>26</v>
      </c>
      <c r="C236" t="s">
        <v>275</v>
      </c>
      <c r="D236" t="s">
        <v>229</v>
      </c>
      <c r="K236" t="str">
        <v>Methyl Parathion</v>
      </c>
      <c r="L236">
        <v>0</v>
      </c>
      <c r="M236">
        <v>0</v>
      </c>
      <c r="N236">
        <v>0</v>
      </c>
      <c r="O236">
        <v>0</v>
      </c>
      <c r="P236" t="str">
        <v xml:space="preserve"> | | | </v>
      </c>
      <c r="Q236" t="str">
        <v xml:space="preserve"> </v>
      </c>
    </row>
    <row r="237" spans="2:17">
      <c r="B237" t="s">
        <v>26</v>
      </c>
      <c r="C237" t="s">
        <v>276</v>
      </c>
      <c r="D237" t="s">
        <v>229</v>
      </c>
      <c r="K237" t="str">
        <v>Monocrotophos</v>
      </c>
      <c r="L237">
        <v>0</v>
      </c>
      <c r="M237">
        <v>0</v>
      </c>
      <c r="N237">
        <v>0</v>
      </c>
      <c r="O237">
        <v>0</v>
      </c>
      <c r="P237" t="str">
        <v xml:space="preserve"> | | | </v>
      </c>
      <c r="Q237" t="str">
        <v xml:space="preserve"> </v>
      </c>
    </row>
    <row r="238" spans="2:17">
      <c r="B238" t="s">
        <v>26</v>
      </c>
      <c r="C238" t="s">
        <v>277</v>
      </c>
      <c r="D238" t="s">
        <v>229</v>
      </c>
      <c r="K238" t="str">
        <v>Naptalam</v>
      </c>
      <c r="L238">
        <v>0</v>
      </c>
      <c r="M238">
        <v>0</v>
      </c>
      <c r="N238">
        <v>0</v>
      </c>
      <c r="O238">
        <v>0</v>
      </c>
      <c r="P238" t="str">
        <v xml:space="preserve"> | | | </v>
      </c>
      <c r="Q238" t="str">
        <v xml:space="preserve"> </v>
      </c>
    </row>
    <row r="239" spans="2:17">
      <c r="B239" t="s">
        <v>26</v>
      </c>
      <c r="C239" t="s">
        <v>278</v>
      </c>
      <c r="D239" t="s">
        <v>229</v>
      </c>
      <c r="K239" t="str">
        <v>Norflurazon</v>
      </c>
      <c r="L239">
        <v>1</v>
      </c>
      <c r="M239">
        <v>0</v>
      </c>
      <c r="N239">
        <v>0</v>
      </c>
      <c r="O239">
        <v>0</v>
      </c>
      <c r="P239" t="str">
        <v xml:space="preserve">USA| | | </v>
      </c>
      <c r="Q239" t="str">
        <v xml:space="preserve">USA,  </v>
      </c>
    </row>
    <row r="240" spans="2:17">
      <c r="B240" t="s">
        <v>26</v>
      </c>
      <c r="C240" t="s">
        <v>279</v>
      </c>
      <c r="D240" t="s">
        <v>229</v>
      </c>
      <c r="K240" t="str">
        <v>Oxamyl</v>
      </c>
      <c r="L240">
        <v>1</v>
      </c>
      <c r="M240">
        <v>0</v>
      </c>
      <c r="N240">
        <v>0</v>
      </c>
      <c r="O240">
        <v>1</v>
      </c>
      <c r="P240" t="str">
        <v>USA| | |EU</v>
      </c>
      <c r="Q240" t="str">
        <v>USA, EU</v>
      </c>
    </row>
    <row r="241" spans="2:17">
      <c r="B241" t="s">
        <v>26</v>
      </c>
      <c r="C241" t="s">
        <v>280</v>
      </c>
      <c r="D241" t="s">
        <v>229</v>
      </c>
      <c r="K241" t="str">
        <v>Oxytetracycline</v>
      </c>
      <c r="L241">
        <v>1</v>
      </c>
      <c r="M241">
        <v>0</v>
      </c>
      <c r="N241">
        <v>0</v>
      </c>
      <c r="O241">
        <v>0</v>
      </c>
      <c r="P241" t="str">
        <v xml:space="preserve">USA| | | </v>
      </c>
      <c r="Q241" t="str">
        <v xml:space="preserve">USA,  </v>
      </c>
    </row>
    <row r="242" spans="2:17">
      <c r="B242" t="s">
        <v>26</v>
      </c>
      <c r="C242" t="s">
        <v>281</v>
      </c>
      <c r="D242" t="s">
        <v>229</v>
      </c>
      <c r="K242" t="str">
        <v>Parathion</v>
      </c>
      <c r="L242">
        <v>0</v>
      </c>
      <c r="M242">
        <v>0</v>
      </c>
      <c r="N242">
        <v>0</v>
      </c>
      <c r="O242">
        <v>0</v>
      </c>
      <c r="P242" t="str">
        <v xml:space="preserve"> | | | </v>
      </c>
      <c r="Q242" t="str">
        <v xml:space="preserve"> </v>
      </c>
    </row>
    <row r="243" spans="2:17">
      <c r="B243" t="s">
        <v>26</v>
      </c>
      <c r="C243" t="s">
        <v>282</v>
      </c>
      <c r="D243" t="s">
        <v>229</v>
      </c>
      <c r="K243" t="str">
        <v>Pebulate</v>
      </c>
      <c r="L243">
        <v>0</v>
      </c>
      <c r="M243">
        <v>0</v>
      </c>
      <c r="N243">
        <v>0</v>
      </c>
      <c r="O243">
        <v>0</v>
      </c>
      <c r="P243" t="str">
        <v xml:space="preserve"> | | | </v>
      </c>
      <c r="Q243" t="str">
        <v xml:space="preserve"> </v>
      </c>
    </row>
    <row r="244" spans="2:17">
      <c r="B244" t="s">
        <v>26</v>
      </c>
      <c r="C244" t="s">
        <v>283</v>
      </c>
      <c r="D244" t="s">
        <v>229</v>
      </c>
      <c r="K244" t="str">
        <v>Pentachlorophenol (PCP)</v>
      </c>
      <c r="L244">
        <v>0</v>
      </c>
      <c r="M244">
        <v>0</v>
      </c>
      <c r="N244">
        <v>0</v>
      </c>
      <c r="O244">
        <v>0</v>
      </c>
      <c r="P244" t="str">
        <v xml:space="preserve"> | | | </v>
      </c>
      <c r="Q244" t="str">
        <v xml:space="preserve"> </v>
      </c>
    </row>
    <row r="245" spans="2:17">
      <c r="B245" t="s">
        <v>26</v>
      </c>
      <c r="C245" t="s">
        <v>284</v>
      </c>
      <c r="D245" t="s">
        <v>229</v>
      </c>
      <c r="K245" t="str">
        <v>Phenmedipham</v>
      </c>
      <c r="L245">
        <v>1</v>
      </c>
      <c r="M245">
        <v>0</v>
      </c>
      <c r="N245">
        <v>1</v>
      </c>
      <c r="O245">
        <v>1</v>
      </c>
      <c r="P245" t="str">
        <v>USA| |CHN|EU</v>
      </c>
      <c r="Q245" t="str">
        <v>USA, CHN, EU</v>
      </c>
    </row>
    <row r="246" spans="2:17">
      <c r="B246" t="s">
        <v>26</v>
      </c>
      <c r="C246" t="s">
        <v>285</v>
      </c>
      <c r="D246" t="s">
        <v>229</v>
      </c>
      <c r="K246" t="str">
        <v>Phorate</v>
      </c>
      <c r="L246">
        <v>1</v>
      </c>
      <c r="M246">
        <v>0</v>
      </c>
      <c r="N246">
        <v>0</v>
      </c>
      <c r="O246">
        <v>0</v>
      </c>
      <c r="P246" t="str">
        <v xml:space="preserve">USA| | | </v>
      </c>
      <c r="Q246" t="str">
        <v xml:space="preserve">USA,  </v>
      </c>
    </row>
    <row r="247" spans="2:17">
      <c r="B247" t="s">
        <v>26</v>
      </c>
      <c r="C247" t="s">
        <v>286</v>
      </c>
      <c r="D247" t="s">
        <v>229</v>
      </c>
      <c r="K247" t="str">
        <v>Phosphamidon</v>
      </c>
      <c r="L247">
        <v>0</v>
      </c>
      <c r="M247">
        <v>0</v>
      </c>
      <c r="N247">
        <v>0</v>
      </c>
      <c r="O247">
        <v>0</v>
      </c>
      <c r="P247" t="str">
        <v xml:space="preserve"> | | | </v>
      </c>
      <c r="Q247" t="str">
        <v xml:space="preserve"> </v>
      </c>
    </row>
    <row r="248" spans="2:17">
      <c r="B248" t="s">
        <v>26</v>
      </c>
      <c r="C248" t="s">
        <v>287</v>
      </c>
      <c r="D248" t="s">
        <v>229</v>
      </c>
      <c r="K248" t="str">
        <v>Prometon</v>
      </c>
      <c r="L248">
        <v>1</v>
      </c>
      <c r="M248">
        <v>0</v>
      </c>
      <c r="N248">
        <v>0</v>
      </c>
      <c r="O248">
        <v>0</v>
      </c>
      <c r="P248" t="str">
        <v xml:space="preserve">USA| | | </v>
      </c>
      <c r="Q248" t="str">
        <v xml:space="preserve">USA,  </v>
      </c>
    </row>
    <row r="249" spans="2:17">
      <c r="B249" t="s">
        <v>26</v>
      </c>
      <c r="C249" t="s">
        <v>288</v>
      </c>
      <c r="D249" t="s">
        <v>229</v>
      </c>
      <c r="K249" t="str">
        <v>Pyridate</v>
      </c>
      <c r="L249">
        <v>0</v>
      </c>
      <c r="M249">
        <v>0</v>
      </c>
      <c r="N249">
        <v>0</v>
      </c>
      <c r="O249">
        <v>1</v>
      </c>
      <c r="P249" t="str">
        <v xml:space="preserve"> | | |EU</v>
      </c>
      <c r="Q249" t="str">
        <v>EU</v>
      </c>
    </row>
    <row r="250" spans="2:17">
      <c r="B250" t="s">
        <v>26</v>
      </c>
      <c r="C250" t="s">
        <v>289</v>
      </c>
      <c r="D250" t="s">
        <v>229</v>
      </c>
      <c r="K250" t="str">
        <v>Streptomycin</v>
      </c>
      <c r="L250">
        <v>1</v>
      </c>
      <c r="M250">
        <v>0</v>
      </c>
      <c r="N250">
        <v>1</v>
      </c>
      <c r="O250">
        <v>0</v>
      </c>
      <c r="P250" t="str">
        <v xml:space="preserve">USA| |CHN| </v>
      </c>
      <c r="Q250" t="str">
        <v xml:space="preserve">USA, CHN,  </v>
      </c>
    </row>
    <row r="251" spans="2:17">
      <c r="B251" t="s">
        <v>26</v>
      </c>
      <c r="C251" t="s">
        <v>290</v>
      </c>
      <c r="D251" t="s">
        <v>229</v>
      </c>
      <c r="K251" t="str">
        <v>Sulprofos</v>
      </c>
      <c r="L251">
        <v>0</v>
      </c>
      <c r="M251">
        <v>0</v>
      </c>
      <c r="N251">
        <v>0</v>
      </c>
      <c r="O251">
        <v>0</v>
      </c>
      <c r="P251" t="str">
        <v xml:space="preserve"> | | | </v>
      </c>
      <c r="Q251" t="str">
        <v xml:space="preserve"> </v>
      </c>
    </row>
    <row r="252" spans="2:17">
      <c r="B252" t="s">
        <v>26</v>
      </c>
      <c r="C252" t="s">
        <v>291</v>
      </c>
      <c r="D252" t="s">
        <v>229</v>
      </c>
      <c r="K252" t="str">
        <v>TCA</v>
      </c>
      <c r="L252">
        <v>0</v>
      </c>
      <c r="M252">
        <v>0</v>
      </c>
      <c r="N252">
        <v>0</v>
      </c>
      <c r="O252">
        <v>0</v>
      </c>
      <c r="P252" t="str">
        <v xml:space="preserve"> | | | </v>
      </c>
      <c r="Q252" t="str">
        <v xml:space="preserve"> </v>
      </c>
    </row>
    <row r="253" spans="2:17">
      <c r="B253" t="s">
        <v>26</v>
      </c>
      <c r="C253" t="s">
        <v>292</v>
      </c>
      <c r="D253" t="s">
        <v>229</v>
      </c>
      <c r="K253" t="str">
        <v>Toxaphene (Camphechlor)</v>
      </c>
      <c r="L253">
        <v>0</v>
      </c>
      <c r="M253">
        <v>0</v>
      </c>
      <c r="N253">
        <v>0</v>
      </c>
      <c r="O253">
        <v>0</v>
      </c>
      <c r="P253" t="str">
        <v xml:space="preserve"> | | | </v>
      </c>
      <c r="Q253" t="str">
        <v xml:space="preserve"> </v>
      </c>
    </row>
    <row r="254" spans="2:17">
      <c r="B254" t="s">
        <v>26</v>
      </c>
      <c r="C254" t="s">
        <v>293</v>
      </c>
      <c r="D254" t="s">
        <v>229</v>
      </c>
      <c r="K254" t="str">
        <v>Tribufos (DEF)</v>
      </c>
      <c r="L254">
        <v>1</v>
      </c>
      <c r="M254">
        <v>0</v>
      </c>
      <c r="N254">
        <v>0</v>
      </c>
      <c r="O254">
        <v>0</v>
      </c>
      <c r="P254" t="str">
        <v xml:space="preserve">USA| | | </v>
      </c>
      <c r="Q254" t="str">
        <v xml:space="preserve">USA,  </v>
      </c>
    </row>
    <row r="255" spans="2:17">
      <c r="B255" t="s">
        <v>26</v>
      </c>
      <c r="C255" t="s">
        <v>294</v>
      </c>
      <c r="D255" t="s">
        <v>229</v>
      </c>
      <c r="K255" t="str">
        <v>Trichlorfon</v>
      </c>
      <c r="L255">
        <v>0</v>
      </c>
      <c r="M255">
        <v>0</v>
      </c>
      <c r="N255">
        <v>1</v>
      </c>
      <c r="O255">
        <v>0</v>
      </c>
      <c r="P255" t="str">
        <v xml:space="preserve"> | |CHN| </v>
      </c>
      <c r="Q255" t="str">
        <v xml:space="preserve">CHN,  </v>
      </c>
    </row>
    <row r="256" spans="2:17">
      <c r="B256" t="s">
        <v>26</v>
      </c>
      <c r="C256" t="s">
        <v>295</v>
      </c>
      <c r="D256" t="s">
        <v>229</v>
      </c>
      <c r="K256" t="str">
        <v>Vernolate</v>
      </c>
      <c r="L256">
        <v>0</v>
      </c>
      <c r="M256">
        <v>0</v>
      </c>
      <c r="N256">
        <v>0</v>
      </c>
      <c r="O256">
        <v>0</v>
      </c>
      <c r="P256" t="str">
        <v xml:space="preserve"> | | | </v>
      </c>
      <c r="Q256" t="str">
        <v xml:space="preserve"> </v>
      </c>
    </row>
    <row r="257" spans="2:17">
      <c r="B257" t="s">
        <v>26</v>
      </c>
      <c r="C257" t="s">
        <v>296</v>
      </c>
      <c r="D257" t="s">
        <v>229</v>
      </c>
      <c r="K257" t="str">
        <v>Vinclozolin</v>
      </c>
      <c r="L257">
        <v>0</v>
      </c>
      <c r="M257">
        <v>0</v>
      </c>
      <c r="N257">
        <v>1</v>
      </c>
      <c r="O257">
        <v>0</v>
      </c>
      <c r="P257" t="str">
        <v xml:space="preserve"> | |CHN| </v>
      </c>
      <c r="Q257" t="str">
        <v xml:space="preserve">CHN,  </v>
      </c>
    </row>
    <row r="258" spans="2:17">
      <c r="B258" t="s">
        <v>26</v>
      </c>
      <c r="C258" t="s">
        <v>297</v>
      </c>
      <c r="D258" t="s">
        <v>229</v>
      </c>
      <c r="K258" t="str">
        <v>Zineb</v>
      </c>
      <c r="L258">
        <v>0</v>
      </c>
      <c r="M258">
        <v>0</v>
      </c>
      <c r="N258">
        <v>1</v>
      </c>
      <c r="O258">
        <v>0</v>
      </c>
      <c r="P258" t="str">
        <v xml:space="preserve"> | |CHN| </v>
      </c>
      <c r="Q258" t="str">
        <v xml:space="preserve">CHN,  </v>
      </c>
    </row>
    <row r="259" spans="2:17">
      <c r="B259" t="s">
        <v>26</v>
      </c>
      <c r="C259" t="s">
        <v>298</v>
      </c>
      <c r="D259" t="s">
        <v>229</v>
      </c>
      <c r="K259" t="str">
        <v>Ziram</v>
      </c>
      <c r="L259">
        <v>1</v>
      </c>
      <c r="M259">
        <v>0</v>
      </c>
      <c r="N259">
        <v>1</v>
      </c>
      <c r="O259">
        <v>1</v>
      </c>
      <c r="P259" t="str">
        <v>USA| |CHN|EU</v>
      </c>
      <c r="Q259" t="str">
        <v>USA, CHN, EU</v>
      </c>
    </row>
    <row r="260" spans="2:17">
      <c r="B260" t="s">
        <v>26</v>
      </c>
      <c r="C260" t="s">
        <v>299</v>
      </c>
      <c r="D260" t="s">
        <v>300</v>
      </c>
      <c r="K260" t="str">
        <v>Paraquat</v>
      </c>
      <c r="L260">
        <v>1</v>
      </c>
      <c r="M260">
        <v>0</v>
      </c>
      <c r="N260">
        <v>0</v>
      </c>
      <c r="O260">
        <v>0</v>
      </c>
      <c r="P260" t="str">
        <v xml:space="preserve">USA| | | </v>
      </c>
      <c r="Q260" t="str">
        <v xml:space="preserve">USA,  </v>
      </c>
    </row>
    <row r="261" spans="2:17">
      <c r="B261" t="s">
        <v>26</v>
      </c>
      <c r="C261" t="s">
        <v>301</v>
      </c>
      <c r="D261" t="s">
        <v>29</v>
      </c>
      <c r="K261" t="str">
        <v>1-Methylcyclopropene</v>
      </c>
      <c r="L261">
        <v>1</v>
      </c>
      <c r="M261">
        <v>1</v>
      </c>
      <c r="N261">
        <v>1</v>
      </c>
      <c r="O261">
        <v>1</v>
      </c>
      <c r="P261" t="str">
        <v>USA|BRA|CHN|EU</v>
      </c>
      <c r="Q261" t="str">
        <v>USA, BRA, CHN, EU</v>
      </c>
    </row>
    <row r="262" spans="2:17">
      <c r="B262" t="s">
        <v>26</v>
      </c>
      <c r="C262" t="s">
        <v>302</v>
      </c>
      <c r="D262" t="s">
        <v>29</v>
      </c>
      <c r="K262" t="str">
        <v>2,4-D</v>
      </c>
      <c r="L262">
        <v>1</v>
      </c>
      <c r="M262">
        <v>1</v>
      </c>
      <c r="N262">
        <v>1</v>
      </c>
      <c r="O262">
        <v>1</v>
      </c>
      <c r="P262" t="str">
        <v>USA|BRA|CHN|EU</v>
      </c>
      <c r="Q262" t="str">
        <v>USA, BRA, CHN, EU</v>
      </c>
    </row>
    <row r="263" spans="2:17">
      <c r="B263" t="s">
        <v>26</v>
      </c>
      <c r="C263" t="s">
        <v>303</v>
      </c>
      <c r="D263" t="s">
        <v>29</v>
      </c>
      <c r="K263" t="str">
        <v>6-Benzyladenine</v>
      </c>
      <c r="L263">
        <v>1</v>
      </c>
      <c r="M263">
        <v>1</v>
      </c>
      <c r="N263">
        <v>1</v>
      </c>
      <c r="O263">
        <v>1</v>
      </c>
      <c r="P263" t="str">
        <v>USA|BRA|CHN|EU</v>
      </c>
      <c r="Q263" t="str">
        <v>USA, BRA, CHN, EU</v>
      </c>
    </row>
    <row r="264" spans="2:17">
      <c r="B264" t="s">
        <v>26</v>
      </c>
      <c r="C264" t="s">
        <v>304</v>
      </c>
      <c r="D264" t="s">
        <v>29</v>
      </c>
      <c r="K264" t="str">
        <v>Abamectin</v>
      </c>
      <c r="L264">
        <v>1</v>
      </c>
      <c r="M264">
        <v>1</v>
      </c>
      <c r="N264">
        <v>1</v>
      </c>
      <c r="O264">
        <v>1</v>
      </c>
      <c r="P264" t="str">
        <v>USA|BRA|CHN|EU</v>
      </c>
      <c r="Q264" t="str">
        <v>USA, BRA, CHN, EU</v>
      </c>
    </row>
    <row r="265" spans="2:17">
      <c r="B265" t="s">
        <v>26</v>
      </c>
      <c r="C265" t="s">
        <v>305</v>
      </c>
      <c r="D265" t="s">
        <v>29</v>
      </c>
      <c r="K265" t="str">
        <v>Acephate</v>
      </c>
      <c r="L265">
        <v>1</v>
      </c>
      <c r="M265">
        <v>1</v>
      </c>
      <c r="N265">
        <v>1</v>
      </c>
      <c r="O265">
        <v>0</v>
      </c>
      <c r="P265" t="str">
        <v xml:space="preserve">USA|BRA|CHN| </v>
      </c>
      <c r="Q265" t="str">
        <v xml:space="preserve">USA, BRA, CHN,  </v>
      </c>
    </row>
    <row r="266" spans="2:17">
      <c r="B266" t="s">
        <v>26</v>
      </c>
      <c r="C266" t="s">
        <v>306</v>
      </c>
      <c r="D266" t="s">
        <v>29</v>
      </c>
      <c r="K266" t="str">
        <v>Acetamiprid</v>
      </c>
      <c r="L266">
        <v>1</v>
      </c>
      <c r="M266">
        <v>1</v>
      </c>
      <c r="N266">
        <v>1</v>
      </c>
      <c r="O266">
        <v>1</v>
      </c>
      <c r="P266" t="str">
        <v>USA|BRA|CHN|EU</v>
      </c>
      <c r="Q266" t="str">
        <v>USA, BRA, CHN, EU</v>
      </c>
    </row>
    <row r="267" spans="2:17">
      <c r="B267" t="s">
        <v>26</v>
      </c>
      <c r="C267" t="s">
        <v>307</v>
      </c>
      <c r="D267" t="s">
        <v>29</v>
      </c>
      <c r="K267" t="str">
        <v>Acetochlor</v>
      </c>
      <c r="L267">
        <v>1</v>
      </c>
      <c r="M267">
        <v>1</v>
      </c>
      <c r="N267">
        <v>1</v>
      </c>
      <c r="O267">
        <v>0</v>
      </c>
      <c r="P267" t="str">
        <v xml:space="preserve">USA|BRA|CHN| </v>
      </c>
      <c r="Q267" t="str">
        <v xml:space="preserve">USA, BRA, CHN,  </v>
      </c>
    </row>
    <row r="268" spans="2:17">
      <c r="B268" t="s">
        <v>26</v>
      </c>
      <c r="C268" t="s">
        <v>308</v>
      </c>
      <c r="D268" t="s">
        <v>29</v>
      </c>
      <c r="K268" t="str">
        <v>Acibenzolar-S-methyl</v>
      </c>
      <c r="L268">
        <v>1</v>
      </c>
      <c r="M268">
        <v>1</v>
      </c>
      <c r="N268">
        <v>0</v>
      </c>
      <c r="O268">
        <v>1</v>
      </c>
      <c r="P268" t="str">
        <v>USA|BRA| |EU</v>
      </c>
      <c r="Q268" t="str">
        <v>USA, BRA, EU</v>
      </c>
    </row>
    <row r="269" spans="2:17">
      <c r="B269" t="s">
        <v>26</v>
      </c>
      <c r="C269" t="s">
        <v>309</v>
      </c>
      <c r="D269" t="s">
        <v>29</v>
      </c>
      <c r="K269" t="str">
        <v>Acifluorfen</v>
      </c>
      <c r="L269">
        <v>1</v>
      </c>
      <c r="M269">
        <v>1</v>
      </c>
      <c r="N269">
        <v>1</v>
      </c>
      <c r="O269">
        <v>0</v>
      </c>
      <c r="P269" t="str">
        <v xml:space="preserve">USA|BRA|CHN| </v>
      </c>
      <c r="Q269" t="str">
        <v xml:space="preserve">USA, BRA, CHN,  </v>
      </c>
    </row>
    <row r="270" spans="2:17">
      <c r="B270" t="s">
        <v>26</v>
      </c>
      <c r="C270" t="s">
        <v>310</v>
      </c>
      <c r="D270" t="s">
        <v>29</v>
      </c>
      <c r="K270" t="str">
        <v>Alachlor</v>
      </c>
      <c r="L270">
        <v>0</v>
      </c>
      <c r="M270">
        <v>1</v>
      </c>
      <c r="N270">
        <v>1</v>
      </c>
      <c r="O270">
        <v>0</v>
      </c>
      <c r="P270" t="str">
        <v xml:space="preserve"> |BRA|CHN| </v>
      </c>
      <c r="Q270" t="str">
        <v xml:space="preserve">BRA, CHN,  </v>
      </c>
    </row>
    <row r="271" spans="2:17">
      <c r="B271" t="s">
        <v>26</v>
      </c>
      <c r="C271" t="s">
        <v>311</v>
      </c>
      <c r="D271" t="s">
        <v>29</v>
      </c>
      <c r="K271" t="str">
        <v>Aldicarb</v>
      </c>
      <c r="L271">
        <v>0</v>
      </c>
      <c r="M271">
        <v>1</v>
      </c>
      <c r="N271">
        <v>0</v>
      </c>
      <c r="O271">
        <v>0</v>
      </c>
      <c r="P271" t="str">
        <v xml:space="preserve"> |BRA| | </v>
      </c>
      <c r="Q271" t="str">
        <v xml:space="preserve">BRA,  </v>
      </c>
    </row>
    <row r="272" spans="2:17">
      <c r="B272" t="s">
        <v>26</v>
      </c>
      <c r="C272" t="s">
        <v>312</v>
      </c>
      <c r="D272" t="s">
        <v>29</v>
      </c>
      <c r="K272" t="str">
        <v>Alpha-Cypermethrin</v>
      </c>
      <c r="L272">
        <v>1</v>
      </c>
      <c r="M272">
        <v>1</v>
      </c>
      <c r="N272">
        <v>1</v>
      </c>
      <c r="O272">
        <v>1</v>
      </c>
      <c r="P272" t="str">
        <v>USA|BRA|CHN|EU</v>
      </c>
      <c r="Q272" t="str">
        <v>USA, BRA, CHN, EU</v>
      </c>
    </row>
    <row r="273" spans="2:17">
      <c r="B273" t="s">
        <v>26</v>
      </c>
      <c r="C273" t="s">
        <v>313</v>
      </c>
      <c r="D273" t="s">
        <v>29</v>
      </c>
      <c r="K273" t="str">
        <v>Ametryn</v>
      </c>
      <c r="L273">
        <v>1</v>
      </c>
      <c r="M273">
        <v>1</v>
      </c>
      <c r="N273">
        <v>1</v>
      </c>
      <c r="O273">
        <v>0</v>
      </c>
      <c r="P273" t="str">
        <v xml:space="preserve">USA|BRA|CHN| </v>
      </c>
      <c r="Q273" t="str">
        <v xml:space="preserve">USA, BRA, CHN,  </v>
      </c>
    </row>
    <row r="274" spans="2:17">
      <c r="B274" t="s">
        <v>26</v>
      </c>
      <c r="C274" t="s">
        <v>314</v>
      </c>
      <c r="D274" t="s">
        <v>29</v>
      </c>
      <c r="K274" t="str">
        <v>Aminopyralid</v>
      </c>
      <c r="L274">
        <v>1</v>
      </c>
      <c r="M274">
        <v>1</v>
      </c>
      <c r="N274">
        <v>0</v>
      </c>
      <c r="O274">
        <v>1</v>
      </c>
      <c r="P274" t="str">
        <v>USA|BRA| |EU</v>
      </c>
      <c r="Q274" t="str">
        <v>USA, BRA, EU</v>
      </c>
    </row>
    <row r="275" spans="2:17">
      <c r="B275" t="s">
        <v>26</v>
      </c>
      <c r="C275" t="s">
        <v>315</v>
      </c>
      <c r="D275" t="s">
        <v>29</v>
      </c>
      <c r="K275" t="str">
        <v>Amitraz</v>
      </c>
      <c r="L275">
        <v>0</v>
      </c>
      <c r="M275">
        <v>1</v>
      </c>
      <c r="N275">
        <v>1</v>
      </c>
      <c r="O275">
        <v>0</v>
      </c>
      <c r="P275" t="str">
        <v xml:space="preserve"> |BRA|CHN| </v>
      </c>
      <c r="Q275" t="str">
        <v xml:space="preserve">BRA, CHN,  </v>
      </c>
    </row>
    <row r="276" spans="2:17">
      <c r="B276" t="s">
        <v>26</v>
      </c>
      <c r="C276" t="s">
        <v>316</v>
      </c>
      <c r="D276" t="s">
        <v>29</v>
      </c>
      <c r="K276" t="str">
        <v>Anilazine</v>
      </c>
      <c r="L276">
        <v>0</v>
      </c>
      <c r="M276">
        <v>1</v>
      </c>
      <c r="N276">
        <v>0</v>
      </c>
      <c r="O276">
        <v>0</v>
      </c>
      <c r="P276" t="str">
        <v xml:space="preserve"> |BRA| | </v>
      </c>
      <c r="Q276" t="str">
        <v xml:space="preserve">BRA,  </v>
      </c>
    </row>
    <row r="277" spans="2:17">
      <c r="B277" t="s">
        <v>26</v>
      </c>
      <c r="C277" t="s">
        <v>317</v>
      </c>
      <c r="D277" t="s">
        <v>29</v>
      </c>
      <c r="K277" t="str">
        <v>Asulam</v>
      </c>
      <c r="L277">
        <v>1</v>
      </c>
      <c r="M277">
        <v>1</v>
      </c>
      <c r="N277">
        <v>0</v>
      </c>
      <c r="O277">
        <v>0</v>
      </c>
      <c r="P277" t="str">
        <v xml:space="preserve">USA|BRA| | </v>
      </c>
      <c r="Q277" t="str">
        <v xml:space="preserve">USA, BRA,  </v>
      </c>
    </row>
    <row r="278" spans="2:17">
      <c r="B278" t="s">
        <v>26</v>
      </c>
      <c r="C278" t="s">
        <v>318</v>
      </c>
      <c r="D278" t="s">
        <v>29</v>
      </c>
      <c r="K278" t="str">
        <v>Atrazine</v>
      </c>
      <c r="L278">
        <v>1</v>
      </c>
      <c r="M278">
        <v>1</v>
      </c>
      <c r="N278">
        <v>1</v>
      </c>
      <c r="O278">
        <v>0</v>
      </c>
      <c r="P278" t="str">
        <v xml:space="preserve">USA|BRA|CHN| </v>
      </c>
      <c r="Q278" t="str">
        <v xml:space="preserve">USA, BRA, CHN,  </v>
      </c>
    </row>
    <row r="279" spans="2:17">
      <c r="B279" t="s">
        <v>26</v>
      </c>
      <c r="C279" t="s">
        <v>319</v>
      </c>
      <c r="D279" t="s">
        <v>29</v>
      </c>
      <c r="K279" t="str">
        <v>Aviglycine</v>
      </c>
      <c r="L279">
        <v>1</v>
      </c>
      <c r="M279">
        <v>1</v>
      </c>
      <c r="N279">
        <v>0</v>
      </c>
      <c r="O279">
        <v>0</v>
      </c>
      <c r="P279" t="str">
        <v xml:space="preserve">USA|BRA| | </v>
      </c>
      <c r="Q279" t="str">
        <v xml:space="preserve">USA, BRA,  </v>
      </c>
    </row>
    <row r="280" spans="2:17">
      <c r="B280" t="s">
        <v>26</v>
      </c>
      <c r="C280" t="s">
        <v>320</v>
      </c>
      <c r="D280" t="s">
        <v>29</v>
      </c>
      <c r="K280" t="str">
        <v>Azadirachtin</v>
      </c>
      <c r="L280">
        <v>1</v>
      </c>
      <c r="M280">
        <v>1</v>
      </c>
      <c r="N280">
        <v>1</v>
      </c>
      <c r="O280">
        <v>1</v>
      </c>
      <c r="P280" t="str">
        <v>USA|BRA|CHN|EU</v>
      </c>
      <c r="Q280" t="str">
        <v>USA, BRA, CHN, EU</v>
      </c>
    </row>
    <row r="281" spans="2:17">
      <c r="B281" t="s">
        <v>26</v>
      </c>
      <c r="C281" t="s">
        <v>321</v>
      </c>
      <c r="D281" t="s">
        <v>29</v>
      </c>
      <c r="K281" t="str">
        <v>Azoxystrobin</v>
      </c>
      <c r="L281">
        <v>1</v>
      </c>
      <c r="M281">
        <v>1</v>
      </c>
      <c r="N281">
        <v>1</v>
      </c>
      <c r="O281">
        <v>1</v>
      </c>
      <c r="P281" t="str">
        <v>USA|BRA|CHN|EU</v>
      </c>
      <c r="Q281" t="str">
        <v>USA, BRA, CHN, EU</v>
      </c>
    </row>
    <row r="282" spans="2:17">
      <c r="B282" t="s">
        <v>26</v>
      </c>
      <c r="C282" t="s">
        <v>322</v>
      </c>
      <c r="D282" t="s">
        <v>29</v>
      </c>
      <c r="K282" t="str">
        <v>Bendiocarb</v>
      </c>
      <c r="L282">
        <v>0</v>
      </c>
      <c r="M282">
        <v>1</v>
      </c>
      <c r="N282">
        <v>1</v>
      </c>
      <c r="O282">
        <v>0</v>
      </c>
      <c r="P282" t="str">
        <v xml:space="preserve"> |BRA|CHN| </v>
      </c>
      <c r="Q282" t="str">
        <v xml:space="preserve">BRA, CHN,  </v>
      </c>
    </row>
    <row r="283" spans="2:17">
      <c r="B283" t="s">
        <v>26</v>
      </c>
      <c r="C283" t="s">
        <v>323</v>
      </c>
      <c r="D283" t="s">
        <v>29</v>
      </c>
      <c r="K283" t="str">
        <v>Bentazone</v>
      </c>
      <c r="L283">
        <v>1</v>
      </c>
      <c r="M283">
        <v>1</v>
      </c>
      <c r="N283">
        <v>1</v>
      </c>
      <c r="O283">
        <v>1</v>
      </c>
      <c r="P283" t="str">
        <v>USA|BRA|CHN|EU</v>
      </c>
      <c r="Q283" t="str">
        <v>USA, BRA, CHN, EU</v>
      </c>
    </row>
    <row r="284" spans="2:17">
      <c r="B284" t="s">
        <v>26</v>
      </c>
      <c r="C284" t="s">
        <v>324</v>
      </c>
      <c r="D284" t="s">
        <v>29</v>
      </c>
      <c r="K284" t="str">
        <v>Bifenthrin</v>
      </c>
      <c r="L284">
        <v>1</v>
      </c>
      <c r="M284">
        <v>1</v>
      </c>
      <c r="N284">
        <v>1</v>
      </c>
      <c r="O284">
        <v>0</v>
      </c>
      <c r="P284" t="str">
        <v xml:space="preserve">USA|BRA|CHN| </v>
      </c>
      <c r="Q284" t="str">
        <v xml:space="preserve">USA, BRA, CHN,  </v>
      </c>
    </row>
    <row r="285" spans="2:17">
      <c r="B285" t="s">
        <v>26</v>
      </c>
      <c r="C285" t="s">
        <v>325</v>
      </c>
      <c r="D285" t="s">
        <v>29</v>
      </c>
      <c r="K285" t="str">
        <v>Bispyribac</v>
      </c>
      <c r="L285">
        <v>1</v>
      </c>
      <c r="M285">
        <v>1</v>
      </c>
      <c r="N285">
        <v>1</v>
      </c>
      <c r="O285">
        <v>1</v>
      </c>
      <c r="P285" t="str">
        <v>USA|BRA|CHN|EU</v>
      </c>
      <c r="Q285" t="str">
        <v>USA, BRA, CHN, EU</v>
      </c>
    </row>
    <row r="286" spans="2:17">
      <c r="B286" t="s">
        <v>26</v>
      </c>
      <c r="C286" t="s">
        <v>326</v>
      </c>
      <c r="D286" t="s">
        <v>29</v>
      </c>
      <c r="K286" t="str">
        <v>Boscalid</v>
      </c>
      <c r="L286">
        <v>1</v>
      </c>
      <c r="M286">
        <v>1</v>
      </c>
      <c r="N286">
        <v>1</v>
      </c>
      <c r="O286">
        <v>1</v>
      </c>
      <c r="P286" t="str">
        <v>USA|BRA|CHN|EU</v>
      </c>
      <c r="Q286" t="str">
        <v>USA, BRA, CHN, EU</v>
      </c>
    </row>
    <row r="287" spans="2:17">
      <c r="B287" t="s">
        <v>26</v>
      </c>
      <c r="C287" t="s">
        <v>327</v>
      </c>
      <c r="D287" t="s">
        <v>29</v>
      </c>
      <c r="K287" t="str">
        <v>Bromacil</v>
      </c>
      <c r="L287">
        <v>1</v>
      </c>
      <c r="M287">
        <v>1</v>
      </c>
      <c r="N287">
        <v>1</v>
      </c>
      <c r="O287">
        <v>0</v>
      </c>
      <c r="P287" t="str">
        <v xml:space="preserve">USA|BRA|CHN| </v>
      </c>
      <c r="Q287" t="str">
        <v xml:space="preserve">USA, BRA, CHN,  </v>
      </c>
    </row>
    <row r="288" spans="2:17">
      <c r="B288" t="s">
        <v>26</v>
      </c>
      <c r="C288" t="s">
        <v>328</v>
      </c>
      <c r="D288" t="s">
        <v>29</v>
      </c>
      <c r="K288" t="str">
        <v>Bromoxynil</v>
      </c>
      <c r="L288">
        <v>1</v>
      </c>
      <c r="M288">
        <v>1</v>
      </c>
      <c r="N288">
        <v>1</v>
      </c>
      <c r="O288">
        <v>1</v>
      </c>
      <c r="P288" t="str">
        <v>USA|BRA|CHN|EU</v>
      </c>
      <c r="Q288" t="str">
        <v>USA, BRA, CHN, EU</v>
      </c>
    </row>
    <row r="289" spans="2:17">
      <c r="B289" t="s">
        <v>26</v>
      </c>
      <c r="C289" t="s">
        <v>329</v>
      </c>
      <c r="D289" t="s">
        <v>29</v>
      </c>
      <c r="K289" t="str">
        <v>Buprofezin</v>
      </c>
      <c r="L289">
        <v>1</v>
      </c>
      <c r="M289">
        <v>1</v>
      </c>
      <c r="N289">
        <v>1</v>
      </c>
      <c r="O289">
        <v>1</v>
      </c>
      <c r="P289" t="str">
        <v>USA|BRA|CHN|EU</v>
      </c>
      <c r="Q289" t="str">
        <v>USA, BRA, CHN, EU</v>
      </c>
    </row>
    <row r="290" spans="2:17">
      <c r="B290" t="s">
        <v>26</v>
      </c>
      <c r="C290" t="s">
        <v>330</v>
      </c>
      <c r="D290" t="s">
        <v>29</v>
      </c>
      <c r="K290" t="str">
        <v>Butralin</v>
      </c>
      <c r="L290">
        <v>1</v>
      </c>
      <c r="M290">
        <v>1</v>
      </c>
      <c r="N290">
        <v>1</v>
      </c>
      <c r="O290">
        <v>0</v>
      </c>
      <c r="P290" t="str">
        <v xml:space="preserve">USA|BRA|CHN| </v>
      </c>
      <c r="Q290" t="str">
        <v xml:space="preserve">USA, BRA, CHN,  </v>
      </c>
    </row>
    <row r="291" spans="2:17">
      <c r="B291" t="s">
        <v>26</v>
      </c>
      <c r="C291" t="s">
        <v>331</v>
      </c>
      <c r="D291" t="s">
        <v>29</v>
      </c>
      <c r="K291" t="str">
        <v>Captan</v>
      </c>
      <c r="L291">
        <v>1</v>
      </c>
      <c r="M291">
        <v>1</v>
      </c>
      <c r="N291">
        <v>1</v>
      </c>
      <c r="O291">
        <v>1</v>
      </c>
      <c r="P291" t="str">
        <v>USA|BRA|CHN|EU</v>
      </c>
      <c r="Q291" t="str">
        <v>USA, BRA, CHN, EU</v>
      </c>
    </row>
    <row r="292" spans="2:17">
      <c r="B292" t="s">
        <v>26</v>
      </c>
      <c r="C292" t="s">
        <v>332</v>
      </c>
      <c r="D292" t="s">
        <v>29</v>
      </c>
      <c r="K292" t="str">
        <v>Carbaryl</v>
      </c>
      <c r="L292">
        <v>1</v>
      </c>
      <c r="M292">
        <v>1</v>
      </c>
      <c r="N292">
        <v>1</v>
      </c>
      <c r="O292">
        <v>0</v>
      </c>
      <c r="P292" t="str">
        <v xml:space="preserve">USA|BRA|CHN| </v>
      </c>
      <c r="Q292" t="str">
        <v xml:space="preserve">USA, BRA, CHN,  </v>
      </c>
    </row>
    <row r="293" spans="2:17">
      <c r="B293" t="s">
        <v>26</v>
      </c>
      <c r="C293" t="s">
        <v>333</v>
      </c>
      <c r="D293" t="s">
        <v>29</v>
      </c>
      <c r="K293" t="str">
        <v>Carboxin</v>
      </c>
      <c r="L293">
        <v>1</v>
      </c>
      <c r="M293">
        <v>1</v>
      </c>
      <c r="N293">
        <v>1</v>
      </c>
      <c r="O293">
        <v>1</v>
      </c>
      <c r="P293" t="str">
        <v>USA|BRA|CHN|EU</v>
      </c>
      <c r="Q293" t="str">
        <v>USA, BRA, CHN, EU</v>
      </c>
    </row>
    <row r="294" spans="2:17">
      <c r="B294" t="s">
        <v>26</v>
      </c>
      <c r="C294" t="s">
        <v>334</v>
      </c>
      <c r="D294" t="s">
        <v>29</v>
      </c>
      <c r="K294" t="str">
        <v>Carfentrazone-Ethyl</v>
      </c>
      <c r="L294">
        <v>1</v>
      </c>
      <c r="M294">
        <v>1</v>
      </c>
      <c r="N294">
        <v>1</v>
      </c>
      <c r="O294">
        <v>1</v>
      </c>
      <c r="P294" t="str">
        <v>USA|BRA|CHN|EU</v>
      </c>
      <c r="Q294" t="str">
        <v>USA, BRA, CHN, EU</v>
      </c>
    </row>
    <row r="295" spans="2:17">
      <c r="B295" t="s">
        <v>26</v>
      </c>
      <c r="C295" t="s">
        <v>335</v>
      </c>
      <c r="D295" t="s">
        <v>29</v>
      </c>
      <c r="K295" t="str">
        <v>Chinomethionat (Oxythioquinox)</v>
      </c>
      <c r="L295">
        <v>0</v>
      </c>
      <c r="M295">
        <v>1</v>
      </c>
      <c r="N295">
        <v>0</v>
      </c>
      <c r="O295">
        <v>0</v>
      </c>
      <c r="P295" t="str">
        <v xml:space="preserve"> |BRA| | </v>
      </c>
      <c r="Q295" t="str">
        <v xml:space="preserve">BRA,  </v>
      </c>
    </row>
    <row r="296" spans="2:17">
      <c r="B296" t="s">
        <v>26</v>
      </c>
      <c r="C296" t="s">
        <v>336</v>
      </c>
      <c r="D296" t="s">
        <v>29</v>
      </c>
      <c r="K296" t="str">
        <v>Chlorantraniliprole</v>
      </c>
      <c r="L296">
        <v>1</v>
      </c>
      <c r="M296">
        <v>1</v>
      </c>
      <c r="N296">
        <v>1</v>
      </c>
      <c r="O296">
        <v>1</v>
      </c>
      <c r="P296" t="str">
        <v>USA|BRA|CHN|EU</v>
      </c>
      <c r="Q296" t="str">
        <v>USA, BRA, CHN, EU</v>
      </c>
    </row>
    <row r="297" spans="2:17">
      <c r="B297" t="s">
        <v>26</v>
      </c>
      <c r="C297" t="s">
        <v>337</v>
      </c>
      <c r="D297" t="s">
        <v>29</v>
      </c>
      <c r="K297" t="str">
        <v>Chlorfenapyr</v>
      </c>
      <c r="L297">
        <v>0</v>
      </c>
      <c r="M297">
        <v>1</v>
      </c>
      <c r="N297">
        <v>1</v>
      </c>
      <c r="O297">
        <v>0</v>
      </c>
      <c r="P297" t="str">
        <v xml:space="preserve"> |BRA|CHN| </v>
      </c>
      <c r="Q297" t="str">
        <v xml:space="preserve">BRA, CHN,  </v>
      </c>
    </row>
    <row r="298" spans="2:17">
      <c r="B298" t="s">
        <v>26</v>
      </c>
      <c r="C298" t="s">
        <v>338</v>
      </c>
      <c r="D298" t="s">
        <v>29</v>
      </c>
      <c r="K298" t="str">
        <v>Chlorimuron</v>
      </c>
      <c r="L298">
        <v>1</v>
      </c>
      <c r="M298">
        <v>1</v>
      </c>
      <c r="N298">
        <v>1</v>
      </c>
      <c r="O298">
        <v>0</v>
      </c>
      <c r="P298" t="str">
        <v xml:space="preserve">USA|BRA|CHN| </v>
      </c>
      <c r="Q298" t="str">
        <v xml:space="preserve">USA, BRA, CHN,  </v>
      </c>
    </row>
    <row r="299" spans="2:17">
      <c r="B299" t="s">
        <v>26</v>
      </c>
      <c r="C299" t="s">
        <v>339</v>
      </c>
      <c r="D299" t="s">
        <v>29</v>
      </c>
      <c r="K299" t="str">
        <v>Chlormequat</v>
      </c>
      <c r="L299">
        <v>1</v>
      </c>
      <c r="M299">
        <v>1</v>
      </c>
      <c r="N299">
        <v>1</v>
      </c>
      <c r="O299">
        <v>1</v>
      </c>
      <c r="P299" t="str">
        <v>USA|BRA|CHN|EU</v>
      </c>
      <c r="Q299" t="str">
        <v>USA, BRA, CHN, EU</v>
      </c>
    </row>
    <row r="300" spans="2:17">
      <c r="B300" t="s">
        <v>26</v>
      </c>
      <c r="C300" t="s">
        <v>340</v>
      </c>
      <c r="D300" t="s">
        <v>29</v>
      </c>
      <c r="K300" t="str">
        <v>Chlorothalonil</v>
      </c>
      <c r="L300">
        <v>1</v>
      </c>
      <c r="M300">
        <v>1</v>
      </c>
      <c r="N300">
        <v>1</v>
      </c>
      <c r="O300">
        <v>1</v>
      </c>
      <c r="P300" t="str">
        <v>USA|BRA|CHN|EU</v>
      </c>
      <c r="Q300" t="str">
        <v>USA, BRA, CHN, EU</v>
      </c>
    </row>
    <row r="301" spans="2:17">
      <c r="B301" t="s">
        <v>26</v>
      </c>
      <c r="C301" t="s">
        <v>341</v>
      </c>
      <c r="D301" t="s">
        <v>29</v>
      </c>
      <c r="K301" t="str">
        <v>Chlorpyrifos</v>
      </c>
      <c r="L301">
        <v>1</v>
      </c>
      <c r="M301">
        <v>1</v>
      </c>
      <c r="N301">
        <v>1</v>
      </c>
      <c r="O301">
        <v>1</v>
      </c>
      <c r="P301" t="str">
        <v>USA|BRA|CHN|EU</v>
      </c>
      <c r="Q301" t="str">
        <v>USA, BRA, CHN, EU</v>
      </c>
    </row>
    <row r="302" spans="2:17">
      <c r="B302" t="s">
        <v>26</v>
      </c>
      <c r="C302" t="s">
        <v>342</v>
      </c>
      <c r="D302" t="s">
        <v>29</v>
      </c>
      <c r="K302" t="str">
        <v>Clethodim</v>
      </c>
      <c r="L302">
        <v>1</v>
      </c>
      <c r="M302">
        <v>1</v>
      </c>
      <c r="N302">
        <v>1</v>
      </c>
      <c r="O302">
        <v>1</v>
      </c>
      <c r="P302" t="str">
        <v>USA|BRA|CHN|EU</v>
      </c>
      <c r="Q302" t="str">
        <v>USA, BRA, CHN, EU</v>
      </c>
    </row>
    <row r="303" spans="2:17">
      <c r="B303" t="s">
        <v>26</v>
      </c>
      <c r="C303" t="s">
        <v>343</v>
      </c>
      <c r="D303" t="s">
        <v>29</v>
      </c>
      <c r="K303" t="str">
        <v>Clodinafop</v>
      </c>
      <c r="L303">
        <v>1</v>
      </c>
      <c r="M303">
        <v>1</v>
      </c>
      <c r="N303">
        <v>1</v>
      </c>
      <c r="O303">
        <v>1</v>
      </c>
      <c r="P303" t="str">
        <v>USA|BRA|CHN|EU</v>
      </c>
      <c r="Q303" t="str">
        <v>USA, BRA, CHN, EU</v>
      </c>
    </row>
    <row r="304" spans="2:17">
      <c r="B304" t="s">
        <v>26</v>
      </c>
      <c r="C304" t="s">
        <v>344</v>
      </c>
      <c r="D304" t="s">
        <v>29</v>
      </c>
      <c r="K304" t="str">
        <v>Clofentezine</v>
      </c>
      <c r="L304">
        <v>1</v>
      </c>
      <c r="M304">
        <v>1</v>
      </c>
      <c r="N304">
        <v>1</v>
      </c>
      <c r="O304">
        <v>1</v>
      </c>
      <c r="P304" t="str">
        <v>USA|BRA|CHN|EU</v>
      </c>
      <c r="Q304" t="str">
        <v>USA, BRA, CHN, EU</v>
      </c>
    </row>
    <row r="305" spans="2:17">
      <c r="B305" t="s">
        <v>26</v>
      </c>
      <c r="C305" t="s">
        <v>345</v>
      </c>
      <c r="D305" t="s">
        <v>29</v>
      </c>
      <c r="K305" t="str">
        <v>Clomazone</v>
      </c>
      <c r="L305">
        <v>1</v>
      </c>
      <c r="M305">
        <v>1</v>
      </c>
      <c r="N305">
        <v>1</v>
      </c>
      <c r="O305">
        <v>1</v>
      </c>
      <c r="P305" t="str">
        <v>USA|BRA|CHN|EU</v>
      </c>
      <c r="Q305" t="str">
        <v>USA, BRA, CHN, EU</v>
      </c>
    </row>
    <row r="306" spans="2:17">
      <c r="B306" t="s">
        <v>26</v>
      </c>
      <c r="C306" t="s">
        <v>346</v>
      </c>
      <c r="D306" t="s">
        <v>29</v>
      </c>
      <c r="K306" t="str">
        <v>Cloransulam-Methyl</v>
      </c>
      <c r="L306">
        <v>1</v>
      </c>
      <c r="M306">
        <v>1</v>
      </c>
      <c r="N306">
        <v>1</v>
      </c>
      <c r="O306">
        <v>0</v>
      </c>
      <c r="P306" t="str">
        <v xml:space="preserve">USA|BRA|CHN| </v>
      </c>
      <c r="Q306" t="str">
        <v xml:space="preserve">USA, BRA, CHN,  </v>
      </c>
    </row>
    <row r="307" spans="2:17">
      <c r="B307" t="s">
        <v>26</v>
      </c>
      <c r="C307" t="s">
        <v>347</v>
      </c>
      <c r="D307" t="s">
        <v>29</v>
      </c>
      <c r="K307" t="str">
        <v>Clothianidin</v>
      </c>
      <c r="L307">
        <v>1</v>
      </c>
      <c r="M307">
        <v>1</v>
      </c>
      <c r="N307">
        <v>1</v>
      </c>
      <c r="O307">
        <v>0</v>
      </c>
      <c r="P307" t="str">
        <v xml:space="preserve">USA|BRA|CHN| </v>
      </c>
      <c r="Q307" t="str">
        <v xml:space="preserve">USA, BRA, CHN,  </v>
      </c>
    </row>
    <row r="308" spans="2:17">
      <c r="B308" t="s">
        <v>26</v>
      </c>
      <c r="C308" t="s">
        <v>348</v>
      </c>
      <c r="D308" t="s">
        <v>29</v>
      </c>
      <c r="K308" t="str">
        <v>Copper Hydroxide</v>
      </c>
      <c r="L308">
        <v>1</v>
      </c>
      <c r="M308">
        <v>1</v>
      </c>
      <c r="N308">
        <v>1</v>
      </c>
      <c r="O308">
        <v>1</v>
      </c>
      <c r="P308" t="str">
        <v>USA|BRA|CHN|EU</v>
      </c>
      <c r="Q308" t="str">
        <v>USA, BRA, CHN, EU</v>
      </c>
    </row>
    <row r="309" spans="2:17">
      <c r="B309" t="s">
        <v>26</v>
      </c>
      <c r="C309" t="s">
        <v>349</v>
      </c>
      <c r="D309" t="s">
        <v>29</v>
      </c>
      <c r="K309" t="str">
        <v>Copper Oxychloride</v>
      </c>
      <c r="L309">
        <v>1</v>
      </c>
      <c r="M309">
        <v>1</v>
      </c>
      <c r="N309">
        <v>1</v>
      </c>
      <c r="O309">
        <v>1</v>
      </c>
      <c r="P309" t="str">
        <v>USA|BRA|CHN|EU</v>
      </c>
      <c r="Q309" t="str">
        <v>USA, BRA, CHN, EU</v>
      </c>
    </row>
    <row r="310" spans="2:17">
      <c r="B310" t="s">
        <v>26</v>
      </c>
      <c r="C310" t="s">
        <v>350</v>
      </c>
      <c r="D310" t="s">
        <v>29</v>
      </c>
      <c r="K310" t="str">
        <v>Copper Sulfate</v>
      </c>
      <c r="L310">
        <v>1</v>
      </c>
      <c r="M310">
        <v>1</v>
      </c>
      <c r="N310">
        <v>0</v>
      </c>
      <c r="O310">
        <v>0</v>
      </c>
      <c r="P310" t="str">
        <v xml:space="preserve">USA|BRA| | </v>
      </c>
      <c r="Q310" t="str">
        <v xml:space="preserve">USA, BRA,  </v>
      </c>
    </row>
    <row r="311" spans="2:17">
      <c r="B311" t="s">
        <v>26</v>
      </c>
      <c r="C311" t="s">
        <v>351</v>
      </c>
      <c r="D311" t="s">
        <v>29</v>
      </c>
      <c r="K311" t="str">
        <v>Cuprous Oxide (Copper Oxide)</v>
      </c>
      <c r="L311">
        <v>1</v>
      </c>
      <c r="M311">
        <v>1</v>
      </c>
      <c r="N311">
        <v>1</v>
      </c>
      <c r="O311">
        <v>1</v>
      </c>
      <c r="P311" t="str">
        <v>USA|BRA|CHN|EU</v>
      </c>
      <c r="Q311" t="str">
        <v>USA, BRA, CHN, EU</v>
      </c>
    </row>
    <row r="312" spans="2:17">
      <c r="B312" t="s">
        <v>26</v>
      </c>
      <c r="C312" t="s">
        <v>352</v>
      </c>
      <c r="D312" t="s">
        <v>29</v>
      </c>
      <c r="K312" t="str">
        <v>Cyanamide</v>
      </c>
      <c r="L312">
        <v>1</v>
      </c>
      <c r="M312">
        <v>1</v>
      </c>
      <c r="N312">
        <v>1</v>
      </c>
      <c r="O312">
        <v>0</v>
      </c>
      <c r="P312" t="str">
        <v xml:space="preserve">USA|BRA|CHN| </v>
      </c>
      <c r="Q312" t="str">
        <v xml:space="preserve">USA, BRA, CHN,  </v>
      </c>
    </row>
    <row r="313" spans="2:17">
      <c r="B313" t="s">
        <v>26</v>
      </c>
      <c r="C313" t="s">
        <v>353</v>
      </c>
      <c r="D313" t="s">
        <v>29</v>
      </c>
      <c r="K313" t="str">
        <v>Cyanazine</v>
      </c>
      <c r="L313">
        <v>0</v>
      </c>
      <c r="M313">
        <v>1</v>
      </c>
      <c r="N313">
        <v>1</v>
      </c>
      <c r="O313">
        <v>0</v>
      </c>
      <c r="P313" t="str">
        <v xml:space="preserve"> |BRA|CHN| </v>
      </c>
      <c r="Q313" t="str">
        <v xml:space="preserve">BRA, CHN,  </v>
      </c>
    </row>
    <row r="314" spans="2:17">
      <c r="B314" t="s">
        <v>26</v>
      </c>
      <c r="C314" t="s">
        <v>354</v>
      </c>
      <c r="D314" t="s">
        <v>29</v>
      </c>
      <c r="K314" t="str">
        <v>Cyantraniliprole</v>
      </c>
      <c r="L314">
        <v>1</v>
      </c>
      <c r="M314">
        <v>1</v>
      </c>
      <c r="N314">
        <v>0</v>
      </c>
      <c r="O314">
        <v>1</v>
      </c>
      <c r="P314" t="str">
        <v>USA|BRA| |EU</v>
      </c>
      <c r="Q314" t="str">
        <v>USA, BRA, EU</v>
      </c>
    </row>
    <row r="315" spans="2:17">
      <c r="B315" t="s">
        <v>26</v>
      </c>
      <c r="C315" t="s">
        <v>355</v>
      </c>
      <c r="D315" t="s">
        <v>29</v>
      </c>
      <c r="K315" t="str">
        <v>Cyazofamid</v>
      </c>
      <c r="L315">
        <v>1</v>
      </c>
      <c r="M315">
        <v>1</v>
      </c>
      <c r="N315">
        <v>1</v>
      </c>
      <c r="O315">
        <v>1</v>
      </c>
      <c r="P315" t="str">
        <v>USA|BRA|CHN|EU</v>
      </c>
      <c r="Q315" t="str">
        <v>USA, BRA, CHN, EU</v>
      </c>
    </row>
    <row r="316" spans="2:17">
      <c r="B316" t="s">
        <v>26</v>
      </c>
      <c r="C316" t="s">
        <v>356</v>
      </c>
      <c r="D316" t="s">
        <v>29</v>
      </c>
      <c r="K316" t="str">
        <v>Cyclanilide</v>
      </c>
      <c r="L316">
        <v>1</v>
      </c>
      <c r="M316">
        <v>1</v>
      </c>
      <c r="N316">
        <v>0</v>
      </c>
      <c r="O316">
        <v>0</v>
      </c>
      <c r="P316" t="str">
        <v xml:space="preserve">USA|BRA| | </v>
      </c>
      <c r="Q316" t="str">
        <v xml:space="preserve">USA, BRA,  </v>
      </c>
    </row>
    <row r="317" spans="2:17">
      <c r="B317" t="s">
        <v>26</v>
      </c>
      <c r="C317" t="s">
        <v>357</v>
      </c>
      <c r="D317" t="s">
        <v>29</v>
      </c>
      <c r="K317" t="str">
        <v>Cyflumetofen</v>
      </c>
      <c r="L317">
        <v>1</v>
      </c>
      <c r="M317">
        <v>1</v>
      </c>
      <c r="N317">
        <v>0</v>
      </c>
      <c r="O317">
        <v>1</v>
      </c>
      <c r="P317" t="str">
        <v>USA|BRA| |EU</v>
      </c>
      <c r="Q317" t="str">
        <v>USA, BRA, EU</v>
      </c>
    </row>
    <row r="318" spans="2:17">
      <c r="B318" t="s">
        <v>26</v>
      </c>
      <c r="C318" t="s">
        <v>358</v>
      </c>
      <c r="D318" t="s">
        <v>29</v>
      </c>
      <c r="K318" t="str">
        <v>Cyfluthrin</v>
      </c>
      <c r="L318">
        <v>1</v>
      </c>
      <c r="M318">
        <v>1</v>
      </c>
      <c r="N318">
        <v>1</v>
      </c>
      <c r="O318">
        <v>1</v>
      </c>
      <c r="P318" t="str">
        <v>USA|BRA|CHN|EU</v>
      </c>
      <c r="Q318" t="str">
        <v>USA, BRA, CHN, EU</v>
      </c>
    </row>
    <row r="319" spans="2:17">
      <c r="B319" t="s">
        <v>26</v>
      </c>
      <c r="C319" t="s">
        <v>359</v>
      </c>
      <c r="D319" t="s">
        <v>29</v>
      </c>
      <c r="K319" t="str">
        <v>Cyhalofop</v>
      </c>
      <c r="L319">
        <v>1</v>
      </c>
      <c r="M319">
        <v>1</v>
      </c>
      <c r="N319">
        <v>1</v>
      </c>
      <c r="O319">
        <v>1</v>
      </c>
      <c r="P319" t="str">
        <v>USA|BRA|CHN|EU</v>
      </c>
      <c r="Q319" t="str">
        <v>USA, BRA, CHN, EU</v>
      </c>
    </row>
    <row r="320" spans="2:17">
      <c r="B320" t="s">
        <v>26</v>
      </c>
      <c r="C320" t="s">
        <v>360</v>
      </c>
      <c r="D320" t="s">
        <v>29</v>
      </c>
      <c r="K320" t="str">
        <v>Cyhalothrin-Gamma</v>
      </c>
      <c r="L320">
        <v>1</v>
      </c>
      <c r="M320">
        <v>1</v>
      </c>
      <c r="N320">
        <v>0</v>
      </c>
      <c r="O320">
        <v>1</v>
      </c>
      <c r="P320" t="str">
        <v>USA|BRA| |EU</v>
      </c>
      <c r="Q320" t="str">
        <v>USA, BRA, EU</v>
      </c>
    </row>
    <row r="321" spans="2:17">
      <c r="B321" t="s">
        <v>26</v>
      </c>
      <c r="C321" t="s">
        <v>361</v>
      </c>
      <c r="D321" t="s">
        <v>29</v>
      </c>
      <c r="K321" t="str">
        <v>Cyhalothrin-Lambda</v>
      </c>
      <c r="L321">
        <v>1</v>
      </c>
      <c r="M321">
        <v>1</v>
      </c>
      <c r="N321">
        <v>0</v>
      </c>
      <c r="O321">
        <v>1</v>
      </c>
      <c r="P321" t="str">
        <v>USA|BRA| |EU</v>
      </c>
      <c r="Q321" t="str">
        <v>USA, BRA, EU</v>
      </c>
    </row>
    <row r="322" spans="2:17">
      <c r="B322" t="s">
        <v>26</v>
      </c>
      <c r="C322" t="s">
        <v>362</v>
      </c>
      <c r="D322" t="s">
        <v>29</v>
      </c>
      <c r="K322" t="str">
        <v>Cymoxanil</v>
      </c>
      <c r="L322">
        <v>1</v>
      </c>
      <c r="M322">
        <v>1</v>
      </c>
      <c r="N322">
        <v>1</v>
      </c>
      <c r="O322">
        <v>1</v>
      </c>
      <c r="P322" t="str">
        <v>USA|BRA|CHN|EU</v>
      </c>
      <c r="Q322" t="str">
        <v>USA, BRA, CHN, EU</v>
      </c>
    </row>
    <row r="323" spans="2:17">
      <c r="B323" t="s">
        <v>26</v>
      </c>
      <c r="C323" t="s">
        <v>363</v>
      </c>
      <c r="D323" t="s">
        <v>29</v>
      </c>
      <c r="K323" t="str">
        <v>Cypermethrin</v>
      </c>
      <c r="L323">
        <v>1</v>
      </c>
      <c r="M323">
        <v>1</v>
      </c>
      <c r="N323">
        <v>1</v>
      </c>
      <c r="O323">
        <v>1</v>
      </c>
      <c r="P323" t="str">
        <v>USA|BRA|CHN|EU</v>
      </c>
      <c r="Q323" t="str">
        <v>USA, BRA, CHN, EU</v>
      </c>
    </row>
    <row r="324" spans="2:17">
      <c r="B324" t="s">
        <v>26</v>
      </c>
      <c r="C324" t="s">
        <v>364</v>
      </c>
      <c r="D324" t="s">
        <v>29</v>
      </c>
      <c r="K324" t="str">
        <v>Cyproconazole</v>
      </c>
      <c r="L324">
        <v>1</v>
      </c>
      <c r="M324">
        <v>1</v>
      </c>
      <c r="N324">
        <v>0</v>
      </c>
      <c r="O324">
        <v>1</v>
      </c>
      <c r="P324" t="str">
        <v>USA|BRA| |EU</v>
      </c>
      <c r="Q324" t="str">
        <v>USA, BRA, EU</v>
      </c>
    </row>
    <row r="325" spans="2:17">
      <c r="B325" t="s">
        <v>26</v>
      </c>
      <c r="C325" t="s">
        <v>365</v>
      </c>
      <c r="D325" t="s">
        <v>29</v>
      </c>
      <c r="K325" t="str">
        <v>Cyprodinil</v>
      </c>
      <c r="L325">
        <v>1</v>
      </c>
      <c r="M325">
        <v>1</v>
      </c>
      <c r="N325">
        <v>1</v>
      </c>
      <c r="O325">
        <v>1</v>
      </c>
      <c r="P325" t="str">
        <v>USA|BRA|CHN|EU</v>
      </c>
      <c r="Q325" t="str">
        <v>USA, BRA, CHN, EU</v>
      </c>
    </row>
    <row r="326" spans="2:17">
      <c r="B326" t="s">
        <v>26</v>
      </c>
      <c r="C326" t="s">
        <v>366</v>
      </c>
      <c r="D326" t="s">
        <v>29</v>
      </c>
      <c r="K326" t="str">
        <v>Cyromazine</v>
      </c>
      <c r="L326">
        <v>1</v>
      </c>
      <c r="M326">
        <v>1</v>
      </c>
      <c r="N326">
        <v>1</v>
      </c>
      <c r="O326">
        <v>1</v>
      </c>
      <c r="P326" t="str">
        <v>USA|BRA|CHN|EU</v>
      </c>
      <c r="Q326" t="str">
        <v>USA, BRA, CHN, EU</v>
      </c>
    </row>
    <row r="327" spans="2:17">
      <c r="B327" t="s">
        <v>26</v>
      </c>
      <c r="C327" t="s">
        <v>367</v>
      </c>
      <c r="D327" t="s">
        <v>29</v>
      </c>
      <c r="K327" t="str">
        <v>Cytokinin (Kinetin)</v>
      </c>
      <c r="L327">
        <v>1</v>
      </c>
      <c r="M327">
        <v>1</v>
      </c>
      <c r="N327">
        <v>0</v>
      </c>
      <c r="O327">
        <v>0</v>
      </c>
      <c r="P327" t="str">
        <v xml:space="preserve">USA|BRA| | </v>
      </c>
      <c r="Q327" t="str">
        <v xml:space="preserve">USA, BRA,  </v>
      </c>
    </row>
    <row r="328" spans="2:17">
      <c r="B328" t="s">
        <v>26</v>
      </c>
      <c r="C328" t="s">
        <v>368</v>
      </c>
      <c r="D328" t="s">
        <v>29</v>
      </c>
      <c r="K328" t="str">
        <v>Daminozide</v>
      </c>
      <c r="L328">
        <v>1</v>
      </c>
      <c r="M328">
        <v>1</v>
      </c>
      <c r="N328">
        <v>1</v>
      </c>
      <c r="O328">
        <v>1</v>
      </c>
      <c r="P328" t="str">
        <v>USA|BRA|CHN|EU</v>
      </c>
      <c r="Q328" t="str">
        <v>USA, BRA, CHN, EU</v>
      </c>
    </row>
    <row r="329" spans="2:17">
      <c r="B329" t="s">
        <v>26</v>
      </c>
      <c r="C329" t="s">
        <v>369</v>
      </c>
      <c r="D329" t="s">
        <v>29</v>
      </c>
      <c r="K329" t="str">
        <v>Dazomet</v>
      </c>
      <c r="L329">
        <v>1</v>
      </c>
      <c r="M329">
        <v>1</v>
      </c>
      <c r="N329">
        <v>1</v>
      </c>
      <c r="O329">
        <v>1</v>
      </c>
      <c r="P329" t="str">
        <v>USA|BRA|CHN|EU</v>
      </c>
      <c r="Q329" t="str">
        <v>USA, BRA, CHN, EU</v>
      </c>
    </row>
    <row r="330" spans="2:17">
      <c r="B330" t="s">
        <v>26</v>
      </c>
      <c r="C330" t="s">
        <v>370</v>
      </c>
      <c r="D330" t="s">
        <v>29</v>
      </c>
      <c r="K330" t="str">
        <v>Decan-1-ol (1-Decanol)</v>
      </c>
      <c r="L330">
        <v>1</v>
      </c>
      <c r="M330">
        <v>1</v>
      </c>
      <c r="N330">
        <v>0</v>
      </c>
      <c r="O330">
        <v>1</v>
      </c>
      <c r="P330" t="str">
        <v>USA|BRA| |EU</v>
      </c>
      <c r="Q330" t="str">
        <v>USA, BRA, EU</v>
      </c>
    </row>
    <row r="331" spans="2:17">
      <c r="B331" t="s">
        <v>26</v>
      </c>
      <c r="C331" t="s">
        <v>371</v>
      </c>
      <c r="D331" t="s">
        <v>29</v>
      </c>
      <c r="K331" t="str">
        <v>Diazinon</v>
      </c>
      <c r="L331">
        <v>1</v>
      </c>
      <c r="M331">
        <v>1</v>
      </c>
      <c r="N331">
        <v>1</v>
      </c>
      <c r="O331">
        <v>0</v>
      </c>
      <c r="P331" t="str">
        <v xml:space="preserve">USA|BRA|CHN| </v>
      </c>
      <c r="Q331" t="str">
        <v xml:space="preserve">USA, BRA, CHN,  </v>
      </c>
    </row>
    <row r="332" spans="2:17">
      <c r="B332" t="s">
        <v>26</v>
      </c>
      <c r="C332" t="s">
        <v>372</v>
      </c>
      <c r="D332" t="s">
        <v>29</v>
      </c>
      <c r="K332" t="str">
        <v>Dicamba</v>
      </c>
      <c r="L332">
        <v>1</v>
      </c>
      <c r="M332">
        <v>1</v>
      </c>
      <c r="N332">
        <v>1</v>
      </c>
      <c r="O332">
        <v>1</v>
      </c>
      <c r="P332" t="str">
        <v>USA|BRA|CHN|EU</v>
      </c>
      <c r="Q332" t="str">
        <v>USA, BRA, CHN, EU</v>
      </c>
    </row>
    <row r="333" spans="2:17">
      <c r="B333" t="s">
        <v>26</v>
      </c>
      <c r="C333" t="s">
        <v>373</v>
      </c>
      <c r="D333" t="s">
        <v>29</v>
      </c>
      <c r="K333" t="str">
        <v>Diclofop</v>
      </c>
      <c r="L333">
        <v>0</v>
      </c>
      <c r="M333">
        <v>1</v>
      </c>
      <c r="N333">
        <v>1</v>
      </c>
      <c r="O333">
        <v>1</v>
      </c>
      <c r="P333" t="str">
        <v xml:space="preserve"> |BRA|CHN|EU</v>
      </c>
      <c r="Q333" t="str">
        <v>BRA, CHN, EU</v>
      </c>
    </row>
    <row r="334" spans="2:17">
      <c r="B334" t="s">
        <v>26</v>
      </c>
      <c r="C334" t="s">
        <v>374</v>
      </c>
      <c r="D334" t="s">
        <v>29</v>
      </c>
      <c r="K334" t="str">
        <v>Dicloran</v>
      </c>
      <c r="L334">
        <v>1</v>
      </c>
      <c r="M334">
        <v>1</v>
      </c>
      <c r="N334">
        <v>0</v>
      </c>
      <c r="O334">
        <v>0</v>
      </c>
      <c r="P334" t="str">
        <v xml:space="preserve">USA|BRA| | </v>
      </c>
      <c r="Q334" t="str">
        <v xml:space="preserve">USA, BRA,  </v>
      </c>
    </row>
    <row r="335" spans="2:17">
      <c r="B335" t="s">
        <v>26</v>
      </c>
      <c r="C335" t="s">
        <v>375</v>
      </c>
      <c r="D335" t="s">
        <v>29</v>
      </c>
      <c r="K335" t="str">
        <v>Diclosulam</v>
      </c>
      <c r="L335">
        <v>1</v>
      </c>
      <c r="M335">
        <v>1</v>
      </c>
      <c r="N335">
        <v>0</v>
      </c>
      <c r="O335">
        <v>0</v>
      </c>
      <c r="P335" t="str">
        <v xml:space="preserve">USA|BRA| | </v>
      </c>
      <c r="Q335" t="str">
        <v xml:space="preserve">USA, BRA,  </v>
      </c>
    </row>
    <row r="336" spans="2:17">
      <c r="B336" t="s">
        <v>26</v>
      </c>
      <c r="C336" t="s">
        <v>376</v>
      </c>
      <c r="D336" t="s">
        <v>29</v>
      </c>
      <c r="K336" t="str">
        <v>Difenoconazole</v>
      </c>
      <c r="L336">
        <v>1</v>
      </c>
      <c r="M336">
        <v>1</v>
      </c>
      <c r="N336">
        <v>1</v>
      </c>
      <c r="O336">
        <v>1</v>
      </c>
      <c r="P336" t="str">
        <v>USA|BRA|CHN|EU</v>
      </c>
      <c r="Q336" t="str">
        <v>USA, BRA, CHN, EU</v>
      </c>
    </row>
    <row r="337" spans="2:17">
      <c r="B337" t="s">
        <v>26</v>
      </c>
      <c r="C337" t="s">
        <v>377</v>
      </c>
      <c r="D337" t="s">
        <v>29</v>
      </c>
      <c r="K337" t="str">
        <v>Diflubenzuron</v>
      </c>
      <c r="L337">
        <v>1</v>
      </c>
      <c r="M337">
        <v>1</v>
      </c>
      <c r="N337">
        <v>1</v>
      </c>
      <c r="O337">
        <v>1</v>
      </c>
      <c r="P337" t="str">
        <v>USA|BRA|CHN|EU</v>
      </c>
      <c r="Q337" t="str">
        <v>USA, BRA, CHN, EU</v>
      </c>
    </row>
    <row r="338" spans="2:17">
      <c r="B338" t="s">
        <v>26</v>
      </c>
      <c r="C338" t="s">
        <v>378</v>
      </c>
      <c r="D338" t="s">
        <v>29</v>
      </c>
      <c r="K338" t="str">
        <v>Dimethenamid</v>
      </c>
      <c r="L338">
        <v>1</v>
      </c>
      <c r="M338">
        <v>1</v>
      </c>
      <c r="N338">
        <v>0</v>
      </c>
      <c r="O338">
        <v>0</v>
      </c>
      <c r="P338" t="str">
        <v xml:space="preserve">USA|BRA| | </v>
      </c>
      <c r="Q338" t="str">
        <v xml:space="preserve">USA, BRA,  </v>
      </c>
    </row>
    <row r="339" spans="2:17">
      <c r="B339" t="s">
        <v>26</v>
      </c>
      <c r="C339" t="s">
        <v>379</v>
      </c>
      <c r="D339" t="s">
        <v>29</v>
      </c>
      <c r="K339" t="str">
        <v>Dimethenamid-P</v>
      </c>
      <c r="L339">
        <v>1</v>
      </c>
      <c r="M339">
        <v>1</v>
      </c>
      <c r="N339">
        <v>0</v>
      </c>
      <c r="O339">
        <v>1</v>
      </c>
      <c r="P339" t="str">
        <v>USA|BRA| |EU</v>
      </c>
      <c r="Q339" t="str">
        <v>USA, BRA, EU</v>
      </c>
    </row>
    <row r="340" spans="2:17">
      <c r="B340" t="s">
        <v>26</v>
      </c>
      <c r="C340" t="s">
        <v>380</v>
      </c>
      <c r="D340" t="s">
        <v>29</v>
      </c>
      <c r="K340" t="str">
        <v>Dimethoate</v>
      </c>
      <c r="L340">
        <v>1</v>
      </c>
      <c r="M340">
        <v>1</v>
      </c>
      <c r="N340">
        <v>1</v>
      </c>
      <c r="O340">
        <v>1</v>
      </c>
      <c r="P340" t="str">
        <v>USA|BRA|CHN|EU</v>
      </c>
      <c r="Q340" t="str">
        <v>USA, BRA, CHN, EU</v>
      </c>
    </row>
    <row r="341" spans="2:17">
      <c r="B341" t="s">
        <v>26</v>
      </c>
      <c r="C341" t="s">
        <v>381</v>
      </c>
      <c r="D341" t="s">
        <v>29</v>
      </c>
      <c r="K341" t="str">
        <v>Dimethomorph</v>
      </c>
      <c r="L341">
        <v>1</v>
      </c>
      <c r="M341">
        <v>1</v>
      </c>
      <c r="N341">
        <v>1</v>
      </c>
      <c r="O341">
        <v>1</v>
      </c>
      <c r="P341" t="str">
        <v>USA|BRA|CHN|EU</v>
      </c>
      <c r="Q341" t="str">
        <v>USA, BRA, CHN, EU</v>
      </c>
    </row>
    <row r="342" spans="2:17">
      <c r="B342" t="s">
        <v>26</v>
      </c>
      <c r="C342" t="s">
        <v>382</v>
      </c>
      <c r="D342" t="s">
        <v>29</v>
      </c>
      <c r="K342" t="str">
        <v>Dinocap</v>
      </c>
      <c r="L342">
        <v>0</v>
      </c>
      <c r="M342">
        <v>1</v>
      </c>
      <c r="N342">
        <v>0</v>
      </c>
      <c r="O342">
        <v>0</v>
      </c>
      <c r="P342" t="str">
        <v xml:space="preserve"> |BRA| | </v>
      </c>
      <c r="Q342" t="str">
        <v xml:space="preserve">BRA,  </v>
      </c>
    </row>
    <row r="343" spans="2:17">
      <c r="B343" t="s">
        <v>26</v>
      </c>
      <c r="C343" t="s">
        <v>383</v>
      </c>
      <c r="D343" t="s">
        <v>29</v>
      </c>
      <c r="K343" t="str">
        <v>Diquat</v>
      </c>
      <c r="L343">
        <v>1</v>
      </c>
      <c r="M343">
        <v>1</v>
      </c>
      <c r="N343">
        <v>1</v>
      </c>
      <c r="O343">
        <v>1</v>
      </c>
      <c r="P343" t="str">
        <v>USA|BRA|CHN|EU</v>
      </c>
      <c r="Q343" t="str">
        <v>USA, BRA, CHN, EU</v>
      </c>
    </row>
    <row r="344" spans="2:17">
      <c r="B344" t="s">
        <v>26</v>
      </c>
      <c r="C344" t="s">
        <v>384</v>
      </c>
      <c r="D344" t="s">
        <v>29</v>
      </c>
      <c r="K344" t="str">
        <v>Disulfoton</v>
      </c>
      <c r="L344">
        <v>0</v>
      </c>
      <c r="M344">
        <v>1</v>
      </c>
      <c r="N344">
        <v>0</v>
      </c>
      <c r="O344">
        <v>0</v>
      </c>
      <c r="P344" t="str">
        <v xml:space="preserve"> |BRA| | </v>
      </c>
      <c r="Q344" t="str">
        <v xml:space="preserve">BRA,  </v>
      </c>
    </row>
    <row r="345" spans="2:17">
      <c r="B345" t="s">
        <v>26</v>
      </c>
      <c r="C345" t="s">
        <v>385</v>
      </c>
      <c r="D345" t="s">
        <v>29</v>
      </c>
      <c r="K345" t="str">
        <v>Diuron</v>
      </c>
      <c r="L345">
        <v>1</v>
      </c>
      <c r="M345">
        <v>1</v>
      </c>
      <c r="N345">
        <v>1</v>
      </c>
      <c r="O345">
        <v>1</v>
      </c>
      <c r="P345" t="str">
        <v>USA|BRA|CHN|EU</v>
      </c>
      <c r="Q345" t="str">
        <v>USA, BRA, CHN, EU</v>
      </c>
    </row>
    <row r="346" spans="2:17">
      <c r="B346" t="s">
        <v>26</v>
      </c>
      <c r="C346" t="s">
        <v>386</v>
      </c>
      <c r="D346" t="s">
        <v>29</v>
      </c>
      <c r="K346" t="str">
        <v>Dodine</v>
      </c>
      <c r="L346">
        <v>1</v>
      </c>
      <c r="M346">
        <v>1</v>
      </c>
      <c r="N346">
        <v>0</v>
      </c>
      <c r="O346">
        <v>1</v>
      </c>
      <c r="P346" t="str">
        <v>USA|BRA| |EU</v>
      </c>
      <c r="Q346" t="str">
        <v>USA, BRA, EU</v>
      </c>
    </row>
    <row r="347" spans="2:17">
      <c r="B347" t="s">
        <v>26</v>
      </c>
      <c r="C347" t="s">
        <v>387</v>
      </c>
      <c r="D347" t="s">
        <v>29</v>
      </c>
      <c r="K347" t="str">
        <v>Emamectin</v>
      </c>
      <c r="L347">
        <v>1</v>
      </c>
      <c r="M347">
        <v>1</v>
      </c>
      <c r="N347">
        <v>1</v>
      </c>
      <c r="O347">
        <v>1</v>
      </c>
      <c r="P347" t="str">
        <v>USA|BRA|CHN|EU</v>
      </c>
      <c r="Q347" t="str">
        <v>USA, BRA, CHN, EU</v>
      </c>
    </row>
    <row r="348" spans="2:17">
      <c r="B348" t="s">
        <v>26</v>
      </c>
      <c r="C348" t="s">
        <v>388</v>
      </c>
      <c r="D348" t="s">
        <v>29</v>
      </c>
      <c r="K348" t="str">
        <v>Esfenvalerate</v>
      </c>
      <c r="L348">
        <v>1</v>
      </c>
      <c r="M348">
        <v>1</v>
      </c>
      <c r="N348">
        <v>1</v>
      </c>
      <c r="O348">
        <v>1</v>
      </c>
      <c r="P348" t="str">
        <v>USA|BRA|CHN|EU</v>
      </c>
      <c r="Q348" t="str">
        <v>USA, BRA, CHN, EU</v>
      </c>
    </row>
    <row r="349" spans="2:17">
      <c r="B349" t="s">
        <v>26</v>
      </c>
      <c r="C349" t="s">
        <v>389</v>
      </c>
      <c r="D349" t="s">
        <v>29</v>
      </c>
      <c r="K349" t="str">
        <v>Ethephon</v>
      </c>
      <c r="L349">
        <v>1</v>
      </c>
      <c r="M349">
        <v>1</v>
      </c>
      <c r="N349">
        <v>1</v>
      </c>
      <c r="O349">
        <v>1</v>
      </c>
      <c r="P349" t="str">
        <v>USA|BRA|CHN|EU</v>
      </c>
      <c r="Q349" t="str">
        <v>USA, BRA, CHN, EU</v>
      </c>
    </row>
    <row r="350" spans="2:17">
      <c r="B350" t="s">
        <v>26</v>
      </c>
      <c r="C350" t="s">
        <v>390</v>
      </c>
      <c r="D350" t="s">
        <v>29</v>
      </c>
      <c r="K350" t="str">
        <v>Ethion</v>
      </c>
      <c r="L350">
        <v>0</v>
      </c>
      <c r="M350">
        <v>1</v>
      </c>
      <c r="N350">
        <v>0</v>
      </c>
      <c r="O350">
        <v>0</v>
      </c>
      <c r="P350" t="str">
        <v xml:space="preserve"> |BRA| | </v>
      </c>
      <c r="Q350" t="str">
        <v xml:space="preserve">BRA,  </v>
      </c>
    </row>
    <row r="351" spans="2:17">
      <c r="B351" t="s">
        <v>26</v>
      </c>
      <c r="C351" t="s">
        <v>391</v>
      </c>
      <c r="D351" t="s">
        <v>29</v>
      </c>
      <c r="K351" t="str">
        <v>Ethoprophos (Ethoprop)</v>
      </c>
      <c r="L351">
        <v>1</v>
      </c>
      <c r="M351">
        <v>1</v>
      </c>
      <c r="N351">
        <v>0</v>
      </c>
      <c r="O351">
        <v>1</v>
      </c>
      <c r="P351" t="str">
        <v>USA|BRA| |EU</v>
      </c>
      <c r="Q351" t="str">
        <v>USA, BRA, EU</v>
      </c>
    </row>
    <row r="352" spans="2:17">
      <c r="B352" t="s">
        <v>26</v>
      </c>
      <c r="C352" t="s">
        <v>392</v>
      </c>
      <c r="D352" t="s">
        <v>29</v>
      </c>
      <c r="K352" t="str">
        <v>Etoxazole</v>
      </c>
      <c r="L352">
        <v>1</v>
      </c>
      <c r="M352">
        <v>1</v>
      </c>
      <c r="N352">
        <v>1</v>
      </c>
      <c r="O352">
        <v>1</v>
      </c>
      <c r="P352" t="str">
        <v>USA|BRA|CHN|EU</v>
      </c>
      <c r="Q352" t="str">
        <v>USA, BRA, CHN, EU</v>
      </c>
    </row>
    <row r="353" spans="2:17">
      <c r="B353" t="s">
        <v>26</v>
      </c>
      <c r="C353" t="s">
        <v>393</v>
      </c>
      <c r="D353" t="s">
        <v>29</v>
      </c>
      <c r="K353" t="str">
        <v>Etridiazole</v>
      </c>
      <c r="L353">
        <v>1</v>
      </c>
      <c r="M353">
        <v>1</v>
      </c>
      <c r="N353">
        <v>0</v>
      </c>
      <c r="O353">
        <v>1</v>
      </c>
      <c r="P353" t="str">
        <v>USA|BRA| |EU</v>
      </c>
      <c r="Q353" t="str">
        <v>USA, BRA, EU</v>
      </c>
    </row>
    <row r="354" spans="2:17">
      <c r="B354" t="s">
        <v>26</v>
      </c>
      <c r="C354" t="s">
        <v>394</v>
      </c>
      <c r="D354" t="s">
        <v>29</v>
      </c>
      <c r="K354" t="str">
        <v>Famoxadone</v>
      </c>
      <c r="L354">
        <v>1</v>
      </c>
      <c r="M354">
        <v>1</v>
      </c>
      <c r="N354">
        <v>1</v>
      </c>
      <c r="O354">
        <v>1</v>
      </c>
      <c r="P354" t="str">
        <v>USA|BRA|CHN|EU</v>
      </c>
      <c r="Q354" t="str">
        <v>USA, BRA, CHN, EU</v>
      </c>
    </row>
    <row r="355" spans="2:17">
      <c r="B355" t="s">
        <v>26</v>
      </c>
      <c r="C355" t="s">
        <v>395</v>
      </c>
      <c r="D355" t="s">
        <v>29</v>
      </c>
      <c r="K355" t="str">
        <v>Fenamidone</v>
      </c>
      <c r="L355">
        <v>1</v>
      </c>
      <c r="M355">
        <v>1</v>
      </c>
      <c r="N355">
        <v>0</v>
      </c>
      <c r="O355">
        <v>1</v>
      </c>
      <c r="P355" t="str">
        <v>USA|BRA| |EU</v>
      </c>
      <c r="Q355" t="str">
        <v>USA, BRA, EU</v>
      </c>
    </row>
    <row r="356" spans="2:17">
      <c r="B356" t="s">
        <v>26</v>
      </c>
      <c r="C356" t="s">
        <v>396</v>
      </c>
      <c r="D356" t="s">
        <v>29</v>
      </c>
      <c r="K356" t="str">
        <v>Fenamiphos</v>
      </c>
      <c r="L356">
        <v>0</v>
      </c>
      <c r="M356">
        <v>1</v>
      </c>
      <c r="N356">
        <v>0</v>
      </c>
      <c r="O356">
        <v>1</v>
      </c>
      <c r="P356" t="str">
        <v xml:space="preserve"> |BRA| |EU</v>
      </c>
      <c r="Q356" t="str">
        <v>BRA, EU</v>
      </c>
    </row>
    <row r="357" spans="2:17">
      <c r="B357" t="s">
        <v>26</v>
      </c>
      <c r="C357" t="s">
        <v>397</v>
      </c>
      <c r="D357" t="s">
        <v>29</v>
      </c>
      <c r="K357" t="str">
        <v>Fenarimol</v>
      </c>
      <c r="L357">
        <v>0</v>
      </c>
      <c r="M357">
        <v>1</v>
      </c>
      <c r="N357">
        <v>1</v>
      </c>
      <c r="O357">
        <v>0</v>
      </c>
      <c r="P357" t="str">
        <v xml:space="preserve"> |BRA|CHN| </v>
      </c>
      <c r="Q357" t="str">
        <v xml:space="preserve">BRA, CHN,  </v>
      </c>
    </row>
    <row r="358" spans="2:17">
      <c r="B358" t="s">
        <v>26</v>
      </c>
      <c r="C358" t="s">
        <v>398</v>
      </c>
      <c r="D358" t="s">
        <v>29</v>
      </c>
      <c r="K358" t="str">
        <v>Fenbutatin Oxide</v>
      </c>
      <c r="L358">
        <v>1</v>
      </c>
      <c r="M358">
        <v>1</v>
      </c>
      <c r="N358">
        <v>1</v>
      </c>
      <c r="O358">
        <v>0</v>
      </c>
      <c r="P358" t="str">
        <v xml:space="preserve">USA|BRA|CHN| </v>
      </c>
      <c r="Q358" t="str">
        <v xml:space="preserve">USA, BRA, CHN,  </v>
      </c>
    </row>
    <row r="359" spans="2:17">
      <c r="B359" t="s">
        <v>26</v>
      </c>
      <c r="C359" t="s">
        <v>399</v>
      </c>
      <c r="D359" t="s">
        <v>29</v>
      </c>
      <c r="K359" t="str">
        <v>Fenoxaprop-P</v>
      </c>
      <c r="L359">
        <v>1</v>
      </c>
      <c r="M359">
        <v>1</v>
      </c>
      <c r="N359">
        <v>1</v>
      </c>
      <c r="O359">
        <v>1</v>
      </c>
      <c r="P359" t="str">
        <v>USA|BRA|CHN|EU</v>
      </c>
      <c r="Q359" t="str">
        <v>USA, BRA, CHN, EU</v>
      </c>
    </row>
    <row r="360" spans="2:17">
      <c r="B360" t="s">
        <v>26</v>
      </c>
      <c r="C360" t="s">
        <v>400</v>
      </c>
      <c r="D360" t="s">
        <v>29</v>
      </c>
      <c r="K360" t="str">
        <v>Fenpropathrin</v>
      </c>
      <c r="L360">
        <v>1</v>
      </c>
      <c r="M360">
        <v>1</v>
      </c>
      <c r="N360">
        <v>1</v>
      </c>
      <c r="O360">
        <v>0</v>
      </c>
      <c r="P360" t="str">
        <v xml:space="preserve">USA|BRA|CHN| </v>
      </c>
      <c r="Q360" t="str">
        <v xml:space="preserve">USA, BRA, CHN,  </v>
      </c>
    </row>
    <row r="361" spans="2:17">
      <c r="B361" t="s">
        <v>26</v>
      </c>
      <c r="C361" t="s">
        <v>401</v>
      </c>
      <c r="D361" t="s">
        <v>29</v>
      </c>
      <c r="K361" t="str">
        <v>Fenpyroximate</v>
      </c>
      <c r="L361">
        <v>1</v>
      </c>
      <c r="M361">
        <v>1</v>
      </c>
      <c r="N361">
        <v>1</v>
      </c>
      <c r="O361">
        <v>1</v>
      </c>
      <c r="P361" t="str">
        <v>USA|BRA|CHN|EU</v>
      </c>
      <c r="Q361" t="str">
        <v>USA, BRA, CHN, EU</v>
      </c>
    </row>
    <row r="362" spans="2:17">
      <c r="B362" t="s">
        <v>26</v>
      </c>
      <c r="C362" t="s">
        <v>402</v>
      </c>
      <c r="D362" t="s">
        <v>29</v>
      </c>
      <c r="K362" t="str">
        <v>Fentin hydroxide</v>
      </c>
      <c r="L362">
        <v>1</v>
      </c>
      <c r="M362">
        <v>1</v>
      </c>
      <c r="N362">
        <v>1</v>
      </c>
      <c r="O362">
        <v>0</v>
      </c>
      <c r="P362" t="str">
        <v xml:space="preserve">USA|BRA|CHN| </v>
      </c>
      <c r="Q362" t="str">
        <v xml:space="preserve">USA, BRA, CHN,  </v>
      </c>
    </row>
    <row r="363" spans="2:17">
      <c r="B363" t="s">
        <v>26</v>
      </c>
      <c r="C363" t="s">
        <v>403</v>
      </c>
      <c r="D363" t="s">
        <v>29</v>
      </c>
      <c r="K363" t="str">
        <v>Fenvalerate</v>
      </c>
      <c r="L363">
        <v>0</v>
      </c>
      <c r="M363">
        <v>1</v>
      </c>
      <c r="N363">
        <v>1</v>
      </c>
      <c r="O363">
        <v>0</v>
      </c>
      <c r="P363" t="str">
        <v xml:space="preserve"> |BRA|CHN| </v>
      </c>
      <c r="Q363" t="str">
        <v xml:space="preserve">BRA, CHN,  </v>
      </c>
    </row>
    <row r="364" spans="2:17">
      <c r="B364" t="s">
        <v>26</v>
      </c>
      <c r="C364" t="s">
        <v>404</v>
      </c>
      <c r="D364" t="s">
        <v>29</v>
      </c>
      <c r="K364" t="str">
        <v>Fipronil</v>
      </c>
      <c r="L364">
        <v>1</v>
      </c>
      <c r="M364">
        <v>1</v>
      </c>
      <c r="N364">
        <v>1</v>
      </c>
      <c r="O364">
        <v>0</v>
      </c>
      <c r="P364" t="str">
        <v xml:space="preserve">USA|BRA|CHN| </v>
      </c>
      <c r="Q364" t="str">
        <v xml:space="preserve">USA, BRA, CHN,  </v>
      </c>
    </row>
    <row r="365" spans="2:17">
      <c r="B365" t="s">
        <v>26</v>
      </c>
      <c r="C365" t="s">
        <v>405</v>
      </c>
      <c r="D365" t="s">
        <v>29</v>
      </c>
      <c r="K365" t="str">
        <v>Flazasulfuron</v>
      </c>
      <c r="L365">
        <v>1</v>
      </c>
      <c r="M365">
        <v>1</v>
      </c>
      <c r="N365">
        <v>1</v>
      </c>
      <c r="O365">
        <v>1</v>
      </c>
      <c r="P365" t="str">
        <v>USA|BRA|CHN|EU</v>
      </c>
      <c r="Q365" t="str">
        <v>USA, BRA, CHN, EU</v>
      </c>
    </row>
    <row r="366" spans="2:17">
      <c r="B366" t="s">
        <v>26</v>
      </c>
      <c r="C366" t="s">
        <v>406</v>
      </c>
      <c r="D366" t="s">
        <v>29</v>
      </c>
      <c r="K366" t="str">
        <v>Flonicamid</v>
      </c>
      <c r="L366">
        <v>1</v>
      </c>
      <c r="M366">
        <v>1</v>
      </c>
      <c r="N366">
        <v>1</v>
      </c>
      <c r="O366">
        <v>1</v>
      </c>
      <c r="P366" t="str">
        <v>USA|BRA|CHN|EU</v>
      </c>
      <c r="Q366" t="str">
        <v>USA, BRA, CHN, EU</v>
      </c>
    </row>
    <row r="367" spans="2:17">
      <c r="B367" t="s">
        <v>26</v>
      </c>
      <c r="C367" t="s">
        <v>407</v>
      </c>
      <c r="D367" t="s">
        <v>29</v>
      </c>
      <c r="K367" t="str">
        <v>Fluazifop-P</v>
      </c>
      <c r="L367">
        <v>1</v>
      </c>
      <c r="M367">
        <v>1</v>
      </c>
      <c r="N367">
        <v>1</v>
      </c>
      <c r="O367">
        <v>1</v>
      </c>
      <c r="P367" t="str">
        <v>USA|BRA|CHN|EU</v>
      </c>
      <c r="Q367" t="str">
        <v>USA, BRA, CHN, EU</v>
      </c>
    </row>
    <row r="368" spans="2:17">
      <c r="B368" t="s">
        <v>26</v>
      </c>
      <c r="C368" t="s">
        <v>408</v>
      </c>
      <c r="D368" t="s">
        <v>29</v>
      </c>
      <c r="K368" t="str">
        <v>Fluazinam</v>
      </c>
      <c r="L368">
        <v>1</v>
      </c>
      <c r="M368">
        <v>1</v>
      </c>
      <c r="N368">
        <v>1</v>
      </c>
      <c r="O368">
        <v>1</v>
      </c>
      <c r="P368" t="str">
        <v>USA|BRA|CHN|EU</v>
      </c>
      <c r="Q368" t="str">
        <v>USA, BRA, CHN, EU</v>
      </c>
    </row>
    <row r="369" spans="2:17">
      <c r="B369" t="s">
        <v>26</v>
      </c>
      <c r="C369" t="s">
        <v>409</v>
      </c>
      <c r="D369" t="s">
        <v>29</v>
      </c>
      <c r="K369" t="str">
        <v>Flubendiamide</v>
      </c>
      <c r="L369">
        <v>0</v>
      </c>
      <c r="M369">
        <v>1</v>
      </c>
      <c r="N369">
        <v>1</v>
      </c>
      <c r="O369">
        <v>1</v>
      </c>
      <c r="P369" t="str">
        <v xml:space="preserve"> |BRA|CHN|EU</v>
      </c>
      <c r="Q369" t="str">
        <v>BRA, CHN, EU</v>
      </c>
    </row>
    <row r="370" spans="2:17">
      <c r="B370" t="s">
        <v>26</v>
      </c>
      <c r="C370" t="s">
        <v>410</v>
      </c>
      <c r="D370" t="s">
        <v>29</v>
      </c>
      <c r="K370" t="str">
        <v>Fludioxonil</v>
      </c>
      <c r="L370">
        <v>1</v>
      </c>
      <c r="M370">
        <v>1</v>
      </c>
      <c r="N370">
        <v>1</v>
      </c>
      <c r="O370">
        <v>1</v>
      </c>
      <c r="P370" t="str">
        <v>USA|BRA|CHN|EU</v>
      </c>
      <c r="Q370" t="str">
        <v>USA, BRA, CHN, EU</v>
      </c>
    </row>
    <row r="371" spans="2:17">
      <c r="B371" t="s">
        <v>26</v>
      </c>
      <c r="C371" t="s">
        <v>411</v>
      </c>
      <c r="D371" t="s">
        <v>29</v>
      </c>
      <c r="K371" t="str">
        <v>Flumetralin</v>
      </c>
      <c r="L371">
        <v>1</v>
      </c>
      <c r="M371">
        <v>1</v>
      </c>
      <c r="N371">
        <v>1</v>
      </c>
      <c r="O371">
        <v>1</v>
      </c>
      <c r="P371" t="str">
        <v>USA|BRA|CHN|EU</v>
      </c>
      <c r="Q371" t="str">
        <v>USA, BRA, CHN, EU</v>
      </c>
    </row>
    <row r="372" spans="2:17">
      <c r="B372" t="s">
        <v>26</v>
      </c>
      <c r="C372" t="s">
        <v>412</v>
      </c>
      <c r="D372" t="s">
        <v>29</v>
      </c>
      <c r="K372" t="str">
        <v>Flumetsulam</v>
      </c>
      <c r="L372">
        <v>1</v>
      </c>
      <c r="M372">
        <v>1</v>
      </c>
      <c r="N372">
        <v>1</v>
      </c>
      <c r="O372">
        <v>0</v>
      </c>
      <c r="P372" t="str">
        <v xml:space="preserve">USA|BRA|CHN| </v>
      </c>
      <c r="Q372" t="str">
        <v xml:space="preserve">USA, BRA, CHN,  </v>
      </c>
    </row>
    <row r="373" spans="2:17">
      <c r="B373" t="s">
        <v>26</v>
      </c>
      <c r="C373" t="s">
        <v>413</v>
      </c>
      <c r="D373" t="s">
        <v>29</v>
      </c>
      <c r="K373" t="str">
        <v>Flumiclorac-pentyl</v>
      </c>
      <c r="L373">
        <v>1</v>
      </c>
      <c r="M373">
        <v>1</v>
      </c>
      <c r="N373">
        <v>1</v>
      </c>
      <c r="O373">
        <v>0</v>
      </c>
      <c r="P373" t="str">
        <v xml:space="preserve">USA|BRA|CHN| </v>
      </c>
      <c r="Q373" t="str">
        <v xml:space="preserve">USA, BRA, CHN,  </v>
      </c>
    </row>
    <row r="374" spans="2:17">
      <c r="B374" t="s">
        <v>26</v>
      </c>
      <c r="C374" t="s">
        <v>414</v>
      </c>
      <c r="D374" t="s">
        <v>29</v>
      </c>
      <c r="K374" t="str">
        <v>Flumioxazin</v>
      </c>
      <c r="L374">
        <v>1</v>
      </c>
      <c r="M374">
        <v>1</v>
      </c>
      <c r="N374">
        <v>0</v>
      </c>
      <c r="O374">
        <v>1</v>
      </c>
      <c r="P374" t="str">
        <v>USA|BRA| |EU</v>
      </c>
      <c r="Q374" t="str">
        <v>USA, BRA, EU</v>
      </c>
    </row>
    <row r="375" spans="2:17">
      <c r="B375" t="s">
        <v>26</v>
      </c>
      <c r="C375" t="s">
        <v>415</v>
      </c>
      <c r="D375" t="s">
        <v>29</v>
      </c>
      <c r="K375" t="str">
        <v>Fluopicolide</v>
      </c>
      <c r="L375">
        <v>1</v>
      </c>
      <c r="M375">
        <v>1</v>
      </c>
      <c r="N375">
        <v>1</v>
      </c>
      <c r="O375">
        <v>1</v>
      </c>
      <c r="P375" t="str">
        <v>USA|BRA|CHN|EU</v>
      </c>
      <c r="Q375" t="str">
        <v>USA, BRA, CHN, EU</v>
      </c>
    </row>
    <row r="376" spans="2:17">
      <c r="B376" t="s">
        <v>26</v>
      </c>
      <c r="C376" t="s">
        <v>416</v>
      </c>
      <c r="D376" t="s">
        <v>29</v>
      </c>
      <c r="K376" t="str">
        <v>Flupyradifurone</v>
      </c>
      <c r="L376">
        <v>1</v>
      </c>
      <c r="M376">
        <v>1</v>
      </c>
      <c r="N376">
        <v>0</v>
      </c>
      <c r="O376">
        <v>1</v>
      </c>
      <c r="P376" t="str">
        <v>USA|BRA| |EU</v>
      </c>
      <c r="Q376" t="str">
        <v>USA, BRA, EU</v>
      </c>
    </row>
    <row r="377" spans="2:17">
      <c r="B377" t="s">
        <v>26</v>
      </c>
      <c r="C377" t="s">
        <v>417</v>
      </c>
      <c r="D377" t="s">
        <v>29</v>
      </c>
      <c r="K377" t="str">
        <v>Fluridone</v>
      </c>
      <c r="L377">
        <v>1</v>
      </c>
      <c r="M377">
        <v>1</v>
      </c>
      <c r="N377">
        <v>0</v>
      </c>
      <c r="O377">
        <v>0</v>
      </c>
      <c r="P377" t="str">
        <v xml:space="preserve">USA|BRA| | </v>
      </c>
      <c r="Q377" t="str">
        <v xml:space="preserve">USA, BRA,  </v>
      </c>
    </row>
    <row r="378" spans="2:17">
      <c r="B378" t="s">
        <v>26</v>
      </c>
      <c r="C378" t="s">
        <v>418</v>
      </c>
      <c r="D378" t="s">
        <v>29</v>
      </c>
      <c r="K378" t="str">
        <v>Fluroxypyr</v>
      </c>
      <c r="L378">
        <v>1</v>
      </c>
      <c r="M378">
        <v>1</v>
      </c>
      <c r="N378">
        <v>1</v>
      </c>
      <c r="O378">
        <v>1</v>
      </c>
      <c r="P378" t="str">
        <v>USA|BRA|CHN|EU</v>
      </c>
      <c r="Q378" t="str">
        <v>USA, BRA, CHN, EU</v>
      </c>
    </row>
    <row r="379" spans="2:17">
      <c r="B379" t="s">
        <v>26</v>
      </c>
      <c r="C379" t="s">
        <v>419</v>
      </c>
      <c r="D379" t="s">
        <v>29</v>
      </c>
      <c r="K379" t="str">
        <v>Flutolanil</v>
      </c>
      <c r="L379">
        <v>1</v>
      </c>
      <c r="M379">
        <v>1</v>
      </c>
      <c r="N379">
        <v>1</v>
      </c>
      <c r="O379">
        <v>1</v>
      </c>
      <c r="P379" t="str">
        <v>USA|BRA|CHN|EU</v>
      </c>
      <c r="Q379" t="str">
        <v>USA, BRA, CHN, EU</v>
      </c>
    </row>
    <row r="380" spans="2:17">
      <c r="B380" t="s">
        <v>26</v>
      </c>
      <c r="C380" t="s">
        <v>420</v>
      </c>
      <c r="D380" t="s">
        <v>29</v>
      </c>
      <c r="K380" t="str">
        <v>Flutriafol</v>
      </c>
      <c r="L380">
        <v>1</v>
      </c>
      <c r="M380">
        <v>1</v>
      </c>
      <c r="N380">
        <v>1</v>
      </c>
      <c r="O380">
        <v>1</v>
      </c>
      <c r="P380" t="str">
        <v>USA|BRA|CHN|EU</v>
      </c>
      <c r="Q380" t="str">
        <v>USA, BRA, CHN, EU</v>
      </c>
    </row>
    <row r="381" spans="2:17">
      <c r="B381" t="s">
        <v>26</v>
      </c>
      <c r="C381" t="s">
        <v>421</v>
      </c>
      <c r="D381" t="s">
        <v>29</v>
      </c>
      <c r="K381" t="str">
        <v>Fluvalinate</v>
      </c>
      <c r="L381">
        <v>1</v>
      </c>
      <c r="M381">
        <v>1</v>
      </c>
      <c r="N381">
        <v>0</v>
      </c>
      <c r="O381">
        <v>1</v>
      </c>
      <c r="P381" t="str">
        <v>USA|BRA| |EU</v>
      </c>
      <c r="Q381" t="str">
        <v>USA, BRA, EU</v>
      </c>
    </row>
    <row r="382" spans="2:17">
      <c r="B382" t="s">
        <v>26</v>
      </c>
      <c r="C382" t="s">
        <v>422</v>
      </c>
      <c r="D382" t="s">
        <v>29</v>
      </c>
      <c r="K382" t="str">
        <v>Fluxapyroxad</v>
      </c>
      <c r="L382">
        <v>1</v>
      </c>
      <c r="M382">
        <v>1</v>
      </c>
      <c r="N382">
        <v>0</v>
      </c>
      <c r="O382">
        <v>1</v>
      </c>
      <c r="P382" t="str">
        <v>USA|BRA| |EU</v>
      </c>
      <c r="Q382" t="str">
        <v>USA, BRA, EU</v>
      </c>
    </row>
    <row r="383" spans="2:17">
      <c r="B383" t="s">
        <v>26</v>
      </c>
      <c r="C383" t="s">
        <v>423</v>
      </c>
      <c r="D383" t="s">
        <v>29</v>
      </c>
      <c r="K383" t="str">
        <v>Folpet</v>
      </c>
      <c r="L383">
        <v>1</v>
      </c>
      <c r="M383">
        <v>1</v>
      </c>
      <c r="N383">
        <v>0</v>
      </c>
      <c r="O383">
        <v>1</v>
      </c>
      <c r="P383" t="str">
        <v>USA|BRA| |EU</v>
      </c>
      <c r="Q383" t="str">
        <v>USA, BRA, EU</v>
      </c>
    </row>
    <row r="384" spans="2:17">
      <c r="B384" t="s">
        <v>26</v>
      </c>
      <c r="C384" t="s">
        <v>424</v>
      </c>
      <c r="D384" t="s">
        <v>29</v>
      </c>
      <c r="K384" t="str">
        <v>Fomesafen</v>
      </c>
      <c r="L384">
        <v>1</v>
      </c>
      <c r="M384">
        <v>1</v>
      </c>
      <c r="N384">
        <v>1</v>
      </c>
      <c r="O384">
        <v>0</v>
      </c>
      <c r="P384" t="str">
        <v xml:space="preserve">USA|BRA|CHN| </v>
      </c>
      <c r="Q384" t="str">
        <v xml:space="preserve">USA, BRA, CHN,  </v>
      </c>
    </row>
    <row r="385" spans="2:17">
      <c r="B385" t="s">
        <v>26</v>
      </c>
      <c r="C385" t="s">
        <v>425</v>
      </c>
      <c r="D385" t="s">
        <v>29</v>
      </c>
      <c r="K385" t="str">
        <v>Foramsulfuron</v>
      </c>
      <c r="L385">
        <v>0</v>
      </c>
      <c r="M385">
        <v>1</v>
      </c>
      <c r="N385">
        <v>0</v>
      </c>
      <c r="O385">
        <v>1</v>
      </c>
      <c r="P385" t="str">
        <v xml:space="preserve"> |BRA| |EU</v>
      </c>
      <c r="Q385" t="str">
        <v>BRA, EU</v>
      </c>
    </row>
    <row r="386" spans="2:17">
      <c r="B386" t="s">
        <v>26</v>
      </c>
      <c r="C386" t="s">
        <v>426</v>
      </c>
      <c r="D386" t="s">
        <v>29</v>
      </c>
      <c r="K386" t="str">
        <v>Formetanate</v>
      </c>
      <c r="L386">
        <v>1</v>
      </c>
      <c r="M386">
        <v>1</v>
      </c>
      <c r="N386">
        <v>0</v>
      </c>
      <c r="O386">
        <v>1</v>
      </c>
      <c r="P386" t="str">
        <v>USA|BRA| |EU</v>
      </c>
      <c r="Q386" t="str">
        <v>USA, BRA, EU</v>
      </c>
    </row>
    <row r="387" spans="2:17">
      <c r="B387" t="s">
        <v>26</v>
      </c>
      <c r="C387" t="s">
        <v>427</v>
      </c>
      <c r="D387" t="s">
        <v>29</v>
      </c>
      <c r="K387" t="str">
        <v>Fosetyl</v>
      </c>
      <c r="L387">
        <v>1</v>
      </c>
      <c r="M387">
        <v>1</v>
      </c>
      <c r="N387">
        <v>0</v>
      </c>
      <c r="O387">
        <v>1</v>
      </c>
      <c r="P387" t="str">
        <v>USA|BRA| |EU</v>
      </c>
      <c r="Q387" t="str">
        <v>USA, BRA, EU</v>
      </c>
    </row>
    <row r="388" spans="2:17">
      <c r="B388" t="s">
        <v>26</v>
      </c>
      <c r="C388" t="s">
        <v>428</v>
      </c>
      <c r="D388" t="s">
        <v>29</v>
      </c>
      <c r="K388" t="str">
        <v>Gibberellic Acid</v>
      </c>
      <c r="L388">
        <v>1</v>
      </c>
      <c r="M388">
        <v>1</v>
      </c>
      <c r="N388">
        <v>1</v>
      </c>
      <c r="O388">
        <v>1</v>
      </c>
      <c r="P388" t="str">
        <v>USA|BRA|CHN|EU</v>
      </c>
      <c r="Q388" t="str">
        <v>USA, BRA, CHN, EU</v>
      </c>
    </row>
    <row r="389" spans="2:17">
      <c r="B389" t="s">
        <v>26</v>
      </c>
      <c r="C389" t="s">
        <v>429</v>
      </c>
      <c r="D389" t="s">
        <v>29</v>
      </c>
      <c r="K389" t="str">
        <v>Glufosinate</v>
      </c>
      <c r="L389">
        <v>1</v>
      </c>
      <c r="M389">
        <v>1</v>
      </c>
      <c r="N389">
        <v>1</v>
      </c>
      <c r="O389">
        <v>1</v>
      </c>
      <c r="P389" t="str">
        <v>USA|BRA|CHN|EU</v>
      </c>
      <c r="Q389" t="str">
        <v>USA, BRA, CHN, EU</v>
      </c>
    </row>
    <row r="390" spans="2:17">
      <c r="B390" t="s">
        <v>26</v>
      </c>
      <c r="C390" t="s">
        <v>430</v>
      </c>
      <c r="D390" t="s">
        <v>29</v>
      </c>
      <c r="K390" t="str">
        <v>Glyphosate</v>
      </c>
      <c r="L390">
        <v>1</v>
      </c>
      <c r="M390">
        <v>1</v>
      </c>
      <c r="N390">
        <v>1</v>
      </c>
      <c r="O390">
        <v>1</v>
      </c>
      <c r="P390" t="str">
        <v>USA|BRA|CHN|EU</v>
      </c>
      <c r="Q390" t="str">
        <v>USA, BRA, CHN, EU</v>
      </c>
    </row>
    <row r="391" spans="2:17">
      <c r="B391" t="s">
        <v>26</v>
      </c>
      <c r="C391" t="s">
        <v>431</v>
      </c>
      <c r="D391" t="s">
        <v>29</v>
      </c>
      <c r="K391" t="str">
        <v>Halosulfuron</v>
      </c>
      <c r="L391">
        <v>1</v>
      </c>
      <c r="M391">
        <v>1</v>
      </c>
      <c r="N391">
        <v>0</v>
      </c>
      <c r="O391">
        <v>1</v>
      </c>
      <c r="P391" t="str">
        <v>USA|BRA| |EU</v>
      </c>
      <c r="Q391" t="str">
        <v>USA, BRA, EU</v>
      </c>
    </row>
    <row r="392" spans="2:17">
      <c r="B392" t="s">
        <v>26</v>
      </c>
      <c r="C392" t="s">
        <v>432</v>
      </c>
      <c r="D392" t="s">
        <v>29</v>
      </c>
      <c r="K392" t="str">
        <v>Hexazinone</v>
      </c>
      <c r="L392">
        <v>1</v>
      </c>
      <c r="M392">
        <v>1</v>
      </c>
      <c r="N392">
        <v>1</v>
      </c>
      <c r="O392">
        <v>0</v>
      </c>
      <c r="P392" t="str">
        <v xml:space="preserve">USA|BRA|CHN| </v>
      </c>
      <c r="Q392" t="str">
        <v xml:space="preserve">USA, BRA, CHN,  </v>
      </c>
    </row>
    <row r="393" spans="2:17">
      <c r="B393" t="s">
        <v>26</v>
      </c>
      <c r="C393" t="s">
        <v>433</v>
      </c>
      <c r="D393" t="s">
        <v>29</v>
      </c>
      <c r="K393" t="str">
        <v>Hexythiazox</v>
      </c>
      <c r="L393">
        <v>1</v>
      </c>
      <c r="M393">
        <v>1</v>
      </c>
      <c r="N393">
        <v>1</v>
      </c>
      <c r="O393">
        <v>1</v>
      </c>
      <c r="P393" t="str">
        <v>USA|BRA|CHN|EU</v>
      </c>
      <c r="Q393" t="str">
        <v>USA, BRA, CHN, EU</v>
      </c>
    </row>
    <row r="394" spans="2:17">
      <c r="B394" t="s">
        <v>26</v>
      </c>
      <c r="C394" t="s">
        <v>434</v>
      </c>
      <c r="D394" t="s">
        <v>29</v>
      </c>
      <c r="K394" t="str">
        <v>Hydramethylnon</v>
      </c>
      <c r="L394">
        <v>1</v>
      </c>
      <c r="M394">
        <v>1</v>
      </c>
      <c r="N394">
        <v>1</v>
      </c>
      <c r="O394">
        <v>0</v>
      </c>
      <c r="P394" t="str">
        <v xml:space="preserve">USA|BRA|CHN| </v>
      </c>
      <c r="Q394" t="str">
        <v xml:space="preserve">USA, BRA, CHN,  </v>
      </c>
    </row>
    <row r="395" spans="2:17">
      <c r="B395" t="s">
        <v>26</v>
      </c>
      <c r="C395" t="s">
        <v>435</v>
      </c>
      <c r="D395" t="s">
        <v>29</v>
      </c>
      <c r="K395" t="str">
        <v>Hydrogen Peroxide</v>
      </c>
      <c r="L395">
        <v>1</v>
      </c>
      <c r="M395">
        <v>1</v>
      </c>
      <c r="N395">
        <v>0</v>
      </c>
      <c r="O395">
        <v>1</v>
      </c>
      <c r="P395" t="str">
        <v>USA|BRA| |EU</v>
      </c>
      <c r="Q395" t="str">
        <v>USA, BRA, EU</v>
      </c>
    </row>
    <row r="396" spans="2:17">
      <c r="B396" t="s">
        <v>26</v>
      </c>
      <c r="C396" t="s">
        <v>436</v>
      </c>
      <c r="D396" t="s">
        <v>29</v>
      </c>
      <c r="K396" t="str">
        <v>IBA</v>
      </c>
      <c r="L396">
        <v>1</v>
      </c>
      <c r="M396">
        <v>1</v>
      </c>
      <c r="N396">
        <v>1</v>
      </c>
      <c r="O396">
        <v>1</v>
      </c>
      <c r="P396" t="str">
        <v>USA|BRA|CHN|EU</v>
      </c>
      <c r="Q396" t="str">
        <v>USA, BRA, CHN, EU</v>
      </c>
    </row>
    <row r="397" spans="2:17">
      <c r="B397" t="s">
        <v>26</v>
      </c>
      <c r="C397" t="s">
        <v>437</v>
      </c>
      <c r="D397" t="s">
        <v>29</v>
      </c>
      <c r="K397" t="str">
        <v>Imazalil</v>
      </c>
      <c r="L397">
        <v>1</v>
      </c>
      <c r="M397">
        <v>1</v>
      </c>
      <c r="N397">
        <v>1</v>
      </c>
      <c r="O397">
        <v>1</v>
      </c>
      <c r="P397" t="str">
        <v>USA|BRA|CHN|EU</v>
      </c>
      <c r="Q397" t="str">
        <v>USA, BRA, CHN, EU</v>
      </c>
    </row>
    <row r="398" spans="2:17">
      <c r="B398" t="s">
        <v>26</v>
      </c>
      <c r="C398" t="s">
        <v>438</v>
      </c>
      <c r="D398" t="s">
        <v>29</v>
      </c>
      <c r="K398" t="str">
        <v>Imazamox</v>
      </c>
      <c r="L398">
        <v>1</v>
      </c>
      <c r="M398">
        <v>1</v>
      </c>
      <c r="N398">
        <v>1</v>
      </c>
      <c r="O398">
        <v>1</v>
      </c>
      <c r="P398" t="str">
        <v>USA|BRA|CHN|EU</v>
      </c>
      <c r="Q398" t="str">
        <v>USA, BRA, CHN, EU</v>
      </c>
    </row>
    <row r="399" spans="2:17">
      <c r="B399" t="s">
        <v>26</v>
      </c>
      <c r="C399" t="s">
        <v>439</v>
      </c>
      <c r="D399" t="s">
        <v>29</v>
      </c>
      <c r="K399" t="str">
        <v>Imazapic</v>
      </c>
      <c r="L399">
        <v>1</v>
      </c>
      <c r="M399">
        <v>1</v>
      </c>
      <c r="N399">
        <v>1</v>
      </c>
      <c r="O399">
        <v>0</v>
      </c>
      <c r="P399" t="str">
        <v xml:space="preserve">USA|BRA|CHN| </v>
      </c>
      <c r="Q399" t="str">
        <v xml:space="preserve">USA, BRA, CHN,  </v>
      </c>
    </row>
    <row r="400" spans="2:17">
      <c r="B400" t="s">
        <v>26</v>
      </c>
      <c r="C400" t="s">
        <v>440</v>
      </c>
      <c r="D400" t="s">
        <v>29</v>
      </c>
      <c r="K400" t="str">
        <v>Imazapyr</v>
      </c>
      <c r="L400">
        <v>1</v>
      </c>
      <c r="M400">
        <v>1</v>
      </c>
      <c r="N400">
        <v>1</v>
      </c>
      <c r="O400">
        <v>0</v>
      </c>
      <c r="P400" t="str">
        <v xml:space="preserve">USA|BRA|CHN| </v>
      </c>
      <c r="Q400" t="str">
        <v xml:space="preserve">USA, BRA, CHN,  </v>
      </c>
    </row>
    <row r="401" spans="2:17">
      <c r="B401" t="s">
        <v>26</v>
      </c>
      <c r="C401" t="s">
        <v>441</v>
      </c>
      <c r="D401" t="s">
        <v>29</v>
      </c>
      <c r="K401" t="str">
        <v>Imazaquin</v>
      </c>
      <c r="L401">
        <v>1</v>
      </c>
      <c r="M401">
        <v>1</v>
      </c>
      <c r="N401">
        <v>1</v>
      </c>
      <c r="O401">
        <v>1</v>
      </c>
      <c r="P401" t="str">
        <v>USA|BRA|CHN|EU</v>
      </c>
      <c r="Q401" t="str">
        <v>USA, BRA, CHN, EU</v>
      </c>
    </row>
    <row r="402" spans="2:17">
      <c r="B402" t="s">
        <v>26</v>
      </c>
      <c r="C402" t="s">
        <v>442</v>
      </c>
      <c r="D402" t="s">
        <v>29</v>
      </c>
      <c r="K402" t="str">
        <v>Imazethapyr</v>
      </c>
      <c r="L402">
        <v>1</v>
      </c>
      <c r="M402">
        <v>1</v>
      </c>
      <c r="N402">
        <v>1</v>
      </c>
      <c r="O402">
        <v>0</v>
      </c>
      <c r="P402" t="str">
        <v xml:space="preserve">USA|BRA|CHN| </v>
      </c>
      <c r="Q402" t="str">
        <v xml:space="preserve">USA, BRA, CHN,  </v>
      </c>
    </row>
    <row r="403" spans="2:17">
      <c r="B403" t="s">
        <v>26</v>
      </c>
      <c r="C403" t="s">
        <v>443</v>
      </c>
      <c r="D403" t="s">
        <v>29</v>
      </c>
      <c r="K403" t="str">
        <v>Imidacloprid</v>
      </c>
      <c r="L403">
        <v>1</v>
      </c>
      <c r="M403">
        <v>1</v>
      </c>
      <c r="N403">
        <v>1</v>
      </c>
      <c r="O403">
        <v>0</v>
      </c>
      <c r="P403" t="str">
        <v xml:space="preserve">USA|BRA|CHN| </v>
      </c>
      <c r="Q403" t="str">
        <v xml:space="preserve">USA, BRA, CHN,  </v>
      </c>
    </row>
    <row r="404" spans="2:17">
      <c r="B404" t="s">
        <v>26</v>
      </c>
      <c r="C404" t="s">
        <v>444</v>
      </c>
      <c r="D404" t="s">
        <v>29</v>
      </c>
      <c r="K404" t="str">
        <v>Indaziflam</v>
      </c>
      <c r="L404">
        <v>1</v>
      </c>
      <c r="M404">
        <v>1</v>
      </c>
      <c r="N404">
        <v>0</v>
      </c>
      <c r="O404">
        <v>0</v>
      </c>
      <c r="P404" t="str">
        <v xml:space="preserve">USA|BRA| | </v>
      </c>
      <c r="Q404" t="str">
        <v xml:space="preserve">USA, BRA,  </v>
      </c>
    </row>
    <row r="405" spans="2:17">
      <c r="B405" t="s">
        <v>26</v>
      </c>
      <c r="C405" t="s">
        <v>445</v>
      </c>
      <c r="D405" t="s">
        <v>29</v>
      </c>
      <c r="K405" t="str">
        <v>Indoxacarb</v>
      </c>
      <c r="L405">
        <v>1</v>
      </c>
      <c r="M405">
        <v>1</v>
      </c>
      <c r="N405">
        <v>1</v>
      </c>
      <c r="O405">
        <v>1</v>
      </c>
      <c r="P405" t="str">
        <v>USA|BRA|CHN|EU</v>
      </c>
      <c r="Q405" t="str">
        <v>USA, BRA, CHN, EU</v>
      </c>
    </row>
    <row r="406" spans="2:17">
      <c r="B406" t="s">
        <v>26</v>
      </c>
      <c r="C406" t="s">
        <v>446</v>
      </c>
      <c r="D406" t="s">
        <v>29</v>
      </c>
      <c r="K406" t="str">
        <v>Iodosulfuron</v>
      </c>
      <c r="L406">
        <v>1</v>
      </c>
      <c r="M406">
        <v>1</v>
      </c>
      <c r="N406">
        <v>1</v>
      </c>
      <c r="O406">
        <v>1</v>
      </c>
      <c r="P406" t="str">
        <v>USA|BRA|CHN|EU</v>
      </c>
      <c r="Q406" t="str">
        <v>USA, BRA, CHN, EU</v>
      </c>
    </row>
    <row r="407" spans="2:17">
      <c r="B407" t="s">
        <v>26</v>
      </c>
      <c r="C407" t="s">
        <v>447</v>
      </c>
      <c r="D407" t="s">
        <v>29</v>
      </c>
      <c r="K407" t="str">
        <v>Ipconazole</v>
      </c>
      <c r="L407">
        <v>1</v>
      </c>
      <c r="M407">
        <v>1</v>
      </c>
      <c r="N407">
        <v>1</v>
      </c>
      <c r="O407">
        <v>1</v>
      </c>
      <c r="P407" t="str">
        <v>USA|BRA|CHN|EU</v>
      </c>
      <c r="Q407" t="str">
        <v>USA, BRA, CHN, EU</v>
      </c>
    </row>
    <row r="408" spans="2:17">
      <c r="B408" t="s">
        <v>26</v>
      </c>
      <c r="C408" t="s">
        <v>448</v>
      </c>
      <c r="D408" t="s">
        <v>29</v>
      </c>
      <c r="K408" t="str">
        <v>Iprodione</v>
      </c>
      <c r="L408">
        <v>1</v>
      </c>
      <c r="M408">
        <v>1</v>
      </c>
      <c r="N408">
        <v>1</v>
      </c>
      <c r="O408">
        <v>0</v>
      </c>
      <c r="P408" t="str">
        <v xml:space="preserve">USA|BRA|CHN| </v>
      </c>
      <c r="Q408" t="str">
        <v xml:space="preserve">USA, BRA, CHN,  </v>
      </c>
    </row>
    <row r="409" spans="2:17">
      <c r="B409" t="s">
        <v>26</v>
      </c>
      <c r="C409" t="s">
        <v>449</v>
      </c>
      <c r="D409" t="s">
        <v>29</v>
      </c>
      <c r="K409" t="str">
        <v>Isoxaflutole</v>
      </c>
      <c r="L409">
        <v>1</v>
      </c>
      <c r="M409">
        <v>1</v>
      </c>
      <c r="N409">
        <v>0</v>
      </c>
      <c r="O409">
        <v>1</v>
      </c>
      <c r="P409" t="str">
        <v>USA|BRA| |EU</v>
      </c>
      <c r="Q409" t="str">
        <v>USA, BRA, EU</v>
      </c>
    </row>
    <row r="410" spans="2:17">
      <c r="B410" t="s">
        <v>26</v>
      </c>
      <c r="C410" t="s">
        <v>450</v>
      </c>
      <c r="D410" t="s">
        <v>29</v>
      </c>
      <c r="K410" t="str">
        <v>Kasugamycin</v>
      </c>
      <c r="L410">
        <v>1</v>
      </c>
      <c r="M410">
        <v>1</v>
      </c>
      <c r="N410">
        <v>1</v>
      </c>
      <c r="O410">
        <v>0</v>
      </c>
      <c r="P410" t="str">
        <v xml:space="preserve">USA|BRA|CHN| </v>
      </c>
      <c r="Q410" t="str">
        <v xml:space="preserve">USA, BRA, CHN,  </v>
      </c>
    </row>
    <row r="411" spans="2:17">
      <c r="B411" t="s">
        <v>26</v>
      </c>
      <c r="C411" t="s">
        <v>451</v>
      </c>
      <c r="D411" t="s">
        <v>29</v>
      </c>
      <c r="K411" t="str">
        <v>Kresoxim-Methyl</v>
      </c>
      <c r="L411">
        <v>1</v>
      </c>
      <c r="M411">
        <v>1</v>
      </c>
      <c r="N411">
        <v>1</v>
      </c>
      <c r="O411">
        <v>1</v>
      </c>
      <c r="P411" t="str">
        <v>USA|BRA|CHN|EU</v>
      </c>
      <c r="Q411" t="str">
        <v>USA, BRA, CHN, EU</v>
      </c>
    </row>
    <row r="412" spans="2:17">
      <c r="B412" t="s">
        <v>26</v>
      </c>
      <c r="C412" t="s">
        <v>452</v>
      </c>
      <c r="D412" t="s">
        <v>29</v>
      </c>
      <c r="K412" t="str">
        <v>Lactofen</v>
      </c>
      <c r="L412">
        <v>1</v>
      </c>
      <c r="M412">
        <v>1</v>
      </c>
      <c r="N412">
        <v>1</v>
      </c>
      <c r="O412">
        <v>0</v>
      </c>
      <c r="P412" t="str">
        <v xml:space="preserve">USA|BRA|CHN| </v>
      </c>
      <c r="Q412" t="str">
        <v xml:space="preserve">USA, BRA, CHN,  </v>
      </c>
    </row>
    <row r="413" spans="2:17">
      <c r="B413" t="s">
        <v>26</v>
      </c>
      <c r="C413" t="s">
        <v>453</v>
      </c>
      <c r="D413" t="s">
        <v>29</v>
      </c>
      <c r="K413" t="str">
        <v>Linuron</v>
      </c>
      <c r="L413">
        <v>1</v>
      </c>
      <c r="M413">
        <v>1</v>
      </c>
      <c r="N413">
        <v>1</v>
      </c>
      <c r="O413">
        <v>0</v>
      </c>
      <c r="P413" t="str">
        <v xml:space="preserve">USA|BRA|CHN| </v>
      </c>
      <c r="Q413" t="str">
        <v xml:space="preserve">USA, BRA, CHN,  </v>
      </c>
    </row>
    <row r="414" spans="2:17">
      <c r="B414" t="s">
        <v>26</v>
      </c>
      <c r="C414" t="s">
        <v>454</v>
      </c>
      <c r="D414" t="s">
        <v>29</v>
      </c>
      <c r="K414" t="str">
        <v>Malathion</v>
      </c>
      <c r="L414">
        <v>1</v>
      </c>
      <c r="M414">
        <v>1</v>
      </c>
      <c r="N414">
        <v>1</v>
      </c>
      <c r="O414">
        <v>1</v>
      </c>
      <c r="P414" t="str">
        <v>USA|BRA|CHN|EU</v>
      </c>
      <c r="Q414" t="str">
        <v>USA, BRA, CHN, EU</v>
      </c>
    </row>
    <row r="415" spans="2:17">
      <c r="B415" t="s">
        <v>26</v>
      </c>
      <c r="C415" t="s">
        <v>455</v>
      </c>
      <c r="D415" t="s">
        <v>29</v>
      </c>
      <c r="K415" t="str">
        <v>Maleic Hydrazide</v>
      </c>
      <c r="L415">
        <v>1</v>
      </c>
      <c r="M415">
        <v>1</v>
      </c>
      <c r="N415">
        <v>1</v>
      </c>
      <c r="O415">
        <v>1</v>
      </c>
      <c r="P415" t="str">
        <v>USA|BRA|CHN|EU</v>
      </c>
      <c r="Q415" t="str">
        <v>USA, BRA, CHN, EU</v>
      </c>
    </row>
    <row r="416" spans="2:17">
      <c r="B416" t="s">
        <v>26</v>
      </c>
      <c r="C416" t="s">
        <v>456</v>
      </c>
      <c r="D416" t="s">
        <v>29</v>
      </c>
      <c r="K416" t="str">
        <v>Mancozeb</v>
      </c>
      <c r="L416">
        <v>1</v>
      </c>
      <c r="M416">
        <v>1</v>
      </c>
      <c r="N416">
        <v>1</v>
      </c>
      <c r="O416">
        <v>1</v>
      </c>
      <c r="P416" t="str">
        <v>USA|BRA|CHN|EU</v>
      </c>
      <c r="Q416" t="str">
        <v>USA, BRA, CHN, EU</v>
      </c>
    </row>
    <row r="417" spans="2:17">
      <c r="B417" t="s">
        <v>26</v>
      </c>
      <c r="C417" t="s">
        <v>457</v>
      </c>
      <c r="D417" t="s">
        <v>29</v>
      </c>
      <c r="K417" t="str">
        <v>Mandipropamid</v>
      </c>
      <c r="L417">
        <v>1</v>
      </c>
      <c r="M417">
        <v>1</v>
      </c>
      <c r="N417">
        <v>1</v>
      </c>
      <c r="O417">
        <v>1</v>
      </c>
      <c r="P417" t="str">
        <v>USA|BRA|CHN|EU</v>
      </c>
      <c r="Q417" t="str">
        <v>USA, BRA, CHN, EU</v>
      </c>
    </row>
    <row r="418" spans="2:17">
      <c r="B418" t="s">
        <v>26</v>
      </c>
      <c r="C418" t="s">
        <v>458</v>
      </c>
      <c r="D418" t="s">
        <v>29</v>
      </c>
      <c r="K418" t="str">
        <v>MCPA</v>
      </c>
      <c r="L418">
        <v>1</v>
      </c>
      <c r="M418">
        <v>1</v>
      </c>
      <c r="N418">
        <v>1</v>
      </c>
      <c r="O418">
        <v>1</v>
      </c>
      <c r="P418" t="str">
        <v>USA|BRA|CHN|EU</v>
      </c>
      <c r="Q418" t="str">
        <v>USA, BRA, CHN, EU</v>
      </c>
    </row>
    <row r="419" spans="2:17">
      <c r="B419" t="s">
        <v>26</v>
      </c>
      <c r="C419" t="s">
        <v>459</v>
      </c>
      <c r="D419" t="s">
        <v>29</v>
      </c>
      <c r="K419" t="str">
        <v>Mefenoxam (Metalaxyl-M)</v>
      </c>
      <c r="L419">
        <v>1</v>
      </c>
      <c r="M419">
        <v>1</v>
      </c>
      <c r="N419">
        <v>0</v>
      </c>
      <c r="O419">
        <v>1</v>
      </c>
      <c r="P419" t="str">
        <v>USA|BRA| |EU</v>
      </c>
      <c r="Q419" t="str">
        <v>USA, BRA, EU</v>
      </c>
    </row>
    <row r="420" spans="2:17">
      <c r="B420" t="s">
        <v>26</v>
      </c>
      <c r="C420" t="s">
        <v>460</v>
      </c>
      <c r="D420" t="s">
        <v>29</v>
      </c>
      <c r="K420" t="str">
        <v>Mepiquat</v>
      </c>
      <c r="L420">
        <v>1</v>
      </c>
      <c r="M420">
        <v>1</v>
      </c>
      <c r="N420">
        <v>1</v>
      </c>
      <c r="O420">
        <v>1</v>
      </c>
      <c r="P420" t="str">
        <v>USA|BRA|CHN|EU</v>
      </c>
      <c r="Q420" t="str">
        <v>USA, BRA, CHN, EU</v>
      </c>
    </row>
    <row r="421" spans="2:17">
      <c r="B421" t="s">
        <v>26</v>
      </c>
      <c r="C421" t="s">
        <v>461</v>
      </c>
      <c r="D421" t="s">
        <v>29</v>
      </c>
      <c r="K421" t="str">
        <v>Mesosulfuron</v>
      </c>
      <c r="L421">
        <v>1</v>
      </c>
      <c r="M421">
        <v>1</v>
      </c>
      <c r="N421">
        <v>1</v>
      </c>
      <c r="O421">
        <v>1</v>
      </c>
      <c r="P421" t="str">
        <v>USA|BRA|CHN|EU</v>
      </c>
      <c r="Q421" t="str">
        <v>USA, BRA, CHN, EU</v>
      </c>
    </row>
    <row r="422" spans="2:17">
      <c r="B422" t="s">
        <v>26</v>
      </c>
      <c r="C422" t="s">
        <v>462</v>
      </c>
      <c r="D422" t="s">
        <v>29</v>
      </c>
      <c r="K422" t="str">
        <v>Mesotrione</v>
      </c>
      <c r="L422">
        <v>1</v>
      </c>
      <c r="M422">
        <v>1</v>
      </c>
      <c r="N422">
        <v>1</v>
      </c>
      <c r="O422">
        <v>1</v>
      </c>
      <c r="P422" t="str">
        <v>USA|BRA|CHN|EU</v>
      </c>
      <c r="Q422" t="str">
        <v>USA, BRA, CHN, EU</v>
      </c>
    </row>
    <row r="423" spans="2:17">
      <c r="B423" t="s">
        <v>26</v>
      </c>
      <c r="C423" t="s">
        <v>463</v>
      </c>
      <c r="D423" t="s">
        <v>29</v>
      </c>
      <c r="K423" t="str">
        <v>Metaldehyde</v>
      </c>
      <c r="L423">
        <v>1</v>
      </c>
      <c r="M423">
        <v>1</v>
      </c>
      <c r="N423">
        <v>1</v>
      </c>
      <c r="O423">
        <v>1</v>
      </c>
      <c r="P423" t="str">
        <v>USA|BRA|CHN|EU</v>
      </c>
      <c r="Q423" t="str">
        <v>USA, BRA, CHN, EU</v>
      </c>
    </row>
    <row r="424" spans="2:17">
      <c r="B424" t="s">
        <v>26</v>
      </c>
      <c r="C424" t="s">
        <v>464</v>
      </c>
      <c r="D424" t="s">
        <v>29</v>
      </c>
      <c r="K424" t="str">
        <v>Metam</v>
      </c>
      <c r="L424">
        <v>1</v>
      </c>
      <c r="M424">
        <v>1</v>
      </c>
      <c r="N424">
        <v>1</v>
      </c>
      <c r="O424">
        <v>1</v>
      </c>
      <c r="P424" t="str">
        <v>USA|BRA|CHN|EU</v>
      </c>
      <c r="Q424" t="str">
        <v>USA, BRA, CHN, EU</v>
      </c>
    </row>
    <row r="425" spans="2:17">
      <c r="B425" t="s">
        <v>26</v>
      </c>
      <c r="C425" t="s">
        <v>465</v>
      </c>
      <c r="D425" t="s">
        <v>29</v>
      </c>
      <c r="K425" t="str">
        <v>Metconazole</v>
      </c>
      <c r="L425">
        <v>1</v>
      </c>
      <c r="M425">
        <v>1</v>
      </c>
      <c r="N425">
        <v>0</v>
      </c>
      <c r="O425">
        <v>1</v>
      </c>
      <c r="P425" t="str">
        <v>USA|BRA| |EU</v>
      </c>
      <c r="Q425" t="str">
        <v>USA, BRA, EU</v>
      </c>
    </row>
    <row r="426" spans="2:17">
      <c r="B426" t="s">
        <v>26</v>
      </c>
      <c r="C426" t="s">
        <v>466</v>
      </c>
      <c r="D426" t="s">
        <v>29</v>
      </c>
      <c r="K426" t="str">
        <v>Methidathion</v>
      </c>
      <c r="L426">
        <v>0</v>
      </c>
      <c r="M426">
        <v>1</v>
      </c>
      <c r="N426">
        <v>0</v>
      </c>
      <c r="O426">
        <v>0</v>
      </c>
      <c r="P426" t="str">
        <v xml:space="preserve"> |BRA| | </v>
      </c>
      <c r="Q426" t="str">
        <v xml:space="preserve">BRA,  </v>
      </c>
    </row>
    <row r="427" spans="2:17">
      <c r="B427" t="s">
        <v>26</v>
      </c>
      <c r="C427" t="s">
        <v>467</v>
      </c>
      <c r="D427" t="s">
        <v>29</v>
      </c>
      <c r="K427" t="str">
        <v>Methiocarb</v>
      </c>
      <c r="L427">
        <v>1</v>
      </c>
      <c r="M427">
        <v>1</v>
      </c>
      <c r="N427">
        <v>0</v>
      </c>
      <c r="O427">
        <v>1</v>
      </c>
      <c r="P427" t="str">
        <v>USA|BRA| |EU</v>
      </c>
      <c r="Q427" t="str">
        <v>USA, BRA, EU</v>
      </c>
    </row>
    <row r="428" spans="2:17">
      <c r="B428" t="s">
        <v>26</v>
      </c>
      <c r="C428" t="s">
        <v>468</v>
      </c>
      <c r="D428" t="s">
        <v>29</v>
      </c>
      <c r="K428" t="str">
        <v>Methomyl</v>
      </c>
      <c r="L428">
        <v>1</v>
      </c>
      <c r="M428">
        <v>1</v>
      </c>
      <c r="N428">
        <v>0</v>
      </c>
      <c r="O428">
        <v>1</v>
      </c>
      <c r="P428" t="str">
        <v>USA|BRA| |EU</v>
      </c>
      <c r="Q428" t="str">
        <v>USA, BRA, EU</v>
      </c>
    </row>
    <row r="429" spans="2:17">
      <c r="B429" t="s">
        <v>26</v>
      </c>
      <c r="C429" t="s">
        <v>469</v>
      </c>
      <c r="D429" t="s">
        <v>29</v>
      </c>
      <c r="K429" t="str">
        <v>Methoxyfenozide</v>
      </c>
      <c r="L429">
        <v>1</v>
      </c>
      <c r="M429">
        <v>1</v>
      </c>
      <c r="N429">
        <v>1</v>
      </c>
      <c r="O429">
        <v>1</v>
      </c>
      <c r="P429" t="str">
        <v>USA|BRA|CHN|EU</v>
      </c>
      <c r="Q429" t="str">
        <v>USA, BRA, CHN, EU</v>
      </c>
    </row>
    <row r="430" spans="2:17">
      <c r="B430" t="s">
        <v>26</v>
      </c>
      <c r="C430" t="s">
        <v>470</v>
      </c>
      <c r="D430" t="s">
        <v>29</v>
      </c>
      <c r="K430" t="str">
        <v>Metiram</v>
      </c>
      <c r="L430">
        <v>1</v>
      </c>
      <c r="M430">
        <v>1</v>
      </c>
      <c r="N430">
        <v>1</v>
      </c>
      <c r="O430">
        <v>1</v>
      </c>
      <c r="P430" t="str">
        <v>USA|BRA|CHN|EU</v>
      </c>
      <c r="Q430" t="str">
        <v>USA, BRA, CHN, EU</v>
      </c>
    </row>
    <row r="431" spans="2:17">
      <c r="B431" t="s">
        <v>26</v>
      </c>
      <c r="C431" t="s">
        <v>471</v>
      </c>
      <c r="D431" t="s">
        <v>29</v>
      </c>
      <c r="K431" t="str">
        <v>Metolachlor</v>
      </c>
      <c r="L431">
        <v>1</v>
      </c>
      <c r="M431">
        <v>1</v>
      </c>
      <c r="N431">
        <v>1</v>
      </c>
      <c r="O431">
        <v>0</v>
      </c>
      <c r="P431" t="str">
        <v xml:space="preserve">USA|BRA|CHN| </v>
      </c>
      <c r="Q431" t="str">
        <v xml:space="preserve">USA, BRA, CHN,  </v>
      </c>
    </row>
    <row r="432" spans="2:17">
      <c r="B432" t="s">
        <v>26</v>
      </c>
      <c r="C432" t="s">
        <v>472</v>
      </c>
      <c r="D432" t="s">
        <v>29</v>
      </c>
      <c r="K432" t="str">
        <v>Metolachlor-S</v>
      </c>
      <c r="L432">
        <v>1</v>
      </c>
      <c r="M432">
        <v>1</v>
      </c>
      <c r="N432">
        <v>1</v>
      </c>
      <c r="O432">
        <v>1</v>
      </c>
      <c r="P432" t="str">
        <v>USA|BRA|CHN|EU</v>
      </c>
      <c r="Q432" t="str">
        <v>USA, BRA, CHN, EU</v>
      </c>
    </row>
    <row r="433" spans="2:17">
      <c r="B433" t="s">
        <v>26</v>
      </c>
      <c r="C433" t="s">
        <v>473</v>
      </c>
      <c r="D433" t="s">
        <v>29</v>
      </c>
      <c r="K433" t="str">
        <v>Metribuzin</v>
      </c>
      <c r="L433">
        <v>1</v>
      </c>
      <c r="M433">
        <v>1</v>
      </c>
      <c r="N433">
        <v>1</v>
      </c>
      <c r="O433">
        <v>1</v>
      </c>
      <c r="P433" t="str">
        <v>USA|BRA|CHN|EU</v>
      </c>
      <c r="Q433" t="str">
        <v>USA, BRA, CHN, EU</v>
      </c>
    </row>
    <row r="434" spans="2:17">
      <c r="B434" t="s">
        <v>26</v>
      </c>
      <c r="C434" t="s">
        <v>474</v>
      </c>
      <c r="D434" t="s">
        <v>29</v>
      </c>
      <c r="K434" t="str">
        <v>Metsulfuron-Methyl</v>
      </c>
      <c r="L434">
        <v>1</v>
      </c>
      <c r="M434">
        <v>1</v>
      </c>
      <c r="N434">
        <v>0</v>
      </c>
      <c r="O434">
        <v>1</v>
      </c>
      <c r="P434" t="str">
        <v>USA|BRA| |EU</v>
      </c>
      <c r="Q434" t="str">
        <v>USA, BRA, EU</v>
      </c>
    </row>
    <row r="435" spans="2:17">
      <c r="B435" t="s">
        <v>26</v>
      </c>
      <c r="C435" t="s">
        <v>475</v>
      </c>
      <c r="D435" t="s">
        <v>29</v>
      </c>
      <c r="K435" t="str">
        <v>Mevinphos</v>
      </c>
      <c r="L435">
        <v>0</v>
      </c>
      <c r="M435">
        <v>1</v>
      </c>
      <c r="N435">
        <v>0</v>
      </c>
      <c r="O435">
        <v>0</v>
      </c>
      <c r="P435" t="str">
        <v xml:space="preserve"> |BRA| | </v>
      </c>
      <c r="Q435" t="str">
        <v xml:space="preserve">BRA,  </v>
      </c>
    </row>
    <row r="436" spans="2:17">
      <c r="B436" t="s">
        <v>26</v>
      </c>
      <c r="C436" t="s">
        <v>476</v>
      </c>
      <c r="D436" t="s">
        <v>29</v>
      </c>
      <c r="K436" t="str">
        <v>Molinate</v>
      </c>
      <c r="L436">
        <v>0</v>
      </c>
      <c r="M436">
        <v>1</v>
      </c>
      <c r="N436">
        <v>1</v>
      </c>
      <c r="O436">
        <v>0</v>
      </c>
      <c r="P436" t="str">
        <v xml:space="preserve"> |BRA|CHN| </v>
      </c>
      <c r="Q436" t="str">
        <v xml:space="preserve">BRA, CHN,  </v>
      </c>
    </row>
    <row r="437" spans="2:17">
      <c r="B437" t="s">
        <v>26</v>
      </c>
      <c r="C437" t="s">
        <v>477</v>
      </c>
      <c r="D437" t="s">
        <v>29</v>
      </c>
      <c r="K437" t="str">
        <v>MSMA</v>
      </c>
      <c r="L437">
        <v>1</v>
      </c>
      <c r="M437">
        <v>1</v>
      </c>
      <c r="N437">
        <v>0</v>
      </c>
      <c r="O437">
        <v>0</v>
      </c>
      <c r="P437" t="str">
        <v xml:space="preserve">USA|BRA| | </v>
      </c>
      <c r="Q437" t="str">
        <v xml:space="preserve">USA, BRA,  </v>
      </c>
    </row>
    <row r="438" spans="2:17">
      <c r="B438" t="s">
        <v>26</v>
      </c>
      <c r="C438" t="s">
        <v>478</v>
      </c>
      <c r="D438" t="s">
        <v>29</v>
      </c>
      <c r="K438" t="str">
        <v>Myclobutanil</v>
      </c>
      <c r="L438">
        <v>1</v>
      </c>
      <c r="M438">
        <v>1</v>
      </c>
      <c r="N438">
        <v>1</v>
      </c>
      <c r="O438">
        <v>1</v>
      </c>
      <c r="P438" t="str">
        <v>USA|BRA|CHN|EU</v>
      </c>
      <c r="Q438" t="str">
        <v>USA, BRA, CHN, EU</v>
      </c>
    </row>
    <row r="439" spans="2:17">
      <c r="B439" t="s">
        <v>26</v>
      </c>
      <c r="C439" t="s">
        <v>479</v>
      </c>
      <c r="D439" t="s">
        <v>29</v>
      </c>
      <c r="K439" t="str">
        <v>Naled</v>
      </c>
      <c r="L439">
        <v>1</v>
      </c>
      <c r="M439">
        <v>1</v>
      </c>
      <c r="N439">
        <v>1</v>
      </c>
      <c r="O439">
        <v>0</v>
      </c>
      <c r="P439" t="str">
        <v xml:space="preserve">USA|BRA|CHN| </v>
      </c>
      <c r="Q439" t="str">
        <v xml:space="preserve">USA, BRA, CHN,  </v>
      </c>
    </row>
    <row r="440" spans="2:17">
      <c r="B440" t="s">
        <v>26</v>
      </c>
      <c r="C440" t="s">
        <v>480</v>
      </c>
      <c r="D440" t="s">
        <v>29</v>
      </c>
      <c r="K440" t="str">
        <v>Napropamide</v>
      </c>
      <c r="L440">
        <v>1</v>
      </c>
      <c r="M440">
        <v>1</v>
      </c>
      <c r="N440">
        <v>1</v>
      </c>
      <c r="O440">
        <v>1</v>
      </c>
      <c r="P440" t="str">
        <v>USA|BRA|CHN|EU</v>
      </c>
      <c r="Q440" t="str">
        <v>USA, BRA, CHN, EU</v>
      </c>
    </row>
    <row r="441" spans="2:17">
      <c r="B441" t="s">
        <v>26</v>
      </c>
      <c r="C441" t="s">
        <v>481</v>
      </c>
      <c r="D441" t="s">
        <v>29</v>
      </c>
      <c r="K441" t="str">
        <v>Nicosulfuron</v>
      </c>
      <c r="L441">
        <v>1</v>
      </c>
      <c r="M441">
        <v>1</v>
      </c>
      <c r="N441">
        <v>1</v>
      </c>
      <c r="O441">
        <v>1</v>
      </c>
      <c r="P441" t="str">
        <v>USA|BRA|CHN|EU</v>
      </c>
      <c r="Q441" t="str">
        <v>USA, BRA, CHN, EU</v>
      </c>
    </row>
    <row r="442" spans="2:17">
      <c r="B442" t="s">
        <v>26</v>
      </c>
      <c r="C442" t="s">
        <v>482</v>
      </c>
      <c r="D442" t="s">
        <v>29</v>
      </c>
      <c r="K442" t="str">
        <v>Novaluron</v>
      </c>
      <c r="L442">
        <v>1</v>
      </c>
      <c r="M442">
        <v>1</v>
      </c>
      <c r="N442">
        <v>1</v>
      </c>
      <c r="O442">
        <v>0</v>
      </c>
      <c r="P442" t="str">
        <v xml:space="preserve">USA|BRA|CHN| </v>
      </c>
      <c r="Q442" t="str">
        <v xml:space="preserve">USA, BRA, CHN,  </v>
      </c>
    </row>
    <row r="443" spans="2:17">
      <c r="B443" t="s">
        <v>26</v>
      </c>
      <c r="C443" t="s">
        <v>483</v>
      </c>
      <c r="D443" t="s">
        <v>29</v>
      </c>
      <c r="K443" t="str">
        <v>Orthosulfamuron</v>
      </c>
      <c r="L443">
        <v>1</v>
      </c>
      <c r="M443">
        <v>1</v>
      </c>
      <c r="N443">
        <v>1</v>
      </c>
      <c r="O443">
        <v>0</v>
      </c>
      <c r="P443" t="str">
        <v xml:space="preserve">USA|BRA|CHN| </v>
      </c>
      <c r="Q443" t="str">
        <v xml:space="preserve">USA, BRA, CHN,  </v>
      </c>
    </row>
    <row r="444" spans="2:17">
      <c r="B444" t="s">
        <v>26</v>
      </c>
      <c r="C444" t="s">
        <v>484</v>
      </c>
      <c r="D444" t="s">
        <v>29</v>
      </c>
      <c r="K444" t="str">
        <v>Oryzalin</v>
      </c>
      <c r="L444">
        <v>1</v>
      </c>
      <c r="M444">
        <v>1</v>
      </c>
      <c r="N444">
        <v>0</v>
      </c>
      <c r="O444">
        <v>1</v>
      </c>
      <c r="P444" t="str">
        <v>USA|BRA| |EU</v>
      </c>
      <c r="Q444" t="str">
        <v>USA, BRA, EU</v>
      </c>
    </row>
    <row r="445" spans="2:17">
      <c r="B445" t="s">
        <v>26</v>
      </c>
      <c r="C445" t="s">
        <v>485</v>
      </c>
      <c r="D445" t="s">
        <v>29</v>
      </c>
      <c r="K445" t="str">
        <v>Oxadiazon</v>
      </c>
      <c r="L445">
        <v>1</v>
      </c>
      <c r="M445">
        <v>1</v>
      </c>
      <c r="N445">
        <v>1</v>
      </c>
      <c r="O445">
        <v>1</v>
      </c>
      <c r="P445" t="str">
        <v>USA|BRA|CHN|EU</v>
      </c>
      <c r="Q445" t="str">
        <v>USA, BRA, CHN, EU</v>
      </c>
    </row>
    <row r="446" spans="2:17">
      <c r="B446" t="s">
        <v>26</v>
      </c>
      <c r="C446" t="s">
        <v>486</v>
      </c>
      <c r="D446" t="s">
        <v>29</v>
      </c>
      <c r="K446" t="str">
        <v>Oxyfluorfen</v>
      </c>
      <c r="L446">
        <v>1</v>
      </c>
      <c r="M446">
        <v>1</v>
      </c>
      <c r="N446">
        <v>1</v>
      </c>
      <c r="O446">
        <v>1</v>
      </c>
      <c r="P446" t="str">
        <v>USA|BRA|CHN|EU</v>
      </c>
      <c r="Q446" t="str">
        <v>USA, BRA, CHN, EU</v>
      </c>
    </row>
    <row r="447" spans="2:17">
      <c r="B447" t="s">
        <v>26</v>
      </c>
      <c r="C447" t="s">
        <v>487</v>
      </c>
      <c r="D447" t="s">
        <v>29</v>
      </c>
      <c r="K447" t="str">
        <v>Paclobutrazol</v>
      </c>
      <c r="L447">
        <v>1</v>
      </c>
      <c r="M447">
        <v>1</v>
      </c>
      <c r="N447">
        <v>1</v>
      </c>
      <c r="O447">
        <v>1</v>
      </c>
      <c r="P447" t="str">
        <v>USA|BRA|CHN|EU</v>
      </c>
      <c r="Q447" t="str">
        <v>USA, BRA, CHN, EU</v>
      </c>
    </row>
    <row r="448" spans="2:17">
      <c r="B448" t="s">
        <v>26</v>
      </c>
      <c r="C448" t="s">
        <v>488</v>
      </c>
      <c r="D448" t="s">
        <v>29</v>
      </c>
      <c r="K448" t="str">
        <v>Pendimethalin</v>
      </c>
      <c r="L448">
        <v>1</v>
      </c>
      <c r="M448">
        <v>1</v>
      </c>
      <c r="N448">
        <v>1</v>
      </c>
      <c r="O448">
        <v>1</v>
      </c>
      <c r="P448" t="str">
        <v>USA|BRA|CHN|EU</v>
      </c>
      <c r="Q448" t="str">
        <v>USA, BRA, CHN, EU</v>
      </c>
    </row>
    <row r="449" spans="2:17">
      <c r="B449" t="s">
        <v>26</v>
      </c>
      <c r="C449" t="s">
        <v>489</v>
      </c>
      <c r="D449" t="s">
        <v>29</v>
      </c>
      <c r="K449" t="str">
        <v>Penoxsulam</v>
      </c>
      <c r="L449">
        <v>1</v>
      </c>
      <c r="M449">
        <v>1</v>
      </c>
      <c r="N449">
        <v>1</v>
      </c>
      <c r="O449">
        <v>1</v>
      </c>
      <c r="P449" t="str">
        <v>USA|BRA|CHN|EU</v>
      </c>
      <c r="Q449" t="str">
        <v>USA, BRA, CHN, EU</v>
      </c>
    </row>
    <row r="450" spans="2:17">
      <c r="B450" t="s">
        <v>26</v>
      </c>
      <c r="C450" t="s">
        <v>490</v>
      </c>
      <c r="D450" t="s">
        <v>29</v>
      </c>
      <c r="K450" t="str">
        <v>Permethrin</v>
      </c>
      <c r="L450">
        <v>1</v>
      </c>
      <c r="M450">
        <v>1</v>
      </c>
      <c r="N450">
        <v>1</v>
      </c>
      <c r="O450">
        <v>0</v>
      </c>
      <c r="P450" t="str">
        <v xml:space="preserve">USA|BRA|CHN| </v>
      </c>
      <c r="Q450" t="str">
        <v xml:space="preserve">USA, BRA, CHN,  </v>
      </c>
    </row>
    <row r="451" spans="2:17">
      <c r="B451" t="s">
        <v>26</v>
      </c>
      <c r="C451" t="s">
        <v>491</v>
      </c>
      <c r="D451" t="s">
        <v>29</v>
      </c>
      <c r="K451" t="str">
        <v>Phosalone</v>
      </c>
      <c r="L451">
        <v>0</v>
      </c>
      <c r="M451">
        <v>1</v>
      </c>
      <c r="N451">
        <v>1</v>
      </c>
      <c r="O451">
        <v>0</v>
      </c>
      <c r="P451" t="str">
        <v xml:space="preserve"> |BRA|CHN| </v>
      </c>
      <c r="Q451" t="str">
        <v xml:space="preserve">BRA, CHN,  </v>
      </c>
    </row>
    <row r="452" spans="2:17">
      <c r="B452" t="s">
        <v>26</v>
      </c>
      <c r="C452" t="s">
        <v>492</v>
      </c>
      <c r="D452" t="s">
        <v>29</v>
      </c>
      <c r="K452" t="str">
        <v>Phosmet</v>
      </c>
      <c r="L452">
        <v>1</v>
      </c>
      <c r="M452">
        <v>1</v>
      </c>
      <c r="N452">
        <v>1</v>
      </c>
      <c r="O452">
        <v>1</v>
      </c>
      <c r="P452" t="str">
        <v>USA|BRA|CHN|EU</v>
      </c>
      <c r="Q452" t="str">
        <v>USA, BRA, CHN, EU</v>
      </c>
    </row>
    <row r="453" spans="2:17">
      <c r="B453" t="s">
        <v>26</v>
      </c>
      <c r="C453" t="s">
        <v>493</v>
      </c>
      <c r="D453" t="s">
        <v>29</v>
      </c>
      <c r="K453" t="str">
        <v>Picloram</v>
      </c>
      <c r="L453">
        <v>1</v>
      </c>
      <c r="M453">
        <v>1</v>
      </c>
      <c r="N453">
        <v>1</v>
      </c>
      <c r="O453">
        <v>1</v>
      </c>
      <c r="P453" t="str">
        <v>USA|BRA|CHN|EU</v>
      </c>
      <c r="Q453" t="str">
        <v>USA, BRA, CHN, EU</v>
      </c>
    </row>
    <row r="454" spans="2:17">
      <c r="B454" t="s">
        <v>26</v>
      </c>
      <c r="C454" t="s">
        <v>494</v>
      </c>
      <c r="D454" t="s">
        <v>29</v>
      </c>
      <c r="K454" t="str">
        <v>Picoxystrobin</v>
      </c>
      <c r="L454">
        <v>1</v>
      </c>
      <c r="M454">
        <v>1</v>
      </c>
      <c r="N454">
        <v>0</v>
      </c>
      <c r="O454">
        <v>0</v>
      </c>
      <c r="P454" t="str">
        <v xml:space="preserve">USA|BRA| | </v>
      </c>
      <c r="Q454" t="str">
        <v xml:space="preserve">USA, BRA,  </v>
      </c>
    </row>
    <row r="455" spans="2:17">
      <c r="B455" t="s">
        <v>26</v>
      </c>
      <c r="C455" t="s">
        <v>495</v>
      </c>
      <c r="D455" t="s">
        <v>29</v>
      </c>
      <c r="K455" t="str">
        <v>Potassium Bicarbonate (potassium hydrogen carbonate)</v>
      </c>
      <c r="L455">
        <v>1</v>
      </c>
      <c r="M455">
        <v>1</v>
      </c>
      <c r="N455">
        <v>0</v>
      </c>
      <c r="O455">
        <v>1</v>
      </c>
      <c r="P455" t="str">
        <v>USA|BRA| |EU</v>
      </c>
      <c r="Q455" t="str">
        <v>USA, BRA, EU</v>
      </c>
    </row>
    <row r="456" spans="2:17">
      <c r="B456" t="s">
        <v>26</v>
      </c>
      <c r="C456" t="s">
        <v>496</v>
      </c>
      <c r="D456" t="s">
        <v>29</v>
      </c>
      <c r="K456" t="str">
        <v>Profenofos</v>
      </c>
      <c r="L456">
        <v>0</v>
      </c>
      <c r="M456">
        <v>1</v>
      </c>
      <c r="N456">
        <v>1</v>
      </c>
      <c r="O456">
        <v>0</v>
      </c>
      <c r="P456" t="str">
        <v xml:space="preserve"> |BRA|CHN| </v>
      </c>
      <c r="Q456" t="str">
        <v xml:space="preserve">BRA, CHN,  </v>
      </c>
    </row>
    <row r="457" spans="2:17">
      <c r="B457" t="s">
        <v>26</v>
      </c>
      <c r="C457" t="s">
        <v>497</v>
      </c>
      <c r="D457" t="s">
        <v>29</v>
      </c>
      <c r="K457" t="str">
        <v>Prohexadione</v>
      </c>
      <c r="L457">
        <v>1</v>
      </c>
      <c r="M457">
        <v>1</v>
      </c>
      <c r="N457">
        <v>0</v>
      </c>
      <c r="O457">
        <v>1</v>
      </c>
      <c r="P457" t="str">
        <v>USA|BRA| |EU</v>
      </c>
      <c r="Q457" t="str">
        <v>USA, BRA, EU</v>
      </c>
    </row>
    <row r="458" spans="2:17">
      <c r="B458" t="s">
        <v>26</v>
      </c>
      <c r="C458" t="s">
        <v>498</v>
      </c>
      <c r="D458" t="s">
        <v>29</v>
      </c>
      <c r="K458" t="str">
        <v>Prometryn</v>
      </c>
      <c r="L458">
        <v>1</v>
      </c>
      <c r="M458">
        <v>1</v>
      </c>
      <c r="N458">
        <v>1</v>
      </c>
      <c r="O458">
        <v>0</v>
      </c>
      <c r="P458" t="str">
        <v xml:space="preserve">USA|BRA|CHN| </v>
      </c>
      <c r="Q458" t="str">
        <v xml:space="preserve">USA, BRA, CHN,  </v>
      </c>
    </row>
    <row r="459" spans="2:17">
      <c r="B459" t="s">
        <v>26</v>
      </c>
      <c r="C459" t="s">
        <v>499</v>
      </c>
      <c r="D459" t="s">
        <v>29</v>
      </c>
      <c r="K459" t="str">
        <v>Propamocarb HCl</v>
      </c>
      <c r="L459">
        <v>1</v>
      </c>
      <c r="M459">
        <v>1</v>
      </c>
      <c r="N459">
        <v>1</v>
      </c>
      <c r="O459">
        <v>1</v>
      </c>
      <c r="P459" t="str">
        <v>USA|BRA|CHN|EU</v>
      </c>
      <c r="Q459" t="str">
        <v>USA, BRA, CHN, EU</v>
      </c>
    </row>
    <row r="460" spans="2:17">
      <c r="B460" t="s">
        <v>26</v>
      </c>
      <c r="C460" t="s">
        <v>500</v>
      </c>
      <c r="D460" t="s">
        <v>29</v>
      </c>
      <c r="K460" t="str">
        <v>Propanil</v>
      </c>
      <c r="L460">
        <v>1</v>
      </c>
      <c r="M460">
        <v>1</v>
      </c>
      <c r="N460">
        <v>1</v>
      </c>
      <c r="O460">
        <v>0</v>
      </c>
      <c r="P460" t="str">
        <v xml:space="preserve">USA|BRA|CHN| </v>
      </c>
      <c r="Q460" t="str">
        <v xml:space="preserve">USA, BRA, CHN,  </v>
      </c>
    </row>
    <row r="461" spans="2:17">
      <c r="B461" t="s">
        <v>26</v>
      </c>
      <c r="C461" t="s">
        <v>501</v>
      </c>
      <c r="D461" t="s">
        <v>29</v>
      </c>
      <c r="K461" t="str">
        <v>Propargite</v>
      </c>
      <c r="L461">
        <v>1</v>
      </c>
      <c r="M461">
        <v>1</v>
      </c>
      <c r="N461">
        <v>1</v>
      </c>
      <c r="O461">
        <v>0</v>
      </c>
      <c r="P461" t="str">
        <v xml:space="preserve">USA|BRA|CHN| </v>
      </c>
      <c r="Q461" t="str">
        <v xml:space="preserve">USA, BRA, CHN,  </v>
      </c>
    </row>
    <row r="462" spans="2:17">
      <c r="B462" t="s">
        <v>26</v>
      </c>
      <c r="C462" t="s">
        <v>502</v>
      </c>
      <c r="D462" t="s">
        <v>29</v>
      </c>
      <c r="K462" t="str">
        <v>Propiconazole</v>
      </c>
      <c r="L462">
        <v>1</v>
      </c>
      <c r="M462">
        <v>1</v>
      </c>
      <c r="N462">
        <v>1</v>
      </c>
      <c r="O462">
        <v>1</v>
      </c>
      <c r="P462" t="str">
        <v>USA|BRA|CHN|EU</v>
      </c>
      <c r="Q462" t="str">
        <v>USA, BRA, CHN, EU</v>
      </c>
    </row>
    <row r="463" spans="2:17">
      <c r="B463" t="s">
        <v>26</v>
      </c>
      <c r="C463" t="s">
        <v>503</v>
      </c>
      <c r="D463" t="s">
        <v>29</v>
      </c>
      <c r="K463" t="str">
        <v>Propoxur</v>
      </c>
      <c r="L463">
        <v>0</v>
      </c>
      <c r="M463">
        <v>1</v>
      </c>
      <c r="N463">
        <v>1</v>
      </c>
      <c r="O463">
        <v>0</v>
      </c>
      <c r="P463" t="str">
        <v xml:space="preserve"> |BRA|CHN| </v>
      </c>
      <c r="Q463" t="str">
        <v xml:space="preserve">BRA, CHN,  </v>
      </c>
    </row>
    <row r="464" spans="2:17">
      <c r="B464" t="s">
        <v>26</v>
      </c>
      <c r="C464" t="s">
        <v>504</v>
      </c>
      <c r="D464" t="s">
        <v>29</v>
      </c>
      <c r="K464" t="str">
        <v>Prothioconazole</v>
      </c>
      <c r="L464">
        <v>1</v>
      </c>
      <c r="M464">
        <v>1</v>
      </c>
      <c r="N464">
        <v>0</v>
      </c>
      <c r="O464">
        <v>1</v>
      </c>
      <c r="P464" t="str">
        <v>USA|BRA| |EU</v>
      </c>
      <c r="Q464" t="str">
        <v>USA, BRA, EU</v>
      </c>
    </row>
    <row r="465" spans="2:17">
      <c r="B465" t="s">
        <v>26</v>
      </c>
      <c r="C465" t="s">
        <v>505</v>
      </c>
      <c r="D465" t="s">
        <v>29</v>
      </c>
      <c r="K465" t="str">
        <v>Pymetrozine</v>
      </c>
      <c r="L465">
        <v>1</v>
      </c>
      <c r="M465">
        <v>1</v>
      </c>
      <c r="N465">
        <v>1</v>
      </c>
      <c r="O465">
        <v>1</v>
      </c>
      <c r="P465" t="str">
        <v>USA|BRA|CHN|EU</v>
      </c>
      <c r="Q465" t="str">
        <v>USA, BRA, CHN, EU</v>
      </c>
    </row>
    <row r="466" spans="2:17">
      <c r="B466" t="s">
        <v>26</v>
      </c>
      <c r="C466" t="s">
        <v>506</v>
      </c>
      <c r="D466" t="s">
        <v>29</v>
      </c>
      <c r="K466" t="str">
        <v>Pyraclostrobin</v>
      </c>
      <c r="L466">
        <v>1</v>
      </c>
      <c r="M466">
        <v>1</v>
      </c>
      <c r="N466">
        <v>1</v>
      </c>
      <c r="O466">
        <v>1</v>
      </c>
      <c r="P466" t="str">
        <v>USA|BRA|CHN|EU</v>
      </c>
      <c r="Q466" t="str">
        <v>USA, BRA, CHN, EU</v>
      </c>
    </row>
    <row r="467" spans="2:17">
      <c r="B467" t="s">
        <v>26</v>
      </c>
      <c r="C467" t="s">
        <v>507</v>
      </c>
      <c r="D467" t="s">
        <v>29</v>
      </c>
      <c r="K467" t="str">
        <v>Pyraflufen Ethyl</v>
      </c>
      <c r="L467">
        <v>1</v>
      </c>
      <c r="M467">
        <v>1</v>
      </c>
      <c r="N467">
        <v>1</v>
      </c>
      <c r="O467">
        <v>1</v>
      </c>
      <c r="P467" t="str">
        <v>USA|BRA|CHN|EU</v>
      </c>
      <c r="Q467" t="str">
        <v>USA, BRA, CHN, EU</v>
      </c>
    </row>
    <row r="468" spans="2:17">
      <c r="B468" t="s">
        <v>26</v>
      </c>
      <c r="C468" t="s">
        <v>508</v>
      </c>
      <c r="D468" t="s">
        <v>29</v>
      </c>
      <c r="K468" t="str">
        <v>Pyrethrins</v>
      </c>
      <c r="L468">
        <v>1</v>
      </c>
      <c r="M468">
        <v>1</v>
      </c>
      <c r="N468">
        <v>1</v>
      </c>
      <c r="O468">
        <v>1</v>
      </c>
      <c r="P468" t="str">
        <v>USA|BRA|CHN|EU</v>
      </c>
      <c r="Q468" t="str">
        <v>USA, BRA, CHN, EU</v>
      </c>
    </row>
    <row r="469" spans="2:17">
      <c r="B469" t="s">
        <v>26</v>
      </c>
      <c r="C469" t="s">
        <v>509</v>
      </c>
      <c r="D469" t="s">
        <v>29</v>
      </c>
      <c r="K469" t="str">
        <v>Pyridaben</v>
      </c>
      <c r="L469">
        <v>1</v>
      </c>
      <c r="M469">
        <v>1</v>
      </c>
      <c r="N469">
        <v>1</v>
      </c>
      <c r="O469">
        <v>1</v>
      </c>
      <c r="P469" t="str">
        <v>USA|BRA|CHN|EU</v>
      </c>
      <c r="Q469" t="str">
        <v>USA, BRA, CHN, EU</v>
      </c>
    </row>
    <row r="470" spans="2:17">
      <c r="B470" t="s">
        <v>26</v>
      </c>
      <c r="C470" t="s">
        <v>510</v>
      </c>
      <c r="D470" t="s">
        <v>29</v>
      </c>
      <c r="K470" t="str">
        <v>Pyrimethanil</v>
      </c>
      <c r="L470">
        <v>1</v>
      </c>
      <c r="M470">
        <v>1</v>
      </c>
      <c r="N470">
        <v>1</v>
      </c>
      <c r="O470">
        <v>1</v>
      </c>
      <c r="P470" t="str">
        <v>USA|BRA|CHN|EU</v>
      </c>
      <c r="Q470" t="str">
        <v>USA, BRA, CHN, EU</v>
      </c>
    </row>
    <row r="471" spans="2:17">
      <c r="B471" t="s">
        <v>26</v>
      </c>
      <c r="C471" t="s">
        <v>511</v>
      </c>
      <c r="D471" t="s">
        <v>29</v>
      </c>
      <c r="K471" t="str">
        <v>Pyriproxyfen</v>
      </c>
      <c r="L471">
        <v>1</v>
      </c>
      <c r="M471">
        <v>1</v>
      </c>
      <c r="N471">
        <v>1</v>
      </c>
      <c r="O471">
        <v>1</v>
      </c>
      <c r="P471" t="str">
        <v>USA|BRA|CHN|EU</v>
      </c>
      <c r="Q471" t="str">
        <v>USA, BRA, CHN, EU</v>
      </c>
    </row>
    <row r="472" spans="2:17">
      <c r="B472" t="s">
        <v>26</v>
      </c>
      <c r="C472" t="s">
        <v>512</v>
      </c>
      <c r="D472" t="s">
        <v>29</v>
      </c>
      <c r="K472" t="str">
        <v>Pyrithiobac-Sodium</v>
      </c>
      <c r="L472">
        <v>1</v>
      </c>
      <c r="M472">
        <v>1</v>
      </c>
      <c r="N472">
        <v>0</v>
      </c>
      <c r="O472">
        <v>0</v>
      </c>
      <c r="P472" t="str">
        <v xml:space="preserve">USA|BRA| | </v>
      </c>
      <c r="Q472" t="str">
        <v xml:space="preserve">USA, BRA,  </v>
      </c>
    </row>
    <row r="473" spans="2:17">
      <c r="B473" t="s">
        <v>26</v>
      </c>
      <c r="C473" t="s">
        <v>513</v>
      </c>
      <c r="D473" t="s">
        <v>29</v>
      </c>
      <c r="K473" t="str">
        <v>Pyroxsulam</v>
      </c>
      <c r="L473">
        <v>1</v>
      </c>
      <c r="M473">
        <v>1</v>
      </c>
      <c r="N473">
        <v>1</v>
      </c>
      <c r="O473">
        <v>1</v>
      </c>
      <c r="P473" t="str">
        <v>USA|BRA|CHN|EU</v>
      </c>
      <c r="Q473" t="str">
        <v>USA, BRA, CHN, EU</v>
      </c>
    </row>
    <row r="474" spans="2:17">
      <c r="B474" t="s">
        <v>26</v>
      </c>
      <c r="C474" t="s">
        <v>514</v>
      </c>
      <c r="D474" t="s">
        <v>29</v>
      </c>
      <c r="K474" t="str">
        <v>Quinclorac</v>
      </c>
      <c r="L474">
        <v>1</v>
      </c>
      <c r="M474">
        <v>1</v>
      </c>
      <c r="N474">
        <v>1</v>
      </c>
      <c r="O474">
        <v>0</v>
      </c>
      <c r="P474" t="str">
        <v xml:space="preserve">USA|BRA|CHN| </v>
      </c>
      <c r="Q474" t="str">
        <v xml:space="preserve">USA, BRA, CHN,  </v>
      </c>
    </row>
    <row r="475" spans="2:17">
      <c r="B475" t="s">
        <v>26</v>
      </c>
      <c r="C475" t="s">
        <v>515</v>
      </c>
      <c r="D475" t="s">
        <v>29</v>
      </c>
      <c r="K475" t="str">
        <v>Quintozene</v>
      </c>
      <c r="L475">
        <v>1</v>
      </c>
      <c r="M475">
        <v>1</v>
      </c>
      <c r="N475">
        <v>1</v>
      </c>
      <c r="O475">
        <v>0</v>
      </c>
      <c r="P475" t="str">
        <v xml:space="preserve">USA|BRA|CHN| </v>
      </c>
      <c r="Q475" t="str">
        <v xml:space="preserve">USA, BRA, CHN,  </v>
      </c>
    </row>
    <row r="476" spans="2:17">
      <c r="B476" t="s">
        <v>26</v>
      </c>
      <c r="C476" t="s">
        <v>516</v>
      </c>
      <c r="D476" t="s">
        <v>29</v>
      </c>
      <c r="K476" t="str">
        <v>Quizalofop-P-ethyl</v>
      </c>
      <c r="L476">
        <v>1</v>
      </c>
      <c r="M476">
        <v>1</v>
      </c>
      <c r="N476">
        <v>1</v>
      </c>
      <c r="O476">
        <v>1</v>
      </c>
      <c r="P476" t="str">
        <v>USA|BRA|CHN|EU</v>
      </c>
      <c r="Q476" t="str">
        <v>USA, BRA, CHN, EU</v>
      </c>
    </row>
    <row r="477" spans="2:17">
      <c r="B477" t="s">
        <v>26</v>
      </c>
      <c r="C477" t="s">
        <v>517</v>
      </c>
      <c r="D477" t="s">
        <v>29</v>
      </c>
      <c r="K477" t="str">
        <v>Resmethrin</v>
      </c>
      <c r="L477">
        <v>0</v>
      </c>
      <c r="M477">
        <v>1</v>
      </c>
      <c r="N477">
        <v>0</v>
      </c>
      <c r="O477">
        <v>0</v>
      </c>
      <c r="P477" t="str">
        <v xml:space="preserve"> |BRA| | </v>
      </c>
      <c r="Q477" t="str">
        <v xml:space="preserve">BRA,  </v>
      </c>
    </row>
    <row r="478" spans="2:17">
      <c r="B478" t="s">
        <v>26</v>
      </c>
      <c r="C478" t="s">
        <v>518</v>
      </c>
      <c r="D478" t="s">
        <v>29</v>
      </c>
      <c r="K478" t="str">
        <v>Saflufenacil</v>
      </c>
      <c r="L478">
        <v>1</v>
      </c>
      <c r="M478">
        <v>1</v>
      </c>
      <c r="N478">
        <v>1</v>
      </c>
      <c r="O478">
        <v>0</v>
      </c>
      <c r="P478" t="str">
        <v xml:space="preserve">USA|BRA|CHN| </v>
      </c>
      <c r="Q478" t="str">
        <v xml:space="preserve">USA, BRA, CHN,  </v>
      </c>
    </row>
    <row r="479" spans="2:17">
      <c r="B479" t="s">
        <v>26</v>
      </c>
      <c r="C479" t="s">
        <v>519</v>
      </c>
      <c r="D479" t="s">
        <v>29</v>
      </c>
      <c r="K479" t="str">
        <v>Sethoxydim</v>
      </c>
      <c r="L479">
        <v>1</v>
      </c>
      <c r="M479">
        <v>1</v>
      </c>
      <c r="N479">
        <v>1</v>
      </c>
      <c r="O479">
        <v>0</v>
      </c>
      <c r="P479" t="str">
        <v xml:space="preserve">USA|BRA|CHN| </v>
      </c>
      <c r="Q479" t="str">
        <v xml:space="preserve">USA, BRA, CHN,  </v>
      </c>
    </row>
    <row r="480" spans="2:17">
      <c r="B480" t="s">
        <v>26</v>
      </c>
      <c r="C480" t="s">
        <v>520</v>
      </c>
      <c r="D480" t="s">
        <v>29</v>
      </c>
      <c r="K480" t="str">
        <v>Simazine</v>
      </c>
      <c r="L480">
        <v>1</v>
      </c>
      <c r="M480">
        <v>1</v>
      </c>
      <c r="N480">
        <v>1</v>
      </c>
      <c r="O480">
        <v>0</v>
      </c>
      <c r="P480" t="str">
        <v xml:space="preserve">USA|BRA|CHN| </v>
      </c>
      <c r="Q480" t="str">
        <v xml:space="preserve">USA, BRA, CHN,  </v>
      </c>
    </row>
    <row r="481" spans="2:17">
      <c r="B481" t="s">
        <v>26</v>
      </c>
      <c r="C481" t="s">
        <v>521</v>
      </c>
      <c r="D481" t="s">
        <v>29</v>
      </c>
      <c r="K481" t="str">
        <v>Spinetoram</v>
      </c>
      <c r="L481">
        <v>1</v>
      </c>
      <c r="M481">
        <v>1</v>
      </c>
      <c r="N481">
        <v>1</v>
      </c>
      <c r="O481">
        <v>1</v>
      </c>
      <c r="P481" t="str">
        <v>USA|BRA|CHN|EU</v>
      </c>
      <c r="Q481" t="str">
        <v>USA, BRA, CHN, EU</v>
      </c>
    </row>
    <row r="482" spans="2:17">
      <c r="B482" t="s">
        <v>26</v>
      </c>
      <c r="C482" t="s">
        <v>522</v>
      </c>
      <c r="D482" t="s">
        <v>29</v>
      </c>
      <c r="K482" t="str">
        <v>Spinosyn (Spinosad)</v>
      </c>
      <c r="L482">
        <v>1</v>
      </c>
      <c r="M482">
        <v>1</v>
      </c>
      <c r="N482">
        <v>1</v>
      </c>
      <c r="O482">
        <v>1</v>
      </c>
      <c r="P482" t="str">
        <v>USA|BRA|CHN|EU</v>
      </c>
      <c r="Q482" t="str">
        <v>USA, BRA, CHN, EU</v>
      </c>
    </row>
    <row r="483" spans="2:17">
      <c r="B483" t="s">
        <v>26</v>
      </c>
      <c r="C483" t="s">
        <v>523</v>
      </c>
      <c r="D483" t="s">
        <v>29</v>
      </c>
      <c r="K483" t="str">
        <v>Spirodiclofen</v>
      </c>
      <c r="L483">
        <v>1</v>
      </c>
      <c r="M483">
        <v>1</v>
      </c>
      <c r="N483">
        <v>1</v>
      </c>
      <c r="O483">
        <v>1</v>
      </c>
      <c r="P483" t="str">
        <v>USA|BRA|CHN|EU</v>
      </c>
      <c r="Q483" t="str">
        <v>USA, BRA, CHN, EU</v>
      </c>
    </row>
    <row r="484" spans="2:17">
      <c r="B484" t="s">
        <v>26</v>
      </c>
      <c r="C484" t="s">
        <v>524</v>
      </c>
      <c r="D484" t="s">
        <v>29</v>
      </c>
      <c r="K484" t="str">
        <v>Spiromesifen</v>
      </c>
      <c r="L484">
        <v>1</v>
      </c>
      <c r="M484">
        <v>1</v>
      </c>
      <c r="N484">
        <v>0</v>
      </c>
      <c r="O484">
        <v>1</v>
      </c>
      <c r="P484" t="str">
        <v>USA|BRA| |EU</v>
      </c>
      <c r="Q484" t="str">
        <v>USA, BRA, EU</v>
      </c>
    </row>
    <row r="485" spans="2:17">
      <c r="B485" t="s">
        <v>26</v>
      </c>
      <c r="C485" t="s">
        <v>525</v>
      </c>
      <c r="D485" t="s">
        <v>29</v>
      </c>
      <c r="K485" t="str">
        <v>Sulfentrazone</v>
      </c>
      <c r="L485">
        <v>1</v>
      </c>
      <c r="M485">
        <v>1</v>
      </c>
      <c r="N485">
        <v>0</v>
      </c>
      <c r="O485">
        <v>0</v>
      </c>
      <c r="P485" t="str">
        <v xml:space="preserve">USA|BRA| | </v>
      </c>
      <c r="Q485" t="str">
        <v xml:space="preserve">USA, BRA,  </v>
      </c>
    </row>
    <row r="486" spans="2:17">
      <c r="B486" t="s">
        <v>26</v>
      </c>
      <c r="C486" t="s">
        <v>526</v>
      </c>
      <c r="D486" t="s">
        <v>29</v>
      </c>
      <c r="K486" t="str">
        <v>Sulfometuron</v>
      </c>
      <c r="L486">
        <v>0</v>
      </c>
      <c r="M486">
        <v>1</v>
      </c>
      <c r="N486">
        <v>0</v>
      </c>
      <c r="O486">
        <v>0</v>
      </c>
      <c r="P486" t="str">
        <v xml:space="preserve"> |BRA| | </v>
      </c>
      <c r="Q486" t="str">
        <v xml:space="preserve">BRA,  </v>
      </c>
    </row>
    <row r="487" spans="2:17">
      <c r="B487" t="s">
        <v>26</v>
      </c>
      <c r="C487" t="s">
        <v>527</v>
      </c>
      <c r="D487" t="s">
        <v>29</v>
      </c>
      <c r="K487" t="str">
        <v>Sulfosate</v>
      </c>
      <c r="L487">
        <v>0</v>
      </c>
      <c r="M487">
        <v>1</v>
      </c>
      <c r="N487">
        <v>0</v>
      </c>
      <c r="O487">
        <v>0</v>
      </c>
      <c r="P487" t="str">
        <v xml:space="preserve"> |BRA| | </v>
      </c>
      <c r="Q487" t="str">
        <v xml:space="preserve">BRA,  </v>
      </c>
    </row>
    <row r="488" spans="2:17">
      <c r="B488" t="s">
        <v>26</v>
      </c>
      <c r="C488" t="s">
        <v>528</v>
      </c>
      <c r="D488" t="s">
        <v>29</v>
      </c>
      <c r="K488" t="str">
        <v>Sulfur</v>
      </c>
      <c r="L488">
        <v>1</v>
      </c>
      <c r="M488">
        <v>1</v>
      </c>
      <c r="N488">
        <v>1</v>
      </c>
      <c r="O488">
        <v>1</v>
      </c>
      <c r="P488" t="str">
        <v>USA|BRA|CHN|EU</v>
      </c>
      <c r="Q488" t="str">
        <v>USA, BRA, CHN, EU</v>
      </c>
    </row>
    <row r="489" spans="2:17">
      <c r="B489" t="s">
        <v>26</v>
      </c>
      <c r="C489" t="s">
        <v>529</v>
      </c>
      <c r="D489" t="s">
        <v>29</v>
      </c>
      <c r="K489" t="str">
        <v>Tebuconazole</v>
      </c>
      <c r="L489">
        <v>1</v>
      </c>
      <c r="M489">
        <v>1</v>
      </c>
      <c r="N489">
        <v>1</v>
      </c>
      <c r="O489">
        <v>1</v>
      </c>
      <c r="P489" t="str">
        <v>USA|BRA|CHN|EU</v>
      </c>
      <c r="Q489" t="str">
        <v>USA, BRA, CHN, EU</v>
      </c>
    </row>
    <row r="490" spans="2:17">
      <c r="B490" t="s">
        <v>26</v>
      </c>
      <c r="C490" t="s">
        <v>530</v>
      </c>
      <c r="D490" t="s">
        <v>29</v>
      </c>
      <c r="K490" t="str">
        <v>Tebufenozide</v>
      </c>
      <c r="L490">
        <v>1</v>
      </c>
      <c r="M490">
        <v>1</v>
      </c>
      <c r="N490">
        <v>1</v>
      </c>
      <c r="O490">
        <v>1</v>
      </c>
      <c r="P490" t="str">
        <v>USA|BRA|CHN|EU</v>
      </c>
      <c r="Q490" t="str">
        <v>USA, BRA, CHN, EU</v>
      </c>
    </row>
    <row r="491" spans="2:17">
      <c r="B491" t="s">
        <v>26</v>
      </c>
      <c r="C491" t="s">
        <v>531</v>
      </c>
      <c r="D491" t="s">
        <v>29</v>
      </c>
      <c r="K491" t="str">
        <v>Tebupirimphos</v>
      </c>
      <c r="L491">
        <v>1</v>
      </c>
      <c r="M491">
        <v>1</v>
      </c>
      <c r="N491">
        <v>0</v>
      </c>
      <c r="O491">
        <v>0</v>
      </c>
      <c r="P491" t="str">
        <v xml:space="preserve">USA|BRA| | </v>
      </c>
      <c r="Q491" t="str">
        <v xml:space="preserve">USA, BRA,  </v>
      </c>
    </row>
    <row r="492" spans="2:17">
      <c r="B492" t="s">
        <v>26</v>
      </c>
      <c r="C492" t="s">
        <v>532</v>
      </c>
      <c r="D492" t="s">
        <v>29</v>
      </c>
      <c r="K492" t="str">
        <v>Tebuthiuron</v>
      </c>
      <c r="L492">
        <v>1</v>
      </c>
      <c r="M492">
        <v>1</v>
      </c>
      <c r="N492">
        <v>0</v>
      </c>
      <c r="O492">
        <v>0</v>
      </c>
      <c r="P492" t="str">
        <v xml:space="preserve">USA|BRA| | </v>
      </c>
      <c r="Q492" t="str">
        <v xml:space="preserve">USA, BRA,  </v>
      </c>
    </row>
    <row r="493" spans="2:17">
      <c r="B493" t="s">
        <v>26</v>
      </c>
      <c r="C493" t="s">
        <v>533</v>
      </c>
      <c r="D493" t="s">
        <v>29</v>
      </c>
      <c r="K493" t="str">
        <v>Tembotrione</v>
      </c>
      <c r="L493">
        <v>1</v>
      </c>
      <c r="M493">
        <v>1</v>
      </c>
      <c r="N493">
        <v>0</v>
      </c>
      <c r="O493">
        <v>1</v>
      </c>
      <c r="P493" t="str">
        <v>USA|BRA| |EU</v>
      </c>
      <c r="Q493" t="str">
        <v>USA, BRA, EU</v>
      </c>
    </row>
    <row r="494" spans="2:17">
      <c r="B494" t="s">
        <v>26</v>
      </c>
      <c r="C494" t="s">
        <v>534</v>
      </c>
      <c r="D494" t="s">
        <v>29</v>
      </c>
      <c r="K494" t="str">
        <v>Temephos</v>
      </c>
      <c r="L494">
        <v>0</v>
      </c>
      <c r="M494">
        <v>1</v>
      </c>
      <c r="N494">
        <v>1</v>
      </c>
      <c r="O494">
        <v>0</v>
      </c>
      <c r="P494" t="str">
        <v xml:space="preserve"> |BRA|CHN| </v>
      </c>
      <c r="Q494" t="str">
        <v xml:space="preserve">BRA, CHN,  </v>
      </c>
    </row>
    <row r="495" spans="2:17">
      <c r="B495" t="s">
        <v>26</v>
      </c>
      <c r="C495" t="s">
        <v>535</v>
      </c>
      <c r="D495" t="s">
        <v>29</v>
      </c>
      <c r="K495" t="str">
        <v>Terbufos</v>
      </c>
      <c r="L495">
        <v>1</v>
      </c>
      <c r="M495">
        <v>1</v>
      </c>
      <c r="N495">
        <v>0</v>
      </c>
      <c r="O495">
        <v>0</v>
      </c>
      <c r="P495" t="str">
        <v xml:space="preserve">USA|BRA| | </v>
      </c>
      <c r="Q495" t="str">
        <v xml:space="preserve">USA, BRA,  </v>
      </c>
    </row>
    <row r="496" spans="2:17">
      <c r="B496" t="s">
        <v>26</v>
      </c>
      <c r="C496" t="s">
        <v>536</v>
      </c>
      <c r="D496" t="s">
        <v>29</v>
      </c>
      <c r="K496" t="str">
        <v>Tetraconazole</v>
      </c>
      <c r="L496">
        <v>1</v>
      </c>
      <c r="M496">
        <v>1</v>
      </c>
      <c r="N496">
        <v>1</v>
      </c>
      <c r="O496">
        <v>1</v>
      </c>
      <c r="P496" t="str">
        <v>USA|BRA|CHN|EU</v>
      </c>
      <c r="Q496" t="str">
        <v>USA, BRA, CHN, EU</v>
      </c>
    </row>
    <row r="497" spans="2:17">
      <c r="B497" t="s">
        <v>26</v>
      </c>
      <c r="C497" t="s">
        <v>537</v>
      </c>
      <c r="D497" t="s">
        <v>29</v>
      </c>
      <c r="K497" t="str">
        <v>Thiabendazole</v>
      </c>
      <c r="L497">
        <v>1</v>
      </c>
      <c r="M497">
        <v>1</v>
      </c>
      <c r="N497">
        <v>1</v>
      </c>
      <c r="O497">
        <v>1</v>
      </c>
      <c r="P497" t="str">
        <v>USA|BRA|CHN|EU</v>
      </c>
      <c r="Q497" t="str">
        <v>USA, BRA, CHN, EU</v>
      </c>
    </row>
    <row r="498" spans="2:17">
      <c r="B498" t="s">
        <v>26</v>
      </c>
      <c r="C498" t="s">
        <v>538</v>
      </c>
      <c r="D498" t="s">
        <v>29</v>
      </c>
      <c r="K498" t="str">
        <v>Thiacloprid</v>
      </c>
      <c r="L498">
        <v>0</v>
      </c>
      <c r="M498">
        <v>1</v>
      </c>
      <c r="N498">
        <v>1</v>
      </c>
      <c r="O498">
        <v>1</v>
      </c>
      <c r="P498" t="str">
        <v xml:space="preserve"> |BRA|CHN|EU</v>
      </c>
      <c r="Q498" t="str">
        <v>BRA, CHN, EU</v>
      </c>
    </row>
    <row r="499" spans="2:17">
      <c r="B499" t="s">
        <v>26</v>
      </c>
      <c r="C499" t="s">
        <v>539</v>
      </c>
      <c r="D499" t="s">
        <v>29</v>
      </c>
      <c r="K499" t="str">
        <v>Thiamethoxam</v>
      </c>
      <c r="L499">
        <v>1</v>
      </c>
      <c r="M499">
        <v>1</v>
      </c>
      <c r="N499">
        <v>1</v>
      </c>
      <c r="O499">
        <v>0</v>
      </c>
      <c r="P499" t="str">
        <v xml:space="preserve">USA|BRA|CHN| </v>
      </c>
      <c r="Q499" t="str">
        <v xml:space="preserve">USA, BRA, CHN,  </v>
      </c>
    </row>
    <row r="500" spans="2:17">
      <c r="B500" t="s">
        <v>26</v>
      </c>
      <c r="C500" t="s">
        <v>540</v>
      </c>
      <c r="D500" t="s">
        <v>29</v>
      </c>
      <c r="K500" t="str">
        <v>Thiazopyr</v>
      </c>
      <c r="L500">
        <v>0</v>
      </c>
      <c r="M500">
        <v>1</v>
      </c>
      <c r="N500">
        <v>0</v>
      </c>
      <c r="O500">
        <v>0</v>
      </c>
      <c r="P500" t="str">
        <v xml:space="preserve"> |BRA| | </v>
      </c>
      <c r="Q500" t="str">
        <v xml:space="preserve">BRA,  </v>
      </c>
    </row>
    <row r="501" spans="2:17">
      <c r="B501" t="s">
        <v>26</v>
      </c>
      <c r="C501" t="s">
        <v>541</v>
      </c>
      <c r="D501" t="s">
        <v>29</v>
      </c>
      <c r="K501" t="str">
        <v>Thidiazuron</v>
      </c>
      <c r="L501">
        <v>1</v>
      </c>
      <c r="M501">
        <v>1</v>
      </c>
      <c r="N501">
        <v>1</v>
      </c>
      <c r="O501">
        <v>0</v>
      </c>
      <c r="P501" t="str">
        <v xml:space="preserve">USA|BRA|CHN| </v>
      </c>
      <c r="Q501" t="str">
        <v xml:space="preserve">USA, BRA, CHN,  </v>
      </c>
    </row>
    <row r="502" spans="2:17">
      <c r="B502" t="s">
        <v>26</v>
      </c>
      <c r="C502" t="s">
        <v>542</v>
      </c>
      <c r="D502" t="s">
        <v>29</v>
      </c>
      <c r="K502" t="str">
        <v>Thiobencarb</v>
      </c>
      <c r="L502">
        <v>1</v>
      </c>
      <c r="M502">
        <v>1</v>
      </c>
      <c r="N502">
        <v>1</v>
      </c>
      <c r="O502">
        <v>0</v>
      </c>
      <c r="P502" t="str">
        <v xml:space="preserve">USA|BRA|CHN| </v>
      </c>
      <c r="Q502" t="str">
        <v xml:space="preserve">USA, BRA, CHN,  </v>
      </c>
    </row>
    <row r="503" spans="2:17">
      <c r="B503" t="s">
        <v>26</v>
      </c>
      <c r="C503" t="s">
        <v>543</v>
      </c>
      <c r="D503" t="s">
        <v>29</v>
      </c>
      <c r="K503" t="str">
        <v>Thiodicarb</v>
      </c>
      <c r="L503">
        <v>1</v>
      </c>
      <c r="M503">
        <v>1</v>
      </c>
      <c r="N503">
        <v>1</v>
      </c>
      <c r="O503">
        <v>0</v>
      </c>
      <c r="P503" t="str">
        <v xml:space="preserve">USA|BRA|CHN| </v>
      </c>
      <c r="Q503" t="str">
        <v xml:space="preserve">USA, BRA, CHN,  </v>
      </c>
    </row>
    <row r="504" spans="2:17">
      <c r="B504" t="s">
        <v>26</v>
      </c>
      <c r="C504" t="s">
        <v>544</v>
      </c>
      <c r="D504" t="s">
        <v>29</v>
      </c>
      <c r="K504" t="str">
        <v>Thiophanate-Methyl</v>
      </c>
      <c r="L504">
        <v>1</v>
      </c>
      <c r="M504">
        <v>1</v>
      </c>
      <c r="N504">
        <v>1</v>
      </c>
      <c r="O504">
        <v>1</v>
      </c>
      <c r="P504" t="str">
        <v>USA|BRA|CHN|EU</v>
      </c>
      <c r="Q504" t="str">
        <v>USA, BRA, CHN, EU</v>
      </c>
    </row>
    <row r="505" spans="2:17">
      <c r="B505" t="s">
        <v>26</v>
      </c>
      <c r="C505" t="s">
        <v>545</v>
      </c>
      <c r="D505" t="s">
        <v>29</v>
      </c>
      <c r="K505" t="str">
        <v>Thiram</v>
      </c>
      <c r="L505">
        <v>1</v>
      </c>
      <c r="M505">
        <v>1</v>
      </c>
      <c r="N505">
        <v>1</v>
      </c>
      <c r="O505">
        <v>1</v>
      </c>
      <c r="P505" t="str">
        <v>USA|BRA|CHN|EU</v>
      </c>
      <c r="Q505" t="str">
        <v>USA, BRA, CHN, EU</v>
      </c>
    </row>
    <row r="506" spans="2:17">
      <c r="B506" t="s">
        <v>26</v>
      </c>
      <c r="C506" t="s">
        <v>546</v>
      </c>
      <c r="D506" t="s">
        <v>29</v>
      </c>
      <c r="K506" t="str">
        <v>Triadimefon</v>
      </c>
      <c r="L506">
        <v>1</v>
      </c>
      <c r="M506">
        <v>1</v>
      </c>
      <c r="N506">
        <v>1</v>
      </c>
      <c r="O506">
        <v>0</v>
      </c>
      <c r="P506" t="str">
        <v xml:space="preserve">USA|BRA|CHN| </v>
      </c>
      <c r="Q506" t="str">
        <v xml:space="preserve">USA, BRA, CHN,  </v>
      </c>
    </row>
    <row r="507" spans="2:17">
      <c r="B507" t="s">
        <v>26</v>
      </c>
      <c r="C507" t="s">
        <v>547</v>
      </c>
      <c r="D507" t="s">
        <v>29</v>
      </c>
      <c r="K507" t="str">
        <v>Triadimenol</v>
      </c>
      <c r="L507">
        <v>1</v>
      </c>
      <c r="M507">
        <v>1</v>
      </c>
      <c r="N507">
        <v>1</v>
      </c>
      <c r="O507">
        <v>1</v>
      </c>
      <c r="P507" t="str">
        <v>USA|BRA|CHN|EU</v>
      </c>
      <c r="Q507" t="str">
        <v>USA, BRA, CHN, EU</v>
      </c>
    </row>
    <row r="508" spans="2:17">
      <c r="B508" t="s">
        <v>26</v>
      </c>
      <c r="C508" t="s">
        <v>548</v>
      </c>
      <c r="D508" t="s">
        <v>29</v>
      </c>
      <c r="K508" t="str">
        <v>Triclopyr</v>
      </c>
      <c r="L508">
        <v>1</v>
      </c>
      <c r="M508">
        <v>1</v>
      </c>
      <c r="N508">
        <v>1</v>
      </c>
      <c r="O508">
        <v>1</v>
      </c>
      <c r="P508" t="str">
        <v>USA|BRA|CHN|EU</v>
      </c>
      <c r="Q508" t="str">
        <v>USA, BRA, CHN, EU</v>
      </c>
    </row>
    <row r="509" spans="2:17">
      <c r="B509" t="s">
        <v>26</v>
      </c>
      <c r="C509" t="s">
        <v>549</v>
      </c>
      <c r="D509" t="s">
        <v>29</v>
      </c>
      <c r="K509" t="str">
        <v>Trifloxystrobin</v>
      </c>
      <c r="L509">
        <v>1</v>
      </c>
      <c r="M509">
        <v>1</v>
      </c>
      <c r="N509">
        <v>1</v>
      </c>
      <c r="O509">
        <v>1</v>
      </c>
      <c r="P509" t="str">
        <v>USA|BRA|CHN|EU</v>
      </c>
      <c r="Q509" t="str">
        <v>USA, BRA, CHN, EU</v>
      </c>
    </row>
    <row r="510" spans="2:17">
      <c r="B510" t="s">
        <v>26</v>
      </c>
      <c r="C510" t="s">
        <v>550</v>
      </c>
      <c r="D510" t="s">
        <v>29</v>
      </c>
      <c r="K510" t="str">
        <v>Trifloxysulfuron</v>
      </c>
      <c r="L510">
        <v>1</v>
      </c>
      <c r="M510">
        <v>1</v>
      </c>
      <c r="N510">
        <v>1</v>
      </c>
      <c r="O510">
        <v>0</v>
      </c>
      <c r="P510" t="str">
        <v xml:space="preserve">USA|BRA|CHN| </v>
      </c>
      <c r="Q510" t="str">
        <v xml:space="preserve">USA, BRA, CHN,  </v>
      </c>
    </row>
    <row r="511" spans="2:17">
      <c r="B511" t="s">
        <v>26</v>
      </c>
      <c r="C511" t="s">
        <v>551</v>
      </c>
      <c r="D511" t="s">
        <v>29</v>
      </c>
      <c r="K511" t="str">
        <v>Triflumizole</v>
      </c>
      <c r="L511">
        <v>1</v>
      </c>
      <c r="M511">
        <v>1</v>
      </c>
      <c r="N511">
        <v>1</v>
      </c>
      <c r="O511">
        <v>1</v>
      </c>
      <c r="P511" t="str">
        <v>USA|BRA|CHN|EU</v>
      </c>
      <c r="Q511" t="str">
        <v>USA, BRA, CHN, EU</v>
      </c>
    </row>
    <row r="512" spans="2:17">
      <c r="B512" t="s">
        <v>26</v>
      </c>
      <c r="C512" t="s">
        <v>552</v>
      </c>
      <c r="D512" t="s">
        <v>29</v>
      </c>
      <c r="K512" t="str">
        <v>Trifluralin</v>
      </c>
      <c r="L512">
        <v>1</v>
      </c>
      <c r="M512">
        <v>1</v>
      </c>
      <c r="N512">
        <v>1</v>
      </c>
      <c r="O512">
        <v>0</v>
      </c>
      <c r="P512" t="str">
        <v xml:space="preserve">USA|BRA|CHN| </v>
      </c>
      <c r="Q512" t="str">
        <v xml:space="preserve">USA, BRA, CHN,  </v>
      </c>
    </row>
    <row r="513" spans="2:17">
      <c r="B513" t="s">
        <v>26</v>
      </c>
      <c r="C513" t="s">
        <v>553</v>
      </c>
      <c r="D513" t="s">
        <v>29</v>
      </c>
      <c r="K513" t="str">
        <v>Triforine</v>
      </c>
      <c r="L513">
        <v>0</v>
      </c>
      <c r="M513">
        <v>1</v>
      </c>
      <c r="N513">
        <v>0</v>
      </c>
      <c r="O513">
        <v>0</v>
      </c>
      <c r="P513" t="str">
        <v xml:space="preserve"> |BRA| | </v>
      </c>
      <c r="Q513" t="str">
        <v xml:space="preserve">BRA,  </v>
      </c>
    </row>
    <row r="514" spans="2:17">
      <c r="B514" t="s">
        <v>26</v>
      </c>
      <c r="C514" t="s">
        <v>554</v>
      </c>
      <c r="D514" t="s">
        <v>29</v>
      </c>
      <c r="K514" t="str">
        <v>Trinexapac</v>
      </c>
      <c r="L514">
        <v>1</v>
      </c>
      <c r="M514">
        <v>1</v>
      </c>
      <c r="N514">
        <v>1</v>
      </c>
      <c r="O514">
        <v>1</v>
      </c>
      <c r="P514" t="str">
        <v>USA|BRA|CHN|EU</v>
      </c>
      <c r="Q514" t="str">
        <v>USA, BRA, CHN, EU</v>
      </c>
    </row>
    <row r="515" spans="2:17">
      <c r="B515" t="s">
        <v>26</v>
      </c>
      <c r="C515" t="s">
        <v>555</v>
      </c>
      <c r="D515" t="s">
        <v>29</v>
      </c>
      <c r="K515" t="str">
        <v>Triticonazole</v>
      </c>
      <c r="L515">
        <v>1</v>
      </c>
      <c r="M515">
        <v>1</v>
      </c>
      <c r="N515">
        <v>1</v>
      </c>
      <c r="O515">
        <v>1</v>
      </c>
      <c r="P515" t="str">
        <v>USA|BRA|CHN|EU</v>
      </c>
      <c r="Q515" t="str">
        <v>USA, BRA, CHN, EU</v>
      </c>
    </row>
    <row r="516" spans="2:17">
      <c r="B516" t="s">
        <v>26</v>
      </c>
      <c r="C516" t="s">
        <v>556</v>
      </c>
      <c r="D516" t="s">
        <v>29</v>
      </c>
      <c r="K516" t="str">
        <v>Zeta-Cypermethrin</v>
      </c>
      <c r="L516">
        <v>1</v>
      </c>
      <c r="M516">
        <v>1</v>
      </c>
      <c r="N516">
        <v>1</v>
      </c>
      <c r="O516">
        <v>1</v>
      </c>
      <c r="P516" t="str">
        <v>USA|BRA|CHN|EU</v>
      </c>
      <c r="Q516" t="str">
        <v>USA, BRA, CHN, EU</v>
      </c>
    </row>
    <row r="517" spans="2:17">
      <c r="B517" t="s">
        <v>26</v>
      </c>
      <c r="C517" t="s">
        <v>557</v>
      </c>
      <c r="D517" t="s">
        <v>29</v>
      </c>
      <c r="K517" t="str">
        <v>Zoxamide</v>
      </c>
      <c r="L517">
        <v>1</v>
      </c>
      <c r="M517">
        <v>1</v>
      </c>
      <c r="N517">
        <v>0</v>
      </c>
      <c r="O517">
        <v>1</v>
      </c>
      <c r="P517" t="str">
        <v>USA|BRA| |EU</v>
      </c>
      <c r="Q517" t="str">
        <v>USA, BRA, EU</v>
      </c>
    </row>
    <row r="518" spans="2:17">
      <c r="B518" t="s">
        <v>558</v>
      </c>
      <c r="C518" t="s">
        <v>32</v>
      </c>
      <c r="D518" t="s">
        <v>28</v>
      </c>
    </row>
    <row r="519" spans="2:17">
      <c r="B519" t="s">
        <v>558</v>
      </c>
      <c r="C519" t="s">
        <v>35</v>
      </c>
      <c r="D519" t="s">
        <v>28</v>
      </c>
    </row>
    <row r="520" spans="2:17">
      <c r="B520" t="s">
        <v>558</v>
      </c>
      <c r="C520" t="s">
        <v>37</v>
      </c>
      <c r="D520" t="s">
        <v>28</v>
      </c>
    </row>
    <row r="521" spans="2:17">
      <c r="B521" t="s">
        <v>558</v>
      </c>
      <c r="C521" t="s">
        <v>319</v>
      </c>
      <c r="D521" t="s">
        <v>28</v>
      </c>
    </row>
    <row r="522" spans="2:17">
      <c r="B522" t="s">
        <v>558</v>
      </c>
      <c r="C522" t="s">
        <v>40</v>
      </c>
      <c r="D522" t="s">
        <v>28</v>
      </c>
    </row>
    <row r="523" spans="2:17">
      <c r="B523" t="s">
        <v>558</v>
      </c>
      <c r="C523" t="s">
        <v>41</v>
      </c>
      <c r="D523" t="s">
        <v>28</v>
      </c>
    </row>
    <row r="524" spans="2:17">
      <c r="B524" t="s">
        <v>558</v>
      </c>
      <c r="C524" t="s">
        <v>42</v>
      </c>
      <c r="D524" t="s">
        <v>28</v>
      </c>
    </row>
    <row r="525" spans="2:17">
      <c r="B525" t="s">
        <v>558</v>
      </c>
      <c r="C525" t="s">
        <v>233</v>
      </c>
      <c r="D525" t="s">
        <v>28</v>
      </c>
    </row>
    <row r="526" spans="2:17">
      <c r="B526" t="s">
        <v>558</v>
      </c>
      <c r="C526" t="s">
        <v>44</v>
      </c>
      <c r="D526" t="s">
        <v>28</v>
      </c>
    </row>
    <row r="527" spans="2:17">
      <c r="B527" t="s">
        <v>558</v>
      </c>
      <c r="C527" t="s">
        <v>234</v>
      </c>
      <c r="D527" t="s">
        <v>28</v>
      </c>
    </row>
    <row r="528" spans="2:17">
      <c r="B528" t="s">
        <v>558</v>
      </c>
      <c r="C528" t="s">
        <v>46</v>
      </c>
      <c r="D528" t="s">
        <v>28</v>
      </c>
    </row>
    <row r="529" spans="2:4">
      <c r="B529" t="s">
        <v>558</v>
      </c>
      <c r="C529" t="s">
        <v>236</v>
      </c>
      <c r="D529" t="s">
        <v>28</v>
      </c>
    </row>
    <row r="530" spans="2:4">
      <c r="B530" t="s">
        <v>558</v>
      </c>
      <c r="C530" t="s">
        <v>50</v>
      </c>
      <c r="D530" t="s">
        <v>28</v>
      </c>
    </row>
    <row r="531" spans="2:4">
      <c r="B531" t="s">
        <v>558</v>
      </c>
      <c r="C531" t="s">
        <v>335</v>
      </c>
      <c r="D531" t="s">
        <v>28</v>
      </c>
    </row>
    <row r="532" spans="2:4">
      <c r="B532" t="s">
        <v>558</v>
      </c>
      <c r="C532" t="s">
        <v>240</v>
      </c>
      <c r="D532" t="s">
        <v>28</v>
      </c>
    </row>
    <row r="533" spans="2:4">
      <c r="B533" t="s">
        <v>558</v>
      </c>
      <c r="C533" t="s">
        <v>52</v>
      </c>
      <c r="D533" t="s">
        <v>28</v>
      </c>
    </row>
    <row r="534" spans="2:4">
      <c r="B534" t="s">
        <v>558</v>
      </c>
      <c r="C534" t="s">
        <v>53</v>
      </c>
      <c r="D534" t="s">
        <v>28</v>
      </c>
    </row>
    <row r="535" spans="2:4">
      <c r="B535" t="s">
        <v>558</v>
      </c>
      <c r="C535" t="s">
        <v>56</v>
      </c>
      <c r="D535" t="s">
        <v>28</v>
      </c>
    </row>
    <row r="536" spans="2:4">
      <c r="B536" t="s">
        <v>558</v>
      </c>
      <c r="C536" t="s">
        <v>58</v>
      </c>
      <c r="D536" t="s">
        <v>28</v>
      </c>
    </row>
    <row r="537" spans="2:4">
      <c r="B537" t="s">
        <v>558</v>
      </c>
      <c r="C537" t="s">
        <v>61</v>
      </c>
      <c r="D537" t="s">
        <v>28</v>
      </c>
    </row>
    <row r="538" spans="2:4">
      <c r="B538" t="s">
        <v>558</v>
      </c>
      <c r="C538" t="s">
        <v>62</v>
      </c>
      <c r="D538" t="s">
        <v>28</v>
      </c>
    </row>
    <row r="539" spans="2:4">
      <c r="B539" t="s">
        <v>558</v>
      </c>
      <c r="C539" t="s">
        <v>65</v>
      </c>
      <c r="D539" t="s">
        <v>28</v>
      </c>
    </row>
    <row r="540" spans="2:4">
      <c r="B540" t="s">
        <v>558</v>
      </c>
      <c r="C540" t="s">
        <v>356</v>
      </c>
      <c r="D540" t="s">
        <v>28</v>
      </c>
    </row>
    <row r="541" spans="2:4">
      <c r="B541" t="s">
        <v>558</v>
      </c>
      <c r="C541" t="s">
        <v>66</v>
      </c>
      <c r="D541" t="s">
        <v>28</v>
      </c>
    </row>
    <row r="542" spans="2:4">
      <c r="B542" t="s">
        <v>558</v>
      </c>
      <c r="C542" t="s">
        <v>69</v>
      </c>
      <c r="D542" t="s">
        <v>28</v>
      </c>
    </row>
    <row r="543" spans="2:4">
      <c r="B543" t="s">
        <v>558</v>
      </c>
      <c r="C543" t="s">
        <v>70</v>
      </c>
      <c r="D543" t="s">
        <v>28</v>
      </c>
    </row>
    <row r="544" spans="2:4">
      <c r="B544" t="s">
        <v>558</v>
      </c>
      <c r="C544" t="s">
        <v>370</v>
      </c>
      <c r="D544" t="s">
        <v>28</v>
      </c>
    </row>
    <row r="545" spans="2:4">
      <c r="B545" t="s">
        <v>558</v>
      </c>
      <c r="C545" t="s">
        <v>74</v>
      </c>
      <c r="D545" t="s">
        <v>28</v>
      </c>
    </row>
    <row r="546" spans="2:4">
      <c r="B546" t="s">
        <v>558</v>
      </c>
      <c r="C546" t="s">
        <v>75</v>
      </c>
      <c r="D546" t="s">
        <v>28</v>
      </c>
    </row>
    <row r="547" spans="2:4">
      <c r="B547" t="s">
        <v>558</v>
      </c>
      <c r="C547" t="s">
        <v>375</v>
      </c>
      <c r="D547" t="s">
        <v>28</v>
      </c>
    </row>
    <row r="548" spans="2:4">
      <c r="B548" t="s">
        <v>558</v>
      </c>
      <c r="C548" t="s">
        <v>250</v>
      </c>
      <c r="D548" t="s">
        <v>28</v>
      </c>
    </row>
    <row r="549" spans="2:4">
      <c r="B549" t="s">
        <v>558</v>
      </c>
      <c r="C549" t="s">
        <v>79</v>
      </c>
      <c r="D549" t="s">
        <v>28</v>
      </c>
    </row>
    <row r="550" spans="2:4">
      <c r="B550" t="s">
        <v>558</v>
      </c>
      <c r="C550" t="s">
        <v>81</v>
      </c>
      <c r="D550" t="s">
        <v>28</v>
      </c>
    </row>
    <row r="551" spans="2:4">
      <c r="B551" t="s">
        <v>558</v>
      </c>
      <c r="C551" t="s">
        <v>82</v>
      </c>
      <c r="D551" t="s">
        <v>28</v>
      </c>
    </row>
    <row r="552" spans="2:4">
      <c r="B552" t="s">
        <v>558</v>
      </c>
      <c r="C552" t="s">
        <v>84</v>
      </c>
      <c r="D552" t="s">
        <v>28</v>
      </c>
    </row>
    <row r="553" spans="2:4">
      <c r="B553" t="s">
        <v>558</v>
      </c>
      <c r="C553" t="s">
        <v>86</v>
      </c>
      <c r="D553" t="s">
        <v>28</v>
      </c>
    </row>
    <row r="554" spans="2:4">
      <c r="B554" t="s">
        <v>558</v>
      </c>
      <c r="C554" t="s">
        <v>253</v>
      </c>
      <c r="D554" t="s">
        <v>28</v>
      </c>
    </row>
    <row r="555" spans="2:4">
      <c r="B555" t="s">
        <v>558</v>
      </c>
      <c r="C555" t="s">
        <v>258</v>
      </c>
      <c r="D555" t="s">
        <v>28</v>
      </c>
    </row>
    <row r="556" spans="2:4">
      <c r="B556" t="s">
        <v>558</v>
      </c>
      <c r="C556" t="s">
        <v>104</v>
      </c>
      <c r="D556" t="s">
        <v>28</v>
      </c>
    </row>
    <row r="557" spans="2:4">
      <c r="B557" t="s">
        <v>558</v>
      </c>
      <c r="C557" t="s">
        <v>261</v>
      </c>
      <c r="D557" t="s">
        <v>28</v>
      </c>
    </row>
    <row r="558" spans="2:4">
      <c r="B558" t="s">
        <v>558</v>
      </c>
      <c r="C558" t="s">
        <v>123</v>
      </c>
      <c r="D558" t="s">
        <v>28</v>
      </c>
    </row>
    <row r="559" spans="2:4">
      <c r="B559" t="s">
        <v>558</v>
      </c>
      <c r="C559" t="s">
        <v>416</v>
      </c>
      <c r="D559" t="s">
        <v>28</v>
      </c>
    </row>
    <row r="560" spans="2:4">
      <c r="B560" t="s">
        <v>558</v>
      </c>
      <c r="C560" t="s">
        <v>417</v>
      </c>
      <c r="D560" t="s">
        <v>28</v>
      </c>
    </row>
    <row r="561" spans="2:4">
      <c r="B561" t="s">
        <v>558</v>
      </c>
      <c r="C561" t="s">
        <v>128</v>
      </c>
      <c r="D561" t="s">
        <v>28</v>
      </c>
    </row>
    <row r="562" spans="2:4">
      <c r="B562" t="s">
        <v>558</v>
      </c>
      <c r="C562" t="s">
        <v>129</v>
      </c>
      <c r="D562" t="s">
        <v>28</v>
      </c>
    </row>
    <row r="563" spans="2:4">
      <c r="B563" t="s">
        <v>558</v>
      </c>
      <c r="C563" t="s">
        <v>130</v>
      </c>
      <c r="D563" t="s">
        <v>28</v>
      </c>
    </row>
    <row r="564" spans="2:4">
      <c r="B564" t="s">
        <v>558</v>
      </c>
      <c r="C564" t="s">
        <v>131</v>
      </c>
      <c r="D564" t="s">
        <v>28</v>
      </c>
    </row>
    <row r="565" spans="2:4">
      <c r="B565" t="s">
        <v>558</v>
      </c>
      <c r="C565" t="s">
        <v>134</v>
      </c>
      <c r="D565" t="s">
        <v>28</v>
      </c>
    </row>
    <row r="566" spans="2:4">
      <c r="B566" t="s">
        <v>558</v>
      </c>
      <c r="C566" t="s">
        <v>435</v>
      </c>
      <c r="D566" t="s">
        <v>28</v>
      </c>
    </row>
    <row r="567" spans="2:4">
      <c r="B567" t="s">
        <v>558</v>
      </c>
      <c r="C567" t="s">
        <v>135</v>
      </c>
      <c r="D567" t="s">
        <v>28</v>
      </c>
    </row>
    <row r="568" spans="2:4">
      <c r="B568" t="s">
        <v>558</v>
      </c>
      <c r="C568" t="s">
        <v>137</v>
      </c>
      <c r="D568" t="s">
        <v>28</v>
      </c>
    </row>
    <row r="569" spans="2:4">
      <c r="B569" t="s">
        <v>558</v>
      </c>
      <c r="C569" t="s">
        <v>140</v>
      </c>
      <c r="D569" t="s">
        <v>28</v>
      </c>
    </row>
    <row r="570" spans="2:4">
      <c r="B570" t="s">
        <v>558</v>
      </c>
      <c r="C570" t="s">
        <v>141</v>
      </c>
      <c r="D570" t="s">
        <v>28</v>
      </c>
    </row>
    <row r="571" spans="2:4">
      <c r="B571" t="s">
        <v>558</v>
      </c>
      <c r="C571" t="s">
        <v>143</v>
      </c>
      <c r="D571" t="s">
        <v>28</v>
      </c>
    </row>
    <row r="572" spans="2:4">
      <c r="B572" t="s">
        <v>558</v>
      </c>
      <c r="C572" t="s">
        <v>144</v>
      </c>
      <c r="D572" t="s">
        <v>28</v>
      </c>
    </row>
    <row r="573" spans="2:4">
      <c r="B573" t="s">
        <v>558</v>
      </c>
      <c r="C573" t="s">
        <v>145</v>
      </c>
      <c r="D573" t="s">
        <v>28</v>
      </c>
    </row>
    <row r="574" spans="2:4">
      <c r="B574" t="s">
        <v>558</v>
      </c>
      <c r="C574" t="s">
        <v>146</v>
      </c>
      <c r="D574" t="s">
        <v>28</v>
      </c>
    </row>
    <row r="575" spans="2:4">
      <c r="B575" t="s">
        <v>558</v>
      </c>
      <c r="C575" t="s">
        <v>149</v>
      </c>
      <c r="D575" t="s">
        <v>28</v>
      </c>
    </row>
    <row r="576" spans="2:4">
      <c r="B576" t="s">
        <v>558</v>
      </c>
      <c r="C576" t="s">
        <v>151</v>
      </c>
      <c r="D576" t="s">
        <v>28</v>
      </c>
    </row>
    <row r="577" spans="2:4">
      <c r="B577" t="s">
        <v>558</v>
      </c>
      <c r="C577" t="s">
        <v>273</v>
      </c>
      <c r="D577" t="s">
        <v>28</v>
      </c>
    </row>
    <row r="578" spans="2:4">
      <c r="B578" t="s">
        <v>558</v>
      </c>
      <c r="C578" t="s">
        <v>154</v>
      </c>
      <c r="D578" t="s">
        <v>28</v>
      </c>
    </row>
    <row r="579" spans="2:4">
      <c r="B579" t="s">
        <v>558</v>
      </c>
      <c r="C579" t="s">
        <v>475</v>
      </c>
      <c r="D579" t="s">
        <v>28</v>
      </c>
    </row>
    <row r="580" spans="2:4">
      <c r="B580" t="s">
        <v>558</v>
      </c>
      <c r="C580" t="s">
        <v>156</v>
      </c>
      <c r="D580" t="s">
        <v>28</v>
      </c>
    </row>
    <row r="581" spans="2:4">
      <c r="B581" t="s">
        <v>558</v>
      </c>
      <c r="C581" t="s">
        <v>157</v>
      </c>
      <c r="D581" t="s">
        <v>28</v>
      </c>
    </row>
    <row r="582" spans="2:4">
      <c r="B582" t="s">
        <v>558</v>
      </c>
      <c r="C582" t="s">
        <v>158</v>
      </c>
      <c r="D582" t="s">
        <v>28</v>
      </c>
    </row>
    <row r="583" spans="2:4">
      <c r="B583" t="s">
        <v>558</v>
      </c>
      <c r="C583" t="s">
        <v>278</v>
      </c>
      <c r="D583" t="s">
        <v>28</v>
      </c>
    </row>
    <row r="584" spans="2:4">
      <c r="B584" t="s">
        <v>558</v>
      </c>
      <c r="C584" t="s">
        <v>160</v>
      </c>
      <c r="D584" t="s">
        <v>28</v>
      </c>
    </row>
    <row r="585" spans="2:4">
      <c r="B585" t="s">
        <v>558</v>
      </c>
      <c r="C585" t="s">
        <v>282</v>
      </c>
      <c r="D585" t="s">
        <v>28</v>
      </c>
    </row>
    <row r="586" spans="2:4">
      <c r="B586" t="s">
        <v>558</v>
      </c>
      <c r="C586" t="s">
        <v>162</v>
      </c>
      <c r="D586" t="s">
        <v>28</v>
      </c>
    </row>
    <row r="587" spans="2:4">
      <c r="B587" t="s">
        <v>558</v>
      </c>
      <c r="C587" t="s">
        <v>166</v>
      </c>
      <c r="D587" t="s">
        <v>28</v>
      </c>
    </row>
    <row r="588" spans="2:4">
      <c r="B588" t="s">
        <v>558</v>
      </c>
      <c r="C588" t="s">
        <v>169</v>
      </c>
      <c r="D588" t="s">
        <v>28</v>
      </c>
    </row>
    <row r="589" spans="2:4">
      <c r="B589" t="s">
        <v>558</v>
      </c>
      <c r="C589" t="s">
        <v>174</v>
      </c>
      <c r="D589" t="s">
        <v>28</v>
      </c>
    </row>
    <row r="590" spans="2:4">
      <c r="B590" t="s">
        <v>558</v>
      </c>
      <c r="C590" t="s">
        <v>176</v>
      </c>
      <c r="D590" t="s">
        <v>28</v>
      </c>
    </row>
    <row r="591" spans="2:4">
      <c r="B591" t="s">
        <v>558</v>
      </c>
      <c r="C591" t="s">
        <v>177</v>
      </c>
      <c r="D591" t="s">
        <v>28</v>
      </c>
    </row>
    <row r="592" spans="2:4">
      <c r="B592" t="s">
        <v>558</v>
      </c>
      <c r="C592" t="s">
        <v>179</v>
      </c>
      <c r="D592" t="s">
        <v>28</v>
      </c>
    </row>
    <row r="593" spans="2:4">
      <c r="B593" t="s">
        <v>558</v>
      </c>
      <c r="C593" t="s">
        <v>287</v>
      </c>
      <c r="D593" t="s">
        <v>28</v>
      </c>
    </row>
    <row r="594" spans="2:4">
      <c r="B594" t="s">
        <v>558</v>
      </c>
      <c r="C594" t="s">
        <v>180</v>
      </c>
      <c r="D594" t="s">
        <v>28</v>
      </c>
    </row>
    <row r="595" spans="2:4">
      <c r="B595" t="s">
        <v>558</v>
      </c>
      <c r="C595" t="s">
        <v>181</v>
      </c>
      <c r="D595" t="s">
        <v>28</v>
      </c>
    </row>
    <row r="596" spans="2:4">
      <c r="B596" t="s">
        <v>558</v>
      </c>
      <c r="C596" t="s">
        <v>182</v>
      </c>
      <c r="D596" t="s">
        <v>28</v>
      </c>
    </row>
    <row r="597" spans="2:4">
      <c r="B597" t="s">
        <v>558</v>
      </c>
      <c r="C597" t="s">
        <v>184</v>
      </c>
      <c r="D597" t="s">
        <v>28</v>
      </c>
    </row>
    <row r="598" spans="2:4">
      <c r="B598" t="s">
        <v>558</v>
      </c>
      <c r="C598" t="s">
        <v>504</v>
      </c>
      <c r="D598" t="s">
        <v>28</v>
      </c>
    </row>
    <row r="599" spans="2:4">
      <c r="B599" t="s">
        <v>558</v>
      </c>
      <c r="C599" t="s">
        <v>185</v>
      </c>
      <c r="D599" t="s">
        <v>28</v>
      </c>
    </row>
    <row r="600" spans="2:4">
      <c r="B600" t="s">
        <v>558</v>
      </c>
      <c r="C600" t="s">
        <v>288</v>
      </c>
      <c r="D600" t="s">
        <v>28</v>
      </c>
    </row>
    <row r="601" spans="2:4">
      <c r="B601" t="s">
        <v>558</v>
      </c>
      <c r="C601" t="s">
        <v>186</v>
      </c>
      <c r="D601" t="s">
        <v>28</v>
      </c>
    </row>
    <row r="602" spans="2:4">
      <c r="B602" t="s">
        <v>558</v>
      </c>
      <c r="C602" t="s">
        <v>187</v>
      </c>
      <c r="D602" t="s">
        <v>28</v>
      </c>
    </row>
    <row r="603" spans="2:4">
      <c r="B603" t="s">
        <v>558</v>
      </c>
      <c r="C603" t="s">
        <v>517</v>
      </c>
      <c r="D603" t="s">
        <v>28</v>
      </c>
    </row>
    <row r="604" spans="2:4">
      <c r="B604" t="s">
        <v>558</v>
      </c>
      <c r="C604" t="s">
        <v>190</v>
      </c>
      <c r="D604" t="s">
        <v>28</v>
      </c>
    </row>
    <row r="605" spans="2:4">
      <c r="B605" t="s">
        <v>558</v>
      </c>
      <c r="C605" t="s">
        <v>191</v>
      </c>
      <c r="D605" t="s">
        <v>28</v>
      </c>
    </row>
    <row r="606" spans="2:4">
      <c r="B606" t="s">
        <v>558</v>
      </c>
      <c r="C606" t="s">
        <v>192</v>
      </c>
      <c r="D606" t="s">
        <v>28</v>
      </c>
    </row>
    <row r="607" spans="2:4">
      <c r="B607" t="s">
        <v>558</v>
      </c>
      <c r="C607" t="s">
        <v>193</v>
      </c>
      <c r="D607" t="s">
        <v>28</v>
      </c>
    </row>
    <row r="608" spans="2:4">
      <c r="B608" t="s">
        <v>558</v>
      </c>
      <c r="C608" t="s">
        <v>194</v>
      </c>
      <c r="D608" t="s">
        <v>28</v>
      </c>
    </row>
    <row r="609" spans="2:4">
      <c r="B609" t="s">
        <v>558</v>
      </c>
      <c r="C609" t="s">
        <v>196</v>
      </c>
      <c r="D609" t="s">
        <v>28</v>
      </c>
    </row>
    <row r="610" spans="2:4">
      <c r="B610" t="s">
        <v>558</v>
      </c>
      <c r="C610" t="s">
        <v>198</v>
      </c>
      <c r="D610" t="s">
        <v>28</v>
      </c>
    </row>
    <row r="611" spans="2:4">
      <c r="B611" t="s">
        <v>558</v>
      </c>
      <c r="C611" t="s">
        <v>199</v>
      </c>
      <c r="D611" t="s">
        <v>28</v>
      </c>
    </row>
    <row r="612" spans="2:4">
      <c r="B612" t="s">
        <v>558</v>
      </c>
      <c r="C612" t="s">
        <v>200</v>
      </c>
      <c r="D612" t="s">
        <v>28</v>
      </c>
    </row>
    <row r="613" spans="2:4">
      <c r="B613" t="s">
        <v>558</v>
      </c>
      <c r="C613" t="s">
        <v>201</v>
      </c>
      <c r="D613" t="s">
        <v>28</v>
      </c>
    </row>
    <row r="614" spans="2:4">
      <c r="B614" t="s">
        <v>558</v>
      </c>
      <c r="C614" t="s">
        <v>526</v>
      </c>
      <c r="D614" t="s">
        <v>28</v>
      </c>
    </row>
    <row r="615" spans="2:4">
      <c r="B615" t="s">
        <v>558</v>
      </c>
      <c r="C615" t="s">
        <v>527</v>
      </c>
      <c r="D615" t="s">
        <v>28</v>
      </c>
    </row>
    <row r="616" spans="2:4">
      <c r="B616" t="s">
        <v>558</v>
      </c>
      <c r="C616" t="s">
        <v>204</v>
      </c>
      <c r="D616" t="s">
        <v>28</v>
      </c>
    </row>
    <row r="617" spans="2:4">
      <c r="B617" t="s">
        <v>558</v>
      </c>
      <c r="C617" t="s">
        <v>290</v>
      </c>
      <c r="D617" t="s">
        <v>28</v>
      </c>
    </row>
    <row r="618" spans="2:4">
      <c r="B618" t="s">
        <v>558</v>
      </c>
      <c r="C618" t="s">
        <v>291</v>
      </c>
      <c r="D618" t="s">
        <v>28</v>
      </c>
    </row>
    <row r="619" spans="2:4">
      <c r="B619" t="s">
        <v>558</v>
      </c>
      <c r="C619" t="s">
        <v>531</v>
      </c>
      <c r="D619" t="s">
        <v>28</v>
      </c>
    </row>
    <row r="620" spans="2:4">
      <c r="B620" t="s">
        <v>558</v>
      </c>
      <c r="C620" t="s">
        <v>533</v>
      </c>
      <c r="D620" t="s">
        <v>28</v>
      </c>
    </row>
    <row r="621" spans="2:4">
      <c r="B621" t="s">
        <v>558</v>
      </c>
      <c r="C621" t="s">
        <v>209</v>
      </c>
      <c r="D621" t="s">
        <v>28</v>
      </c>
    </row>
    <row r="622" spans="2:4">
      <c r="B622" t="s">
        <v>558</v>
      </c>
      <c r="C622" t="s">
        <v>210</v>
      </c>
      <c r="D622" t="s">
        <v>28</v>
      </c>
    </row>
    <row r="623" spans="2:4">
      <c r="B623" t="s">
        <v>558</v>
      </c>
      <c r="C623" t="s">
        <v>211</v>
      </c>
      <c r="D623" t="s">
        <v>28</v>
      </c>
    </row>
    <row r="624" spans="2:4">
      <c r="B624" t="s">
        <v>558</v>
      </c>
      <c r="C624" t="s">
        <v>540</v>
      </c>
      <c r="D624" t="s">
        <v>28</v>
      </c>
    </row>
    <row r="625" spans="2:4">
      <c r="B625" t="s">
        <v>558</v>
      </c>
      <c r="C625" t="s">
        <v>213</v>
      </c>
      <c r="D625" t="s">
        <v>28</v>
      </c>
    </row>
    <row r="626" spans="2:4">
      <c r="B626" t="s">
        <v>558</v>
      </c>
      <c r="C626" t="s">
        <v>217</v>
      </c>
      <c r="D626" t="s">
        <v>28</v>
      </c>
    </row>
    <row r="627" spans="2:4">
      <c r="B627" t="s">
        <v>558</v>
      </c>
      <c r="C627" t="s">
        <v>221</v>
      </c>
      <c r="D627" t="s">
        <v>28</v>
      </c>
    </row>
    <row r="628" spans="2:4">
      <c r="B628" t="s">
        <v>558</v>
      </c>
      <c r="C628" t="s">
        <v>293</v>
      </c>
      <c r="D628" t="s">
        <v>28</v>
      </c>
    </row>
    <row r="629" spans="2:4">
      <c r="B629" t="s">
        <v>558</v>
      </c>
      <c r="C629" t="s">
        <v>223</v>
      </c>
      <c r="D629" t="s">
        <v>28</v>
      </c>
    </row>
    <row r="630" spans="2:4">
      <c r="B630" t="s">
        <v>558</v>
      </c>
      <c r="C630" t="s">
        <v>224</v>
      </c>
      <c r="D630" t="s">
        <v>28</v>
      </c>
    </row>
    <row r="631" spans="2:4">
      <c r="B631" t="s">
        <v>558</v>
      </c>
      <c r="C631" t="s">
        <v>225</v>
      </c>
      <c r="D631" t="s">
        <v>28</v>
      </c>
    </row>
    <row r="632" spans="2:4">
      <c r="B632" t="s">
        <v>558</v>
      </c>
      <c r="C632" t="s">
        <v>295</v>
      </c>
      <c r="D632" t="s">
        <v>28</v>
      </c>
    </row>
    <row r="633" spans="2:4">
      <c r="B633" t="s">
        <v>558</v>
      </c>
      <c r="C633" t="s">
        <v>227</v>
      </c>
      <c r="D633" t="s">
        <v>28</v>
      </c>
    </row>
    <row r="634" spans="2:4">
      <c r="B634" t="s">
        <v>558</v>
      </c>
      <c r="C634" t="s">
        <v>557</v>
      </c>
      <c r="D634" t="s">
        <v>28</v>
      </c>
    </row>
    <row r="635" spans="2:4">
      <c r="B635" t="s">
        <v>558</v>
      </c>
      <c r="C635" t="s">
        <v>228</v>
      </c>
      <c r="D635" t="s">
        <v>229</v>
      </c>
    </row>
    <row r="636" spans="2:4">
      <c r="B636" t="s">
        <v>558</v>
      </c>
      <c r="C636" t="s">
        <v>231</v>
      </c>
      <c r="D636" t="s">
        <v>229</v>
      </c>
    </row>
    <row r="637" spans="2:4">
      <c r="B637" t="s">
        <v>558</v>
      </c>
      <c r="C637" t="s">
        <v>38</v>
      </c>
      <c r="D637" t="s">
        <v>229</v>
      </c>
    </row>
    <row r="638" spans="2:4">
      <c r="B638" t="s">
        <v>558</v>
      </c>
      <c r="C638" t="s">
        <v>51</v>
      </c>
      <c r="D638" t="s">
        <v>229</v>
      </c>
    </row>
    <row r="639" spans="2:4">
      <c r="B639" t="s">
        <v>558</v>
      </c>
      <c r="C639" t="s">
        <v>242</v>
      </c>
      <c r="D639" t="s">
        <v>229</v>
      </c>
    </row>
    <row r="640" spans="2:4">
      <c r="B640" t="s">
        <v>558</v>
      </c>
      <c r="C640" t="s">
        <v>57</v>
      </c>
      <c r="D640" t="s">
        <v>229</v>
      </c>
    </row>
    <row r="641" spans="2:4">
      <c r="B641" t="s">
        <v>558</v>
      </c>
      <c r="C641" t="s">
        <v>68</v>
      </c>
      <c r="D641" t="s">
        <v>229</v>
      </c>
    </row>
    <row r="642" spans="2:4">
      <c r="B642" t="s">
        <v>558</v>
      </c>
      <c r="C642" t="s">
        <v>247</v>
      </c>
      <c r="D642" t="s">
        <v>229</v>
      </c>
    </row>
    <row r="643" spans="2:4">
      <c r="B643" t="s">
        <v>558</v>
      </c>
      <c r="C643" t="s">
        <v>72</v>
      </c>
      <c r="D643" t="s">
        <v>229</v>
      </c>
    </row>
    <row r="644" spans="2:4">
      <c r="B644" t="s">
        <v>558</v>
      </c>
      <c r="C644" t="s">
        <v>249</v>
      </c>
      <c r="D644" t="s">
        <v>229</v>
      </c>
    </row>
    <row r="645" spans="2:4">
      <c r="B645" t="s">
        <v>558</v>
      </c>
      <c r="C645" t="s">
        <v>251</v>
      </c>
      <c r="D645" t="s">
        <v>229</v>
      </c>
    </row>
    <row r="646" spans="2:4">
      <c r="B646" t="s">
        <v>558</v>
      </c>
      <c r="C646" t="s">
        <v>255</v>
      </c>
      <c r="D646" t="s">
        <v>229</v>
      </c>
    </row>
    <row r="647" spans="2:4">
      <c r="B647" t="s">
        <v>558</v>
      </c>
      <c r="C647" t="s">
        <v>257</v>
      </c>
      <c r="D647" t="s">
        <v>229</v>
      </c>
    </row>
    <row r="648" spans="2:4">
      <c r="B648" t="s">
        <v>558</v>
      </c>
      <c r="C648" t="s">
        <v>100</v>
      </c>
      <c r="D648" t="s">
        <v>229</v>
      </c>
    </row>
    <row r="649" spans="2:4">
      <c r="B649" t="s">
        <v>558</v>
      </c>
      <c r="C649" t="s">
        <v>396</v>
      </c>
      <c r="D649" t="s">
        <v>229</v>
      </c>
    </row>
    <row r="650" spans="2:4">
      <c r="B650" t="s">
        <v>558</v>
      </c>
      <c r="C650" t="s">
        <v>263</v>
      </c>
      <c r="D650" t="s">
        <v>229</v>
      </c>
    </row>
    <row r="651" spans="2:4">
      <c r="B651" t="s">
        <v>558</v>
      </c>
      <c r="C651" t="s">
        <v>127</v>
      </c>
      <c r="D651" t="s">
        <v>229</v>
      </c>
    </row>
    <row r="652" spans="2:4">
      <c r="B652" t="s">
        <v>558</v>
      </c>
      <c r="C652" t="s">
        <v>264</v>
      </c>
      <c r="D652" t="s">
        <v>229</v>
      </c>
    </row>
    <row r="653" spans="2:4">
      <c r="B653" t="s">
        <v>558</v>
      </c>
      <c r="C653" t="s">
        <v>266</v>
      </c>
      <c r="D653" t="s">
        <v>229</v>
      </c>
    </row>
    <row r="654" spans="2:4">
      <c r="B654" t="s">
        <v>558</v>
      </c>
      <c r="C654" t="s">
        <v>267</v>
      </c>
      <c r="D654" t="s">
        <v>229</v>
      </c>
    </row>
    <row r="655" spans="2:4">
      <c r="B655" t="s">
        <v>558</v>
      </c>
      <c r="C655" t="s">
        <v>139</v>
      </c>
      <c r="D655" t="s">
        <v>229</v>
      </c>
    </row>
    <row r="656" spans="2:4">
      <c r="B656" t="s">
        <v>558</v>
      </c>
      <c r="C656" t="s">
        <v>268</v>
      </c>
      <c r="D656" t="s">
        <v>229</v>
      </c>
    </row>
    <row r="657" spans="2:4">
      <c r="B657" t="s">
        <v>558</v>
      </c>
      <c r="C657" t="s">
        <v>270</v>
      </c>
      <c r="D657" t="s">
        <v>229</v>
      </c>
    </row>
    <row r="658" spans="2:4">
      <c r="B658" t="s">
        <v>558</v>
      </c>
      <c r="C658" t="s">
        <v>272</v>
      </c>
      <c r="D658" t="s">
        <v>229</v>
      </c>
    </row>
    <row r="659" spans="2:4">
      <c r="B659" t="s">
        <v>558</v>
      </c>
      <c r="C659" t="s">
        <v>275</v>
      </c>
      <c r="D659" t="s">
        <v>229</v>
      </c>
    </row>
    <row r="660" spans="2:4">
      <c r="B660" t="s">
        <v>558</v>
      </c>
      <c r="C660" t="s">
        <v>474</v>
      </c>
      <c r="D660" t="s">
        <v>229</v>
      </c>
    </row>
    <row r="661" spans="2:4">
      <c r="B661" t="s">
        <v>558</v>
      </c>
      <c r="C661" t="s">
        <v>276</v>
      </c>
      <c r="D661" t="s">
        <v>229</v>
      </c>
    </row>
    <row r="662" spans="2:4">
      <c r="B662" t="s">
        <v>558</v>
      </c>
      <c r="C662" t="s">
        <v>159</v>
      </c>
      <c r="D662" t="s">
        <v>229</v>
      </c>
    </row>
    <row r="663" spans="2:4">
      <c r="B663" t="s">
        <v>558</v>
      </c>
      <c r="C663" t="s">
        <v>299</v>
      </c>
      <c r="D663" t="s">
        <v>229</v>
      </c>
    </row>
    <row r="664" spans="2:4">
      <c r="B664" t="s">
        <v>558</v>
      </c>
      <c r="C664" t="s">
        <v>281</v>
      </c>
      <c r="D664" t="s">
        <v>229</v>
      </c>
    </row>
    <row r="665" spans="2:4">
      <c r="B665" t="s">
        <v>558</v>
      </c>
      <c r="C665" t="s">
        <v>164</v>
      </c>
      <c r="D665" t="s">
        <v>229</v>
      </c>
    </row>
    <row r="666" spans="2:4">
      <c r="B666" t="s">
        <v>558</v>
      </c>
      <c r="C666" t="s">
        <v>283</v>
      </c>
      <c r="D666" t="s">
        <v>229</v>
      </c>
    </row>
    <row r="667" spans="2:4">
      <c r="B667" t="s">
        <v>558</v>
      </c>
      <c r="C667" t="s">
        <v>286</v>
      </c>
      <c r="D667" t="s">
        <v>229</v>
      </c>
    </row>
    <row r="668" spans="2:4">
      <c r="B668" t="s">
        <v>558</v>
      </c>
      <c r="C668" t="s">
        <v>535</v>
      </c>
      <c r="D668" t="s">
        <v>229</v>
      </c>
    </row>
    <row r="669" spans="2:4">
      <c r="B669" t="s">
        <v>558</v>
      </c>
      <c r="C669" t="s">
        <v>292</v>
      </c>
      <c r="D669" t="s">
        <v>229</v>
      </c>
    </row>
    <row r="670" spans="2:4">
      <c r="B670" t="s">
        <v>558</v>
      </c>
      <c r="C670" t="s">
        <v>222</v>
      </c>
      <c r="D670" t="s">
        <v>229</v>
      </c>
    </row>
    <row r="671" spans="2:4">
      <c r="B671" t="s">
        <v>558</v>
      </c>
      <c r="C671" t="s">
        <v>311</v>
      </c>
      <c r="D671" t="s">
        <v>300</v>
      </c>
    </row>
    <row r="672" spans="2:4">
      <c r="B672" t="s">
        <v>558</v>
      </c>
      <c r="C672" t="s">
        <v>33</v>
      </c>
      <c r="D672" t="s">
        <v>300</v>
      </c>
    </row>
    <row r="673" spans="2:4">
      <c r="B673" t="s">
        <v>558</v>
      </c>
      <c r="C673" t="s">
        <v>238</v>
      </c>
      <c r="D673" t="s">
        <v>300</v>
      </c>
    </row>
    <row r="674" spans="2:4">
      <c r="B674" t="s">
        <v>558</v>
      </c>
      <c r="C674" t="s">
        <v>55</v>
      </c>
      <c r="D674" t="s">
        <v>300</v>
      </c>
    </row>
    <row r="675" spans="2:4">
      <c r="B675" t="s">
        <v>558</v>
      </c>
      <c r="C675" t="s">
        <v>256</v>
      </c>
      <c r="D675" t="s">
        <v>300</v>
      </c>
    </row>
    <row r="676" spans="2:4">
      <c r="B676" t="s">
        <v>558</v>
      </c>
      <c r="C676" t="s">
        <v>391</v>
      </c>
      <c r="D676" t="s">
        <v>300</v>
      </c>
    </row>
    <row r="677" spans="2:4">
      <c r="B677" t="s">
        <v>558</v>
      </c>
      <c r="C677" t="s">
        <v>466</v>
      </c>
      <c r="D677" t="s">
        <v>300</v>
      </c>
    </row>
    <row r="678" spans="2:4">
      <c r="B678" t="s">
        <v>558</v>
      </c>
      <c r="C678" t="s">
        <v>468</v>
      </c>
      <c r="D678" t="s">
        <v>300</v>
      </c>
    </row>
    <row r="679" spans="2:4">
      <c r="B679" t="s">
        <v>558</v>
      </c>
      <c r="C679" t="s">
        <v>274</v>
      </c>
      <c r="D679" t="s">
        <v>300</v>
      </c>
    </row>
    <row r="680" spans="2:4">
      <c r="B680" t="s">
        <v>558</v>
      </c>
      <c r="C680" t="s">
        <v>153</v>
      </c>
      <c r="D680" t="s">
        <v>300</v>
      </c>
    </row>
    <row r="681" spans="2:4">
      <c r="B681" t="s">
        <v>558</v>
      </c>
      <c r="C681" t="s">
        <v>285</v>
      </c>
      <c r="D681" t="s">
        <v>300</v>
      </c>
    </row>
    <row r="682" spans="2:4">
      <c r="B682" t="s">
        <v>558</v>
      </c>
      <c r="C682" t="s">
        <v>301</v>
      </c>
      <c r="D682" t="s">
        <v>29</v>
      </c>
    </row>
    <row r="683" spans="2:4">
      <c r="B683" t="s">
        <v>558</v>
      </c>
      <c r="C683" t="s">
        <v>30</v>
      </c>
      <c r="D683" t="s">
        <v>29</v>
      </c>
    </row>
    <row r="684" spans="2:4">
      <c r="B684" t="s">
        <v>558</v>
      </c>
      <c r="C684" t="s">
        <v>302</v>
      </c>
      <c r="D684" t="s">
        <v>29</v>
      </c>
    </row>
    <row r="685" spans="2:4">
      <c r="B685" t="s">
        <v>558</v>
      </c>
      <c r="C685" t="s">
        <v>303</v>
      </c>
      <c r="D685" t="s">
        <v>29</v>
      </c>
    </row>
    <row r="686" spans="2:4">
      <c r="B686" t="s">
        <v>558</v>
      </c>
      <c r="C686" t="s">
        <v>304</v>
      </c>
      <c r="D686" t="s">
        <v>29</v>
      </c>
    </row>
    <row r="687" spans="2:4">
      <c r="B687" t="s">
        <v>558</v>
      </c>
      <c r="C687" t="s">
        <v>305</v>
      </c>
      <c r="D687" t="s">
        <v>29</v>
      </c>
    </row>
    <row r="688" spans="2:4">
      <c r="B688" t="s">
        <v>558</v>
      </c>
      <c r="C688" t="s">
        <v>306</v>
      </c>
      <c r="D688" t="s">
        <v>29</v>
      </c>
    </row>
    <row r="689" spans="2:4">
      <c r="B689" t="s">
        <v>558</v>
      </c>
      <c r="C689" t="s">
        <v>307</v>
      </c>
      <c r="D689" t="s">
        <v>29</v>
      </c>
    </row>
    <row r="690" spans="2:4">
      <c r="B690" t="s">
        <v>558</v>
      </c>
      <c r="C690" t="s">
        <v>309</v>
      </c>
      <c r="D690" t="s">
        <v>29</v>
      </c>
    </row>
    <row r="691" spans="2:4">
      <c r="B691" t="s">
        <v>558</v>
      </c>
      <c r="C691" t="s">
        <v>310</v>
      </c>
      <c r="D691" t="s">
        <v>29</v>
      </c>
    </row>
    <row r="692" spans="2:4">
      <c r="B692" t="s">
        <v>558</v>
      </c>
      <c r="C692" t="s">
        <v>312</v>
      </c>
      <c r="D692" t="s">
        <v>29</v>
      </c>
    </row>
    <row r="693" spans="2:4">
      <c r="B693" t="s">
        <v>558</v>
      </c>
      <c r="C693" t="s">
        <v>313</v>
      </c>
      <c r="D693" t="s">
        <v>29</v>
      </c>
    </row>
    <row r="694" spans="2:4">
      <c r="B694" t="s">
        <v>558</v>
      </c>
      <c r="C694" t="s">
        <v>315</v>
      </c>
      <c r="D694" t="s">
        <v>29</v>
      </c>
    </row>
    <row r="695" spans="2:4">
      <c r="B695" t="s">
        <v>558</v>
      </c>
      <c r="C695" t="s">
        <v>318</v>
      </c>
      <c r="D695" t="s">
        <v>29</v>
      </c>
    </row>
    <row r="696" spans="2:4">
      <c r="B696" t="s">
        <v>558</v>
      </c>
      <c r="C696" t="s">
        <v>320</v>
      </c>
      <c r="D696" t="s">
        <v>29</v>
      </c>
    </row>
    <row r="697" spans="2:4">
      <c r="B697" t="s">
        <v>558</v>
      </c>
      <c r="C697" t="s">
        <v>321</v>
      </c>
      <c r="D697" t="s">
        <v>29</v>
      </c>
    </row>
    <row r="698" spans="2:4">
      <c r="B698" t="s">
        <v>558</v>
      </c>
      <c r="C698" t="s">
        <v>322</v>
      </c>
      <c r="D698" t="s">
        <v>29</v>
      </c>
    </row>
    <row r="699" spans="2:4">
      <c r="B699" t="s">
        <v>558</v>
      </c>
      <c r="C699" t="s">
        <v>232</v>
      </c>
      <c r="D699" t="s">
        <v>29</v>
      </c>
    </row>
    <row r="700" spans="2:4">
      <c r="B700" t="s">
        <v>558</v>
      </c>
      <c r="C700" t="s">
        <v>43</v>
      </c>
      <c r="D700" t="s">
        <v>29</v>
      </c>
    </row>
    <row r="701" spans="2:4">
      <c r="B701" t="s">
        <v>558</v>
      </c>
      <c r="C701" t="s">
        <v>323</v>
      </c>
      <c r="D701" t="s">
        <v>29</v>
      </c>
    </row>
    <row r="702" spans="2:4">
      <c r="B702" t="s">
        <v>558</v>
      </c>
      <c r="C702" t="s">
        <v>45</v>
      </c>
      <c r="D702" t="s">
        <v>29</v>
      </c>
    </row>
    <row r="703" spans="2:4">
      <c r="B703" t="s">
        <v>558</v>
      </c>
      <c r="C703" t="s">
        <v>324</v>
      </c>
      <c r="D703" t="s">
        <v>29</v>
      </c>
    </row>
    <row r="704" spans="2:4">
      <c r="B704" t="s">
        <v>558</v>
      </c>
      <c r="C704" t="s">
        <v>325</v>
      </c>
      <c r="D704" t="s">
        <v>29</v>
      </c>
    </row>
    <row r="705" spans="2:4">
      <c r="B705" t="s">
        <v>558</v>
      </c>
      <c r="C705" t="s">
        <v>47</v>
      </c>
      <c r="D705" t="s">
        <v>29</v>
      </c>
    </row>
    <row r="706" spans="2:4">
      <c r="B706" t="s">
        <v>558</v>
      </c>
      <c r="C706" t="s">
        <v>326</v>
      </c>
      <c r="D706" t="s">
        <v>29</v>
      </c>
    </row>
    <row r="707" spans="2:4">
      <c r="B707" t="s">
        <v>558</v>
      </c>
      <c r="C707" t="s">
        <v>327</v>
      </c>
      <c r="D707" t="s">
        <v>29</v>
      </c>
    </row>
    <row r="708" spans="2:4">
      <c r="B708" t="s">
        <v>558</v>
      </c>
      <c r="C708" t="s">
        <v>328</v>
      </c>
      <c r="D708" t="s">
        <v>29</v>
      </c>
    </row>
    <row r="709" spans="2:4">
      <c r="B709" t="s">
        <v>558</v>
      </c>
      <c r="C709" t="s">
        <v>329</v>
      </c>
      <c r="D709" t="s">
        <v>29</v>
      </c>
    </row>
    <row r="710" spans="2:4">
      <c r="B710" t="s">
        <v>558</v>
      </c>
      <c r="C710" t="s">
        <v>330</v>
      </c>
      <c r="D710" t="s">
        <v>29</v>
      </c>
    </row>
    <row r="711" spans="2:4">
      <c r="B711" t="s">
        <v>558</v>
      </c>
      <c r="C711" t="s">
        <v>331</v>
      </c>
      <c r="D711" t="s">
        <v>29</v>
      </c>
    </row>
    <row r="712" spans="2:4">
      <c r="B712" t="s">
        <v>558</v>
      </c>
      <c r="C712" t="s">
        <v>332</v>
      </c>
      <c r="D712" t="s">
        <v>29</v>
      </c>
    </row>
    <row r="713" spans="2:4">
      <c r="B713" t="s">
        <v>558</v>
      </c>
      <c r="C713" t="s">
        <v>333</v>
      </c>
      <c r="D713" t="s">
        <v>29</v>
      </c>
    </row>
    <row r="714" spans="2:4">
      <c r="B714" t="s">
        <v>558</v>
      </c>
      <c r="C714" t="s">
        <v>334</v>
      </c>
      <c r="D714" t="s">
        <v>29</v>
      </c>
    </row>
    <row r="715" spans="2:4">
      <c r="B715" t="s">
        <v>558</v>
      </c>
      <c r="C715" t="s">
        <v>336</v>
      </c>
      <c r="D715" t="s">
        <v>29</v>
      </c>
    </row>
    <row r="716" spans="2:4">
      <c r="B716" t="s">
        <v>558</v>
      </c>
      <c r="C716" t="s">
        <v>337</v>
      </c>
      <c r="D716" t="s">
        <v>29</v>
      </c>
    </row>
    <row r="717" spans="2:4">
      <c r="B717" t="s">
        <v>558</v>
      </c>
      <c r="C717" t="s">
        <v>338</v>
      </c>
      <c r="D717" t="s">
        <v>29</v>
      </c>
    </row>
    <row r="718" spans="2:4">
      <c r="B718" t="s">
        <v>558</v>
      </c>
      <c r="C718" t="s">
        <v>339</v>
      </c>
      <c r="D718" t="s">
        <v>29</v>
      </c>
    </row>
    <row r="719" spans="2:4">
      <c r="B719" t="s">
        <v>558</v>
      </c>
      <c r="C719" t="s">
        <v>340</v>
      </c>
      <c r="D719" t="s">
        <v>29</v>
      </c>
    </row>
    <row r="720" spans="2:4">
      <c r="B720" t="s">
        <v>558</v>
      </c>
      <c r="C720" t="s">
        <v>244</v>
      </c>
      <c r="D720" t="s">
        <v>29</v>
      </c>
    </row>
    <row r="721" spans="2:4">
      <c r="B721" t="s">
        <v>558</v>
      </c>
      <c r="C721" t="s">
        <v>341</v>
      </c>
      <c r="D721" t="s">
        <v>29</v>
      </c>
    </row>
    <row r="722" spans="2:4">
      <c r="B722" t="s">
        <v>558</v>
      </c>
      <c r="C722" t="s">
        <v>342</v>
      </c>
      <c r="D722" t="s">
        <v>29</v>
      </c>
    </row>
    <row r="723" spans="2:4">
      <c r="B723" t="s">
        <v>558</v>
      </c>
      <c r="C723" t="s">
        <v>343</v>
      </c>
      <c r="D723" t="s">
        <v>29</v>
      </c>
    </row>
    <row r="724" spans="2:4">
      <c r="B724" t="s">
        <v>558</v>
      </c>
      <c r="C724" t="s">
        <v>344</v>
      </c>
      <c r="D724" t="s">
        <v>29</v>
      </c>
    </row>
    <row r="725" spans="2:4">
      <c r="B725" t="s">
        <v>558</v>
      </c>
      <c r="C725" t="s">
        <v>345</v>
      </c>
      <c r="D725" t="s">
        <v>29</v>
      </c>
    </row>
    <row r="726" spans="2:4">
      <c r="B726" t="s">
        <v>558</v>
      </c>
      <c r="C726" t="s">
        <v>59</v>
      </c>
      <c r="D726" t="s">
        <v>29</v>
      </c>
    </row>
    <row r="727" spans="2:4">
      <c r="B727" t="s">
        <v>558</v>
      </c>
      <c r="C727" t="s">
        <v>346</v>
      </c>
      <c r="D727" t="s">
        <v>29</v>
      </c>
    </row>
    <row r="728" spans="2:4">
      <c r="B728" t="s">
        <v>558</v>
      </c>
      <c r="C728" t="s">
        <v>347</v>
      </c>
      <c r="D728" t="s">
        <v>29</v>
      </c>
    </row>
    <row r="729" spans="2:4">
      <c r="B729" t="s">
        <v>558</v>
      </c>
      <c r="C729" t="s">
        <v>60</v>
      </c>
      <c r="D729" t="s">
        <v>29</v>
      </c>
    </row>
    <row r="730" spans="2:4">
      <c r="B730" t="s">
        <v>558</v>
      </c>
      <c r="C730" t="s">
        <v>348</v>
      </c>
      <c r="D730" t="s">
        <v>29</v>
      </c>
    </row>
    <row r="731" spans="2:4">
      <c r="B731" t="s">
        <v>558</v>
      </c>
      <c r="C731" t="s">
        <v>349</v>
      </c>
      <c r="D731" t="s">
        <v>29</v>
      </c>
    </row>
    <row r="732" spans="2:4">
      <c r="B732" t="s">
        <v>558</v>
      </c>
      <c r="C732" t="s">
        <v>63</v>
      </c>
      <c r="D732" t="s">
        <v>29</v>
      </c>
    </row>
    <row r="733" spans="2:4">
      <c r="B733" t="s">
        <v>558</v>
      </c>
      <c r="C733" t="s">
        <v>64</v>
      </c>
      <c r="D733" t="s">
        <v>29</v>
      </c>
    </row>
    <row r="734" spans="2:4">
      <c r="B734" t="s">
        <v>558</v>
      </c>
      <c r="C734" t="s">
        <v>351</v>
      </c>
      <c r="D734" t="s">
        <v>29</v>
      </c>
    </row>
    <row r="735" spans="2:4">
      <c r="B735" t="s">
        <v>558</v>
      </c>
      <c r="C735" t="s">
        <v>352</v>
      </c>
      <c r="D735" t="s">
        <v>29</v>
      </c>
    </row>
    <row r="736" spans="2:4">
      <c r="B736" t="s">
        <v>558</v>
      </c>
      <c r="C736" t="s">
        <v>353</v>
      </c>
      <c r="D736" t="s">
        <v>29</v>
      </c>
    </row>
    <row r="737" spans="2:4">
      <c r="B737" t="s">
        <v>558</v>
      </c>
      <c r="C737" t="s">
        <v>355</v>
      </c>
      <c r="D737" t="s">
        <v>29</v>
      </c>
    </row>
    <row r="738" spans="2:4">
      <c r="B738" t="s">
        <v>558</v>
      </c>
      <c r="C738" t="s">
        <v>358</v>
      </c>
      <c r="D738" t="s">
        <v>29</v>
      </c>
    </row>
    <row r="739" spans="2:4">
      <c r="B739" t="s">
        <v>558</v>
      </c>
      <c r="C739" t="s">
        <v>359</v>
      </c>
      <c r="D739" t="s">
        <v>29</v>
      </c>
    </row>
    <row r="740" spans="2:4">
      <c r="B740" t="s">
        <v>558</v>
      </c>
      <c r="C740" t="s">
        <v>362</v>
      </c>
      <c r="D740" t="s">
        <v>29</v>
      </c>
    </row>
    <row r="741" spans="2:4">
      <c r="B741" t="s">
        <v>558</v>
      </c>
      <c r="C741" t="s">
        <v>363</v>
      </c>
      <c r="D741" t="s">
        <v>29</v>
      </c>
    </row>
    <row r="742" spans="2:4">
      <c r="B742" t="s">
        <v>558</v>
      </c>
      <c r="C742" t="s">
        <v>365</v>
      </c>
      <c r="D742" t="s">
        <v>29</v>
      </c>
    </row>
    <row r="743" spans="2:4">
      <c r="B743" t="s">
        <v>558</v>
      </c>
      <c r="C743" t="s">
        <v>366</v>
      </c>
      <c r="D743" t="s">
        <v>29</v>
      </c>
    </row>
    <row r="744" spans="2:4">
      <c r="B744" t="s">
        <v>558</v>
      </c>
      <c r="C744" t="s">
        <v>368</v>
      </c>
      <c r="D744" t="s">
        <v>29</v>
      </c>
    </row>
    <row r="745" spans="2:4">
      <c r="B745" t="s">
        <v>558</v>
      </c>
      <c r="C745" t="s">
        <v>369</v>
      </c>
      <c r="D745" t="s">
        <v>29</v>
      </c>
    </row>
    <row r="746" spans="2:4">
      <c r="B746" t="s">
        <v>558</v>
      </c>
      <c r="C746" t="s">
        <v>71</v>
      </c>
      <c r="D746" t="s">
        <v>29</v>
      </c>
    </row>
    <row r="747" spans="2:4">
      <c r="B747" t="s">
        <v>558</v>
      </c>
      <c r="C747" t="s">
        <v>73</v>
      </c>
      <c r="D747" t="s">
        <v>29</v>
      </c>
    </row>
    <row r="748" spans="2:4">
      <c r="B748" t="s">
        <v>558</v>
      </c>
      <c r="C748" t="s">
        <v>371</v>
      </c>
      <c r="D748" t="s">
        <v>29</v>
      </c>
    </row>
    <row r="749" spans="2:4">
      <c r="B749" t="s">
        <v>558</v>
      </c>
      <c r="C749" t="s">
        <v>372</v>
      </c>
      <c r="D749" t="s">
        <v>29</v>
      </c>
    </row>
    <row r="750" spans="2:4">
      <c r="B750" t="s">
        <v>558</v>
      </c>
      <c r="C750" t="s">
        <v>373</v>
      </c>
      <c r="D750" t="s">
        <v>29</v>
      </c>
    </row>
    <row r="751" spans="2:4">
      <c r="B751" t="s">
        <v>558</v>
      </c>
      <c r="C751" t="s">
        <v>376</v>
      </c>
      <c r="D751" t="s">
        <v>29</v>
      </c>
    </row>
    <row r="752" spans="2:4">
      <c r="B752" t="s">
        <v>558</v>
      </c>
      <c r="C752" t="s">
        <v>80</v>
      </c>
      <c r="D752" t="s">
        <v>29</v>
      </c>
    </row>
    <row r="753" spans="2:4">
      <c r="B753" t="s">
        <v>558</v>
      </c>
      <c r="C753" t="s">
        <v>377</v>
      </c>
      <c r="D753" t="s">
        <v>29</v>
      </c>
    </row>
    <row r="754" spans="2:4">
      <c r="B754" t="s">
        <v>558</v>
      </c>
      <c r="C754" t="s">
        <v>380</v>
      </c>
      <c r="D754" t="s">
        <v>29</v>
      </c>
    </row>
    <row r="755" spans="2:4">
      <c r="B755" t="s">
        <v>558</v>
      </c>
      <c r="C755" t="s">
        <v>381</v>
      </c>
      <c r="D755" t="s">
        <v>29</v>
      </c>
    </row>
    <row r="756" spans="2:4">
      <c r="B756" t="s">
        <v>558</v>
      </c>
      <c r="C756" t="s">
        <v>383</v>
      </c>
      <c r="D756" t="s">
        <v>29</v>
      </c>
    </row>
    <row r="757" spans="2:4">
      <c r="B757" t="s">
        <v>558</v>
      </c>
      <c r="C757" t="s">
        <v>90</v>
      </c>
      <c r="D757" t="s">
        <v>29</v>
      </c>
    </row>
    <row r="758" spans="2:4">
      <c r="B758" t="s">
        <v>558</v>
      </c>
      <c r="C758" t="s">
        <v>385</v>
      </c>
      <c r="D758" t="s">
        <v>29</v>
      </c>
    </row>
    <row r="759" spans="2:4">
      <c r="B759" t="s">
        <v>558</v>
      </c>
      <c r="C759" t="s">
        <v>387</v>
      </c>
      <c r="D759" t="s">
        <v>29</v>
      </c>
    </row>
    <row r="760" spans="2:4">
      <c r="B760" t="s">
        <v>558</v>
      </c>
      <c r="C760" t="s">
        <v>388</v>
      </c>
      <c r="D760" t="s">
        <v>29</v>
      </c>
    </row>
    <row r="761" spans="2:4">
      <c r="B761" t="s">
        <v>558</v>
      </c>
      <c r="C761" t="s">
        <v>389</v>
      </c>
      <c r="D761" t="s">
        <v>29</v>
      </c>
    </row>
    <row r="762" spans="2:4">
      <c r="B762" t="s">
        <v>558</v>
      </c>
      <c r="C762" t="s">
        <v>102</v>
      </c>
      <c r="D762" t="s">
        <v>29</v>
      </c>
    </row>
    <row r="763" spans="2:4">
      <c r="B763" t="s">
        <v>558</v>
      </c>
      <c r="C763" t="s">
        <v>392</v>
      </c>
      <c r="D763" t="s">
        <v>29</v>
      </c>
    </row>
    <row r="764" spans="2:4">
      <c r="B764" t="s">
        <v>558</v>
      </c>
      <c r="C764" t="s">
        <v>394</v>
      </c>
      <c r="D764" t="s">
        <v>29</v>
      </c>
    </row>
    <row r="765" spans="2:4">
      <c r="B765" t="s">
        <v>558</v>
      </c>
      <c r="C765" t="s">
        <v>397</v>
      </c>
      <c r="D765" t="s">
        <v>29</v>
      </c>
    </row>
    <row r="766" spans="2:4">
      <c r="B766" t="s">
        <v>558</v>
      </c>
      <c r="C766" t="s">
        <v>106</v>
      </c>
      <c r="D766" t="s">
        <v>29</v>
      </c>
    </row>
    <row r="767" spans="2:4">
      <c r="B767" t="s">
        <v>558</v>
      </c>
      <c r="C767" t="s">
        <v>108</v>
      </c>
      <c r="D767" t="s">
        <v>29</v>
      </c>
    </row>
    <row r="768" spans="2:4">
      <c r="B768" t="s">
        <v>558</v>
      </c>
      <c r="C768" t="s">
        <v>398</v>
      </c>
      <c r="D768" t="s">
        <v>29</v>
      </c>
    </row>
    <row r="769" spans="2:4">
      <c r="B769" t="s">
        <v>558</v>
      </c>
      <c r="C769" t="s">
        <v>399</v>
      </c>
      <c r="D769" t="s">
        <v>29</v>
      </c>
    </row>
    <row r="770" spans="2:4">
      <c r="B770" t="s">
        <v>558</v>
      </c>
      <c r="C770" t="s">
        <v>400</v>
      </c>
      <c r="D770" t="s">
        <v>29</v>
      </c>
    </row>
    <row r="771" spans="2:4">
      <c r="B771" t="s">
        <v>558</v>
      </c>
      <c r="C771" t="s">
        <v>401</v>
      </c>
      <c r="D771" t="s">
        <v>29</v>
      </c>
    </row>
    <row r="772" spans="2:4">
      <c r="B772" t="s">
        <v>558</v>
      </c>
      <c r="C772" t="s">
        <v>402</v>
      </c>
      <c r="D772" t="s">
        <v>29</v>
      </c>
    </row>
    <row r="773" spans="2:4">
      <c r="B773" t="s">
        <v>558</v>
      </c>
      <c r="C773" t="s">
        <v>403</v>
      </c>
      <c r="D773" t="s">
        <v>29</v>
      </c>
    </row>
    <row r="774" spans="2:4">
      <c r="B774" t="s">
        <v>558</v>
      </c>
      <c r="C774" t="s">
        <v>404</v>
      </c>
      <c r="D774" t="s">
        <v>29</v>
      </c>
    </row>
    <row r="775" spans="2:4">
      <c r="B775" t="s">
        <v>558</v>
      </c>
      <c r="C775" t="s">
        <v>405</v>
      </c>
      <c r="D775" t="s">
        <v>29</v>
      </c>
    </row>
    <row r="776" spans="2:4">
      <c r="B776" t="s">
        <v>558</v>
      </c>
      <c r="C776" t="s">
        <v>406</v>
      </c>
      <c r="D776" t="s">
        <v>29</v>
      </c>
    </row>
    <row r="777" spans="2:4">
      <c r="B777" t="s">
        <v>558</v>
      </c>
      <c r="C777" t="s">
        <v>116</v>
      </c>
      <c r="D777" t="s">
        <v>29</v>
      </c>
    </row>
    <row r="778" spans="2:4">
      <c r="B778" t="s">
        <v>558</v>
      </c>
      <c r="C778" t="s">
        <v>407</v>
      </c>
      <c r="D778" t="s">
        <v>29</v>
      </c>
    </row>
    <row r="779" spans="2:4">
      <c r="B779" t="s">
        <v>558</v>
      </c>
      <c r="C779" t="s">
        <v>408</v>
      </c>
      <c r="D779" t="s">
        <v>29</v>
      </c>
    </row>
    <row r="780" spans="2:4">
      <c r="B780" t="s">
        <v>558</v>
      </c>
      <c r="C780" t="s">
        <v>409</v>
      </c>
      <c r="D780" t="s">
        <v>29</v>
      </c>
    </row>
    <row r="781" spans="2:4">
      <c r="B781" t="s">
        <v>558</v>
      </c>
      <c r="C781" t="s">
        <v>118</v>
      </c>
      <c r="D781" t="s">
        <v>29</v>
      </c>
    </row>
    <row r="782" spans="2:4">
      <c r="B782" t="s">
        <v>558</v>
      </c>
      <c r="C782" t="s">
        <v>410</v>
      </c>
      <c r="D782" t="s">
        <v>29</v>
      </c>
    </row>
    <row r="783" spans="2:4">
      <c r="B783" t="s">
        <v>558</v>
      </c>
      <c r="C783" t="s">
        <v>411</v>
      </c>
      <c r="D783" t="s">
        <v>29</v>
      </c>
    </row>
    <row r="784" spans="2:4">
      <c r="B784" t="s">
        <v>558</v>
      </c>
      <c r="C784" t="s">
        <v>412</v>
      </c>
      <c r="D784" t="s">
        <v>29</v>
      </c>
    </row>
    <row r="785" spans="2:4">
      <c r="B785" t="s">
        <v>558</v>
      </c>
      <c r="C785" t="s">
        <v>413</v>
      </c>
      <c r="D785" t="s">
        <v>29</v>
      </c>
    </row>
    <row r="786" spans="2:4">
      <c r="B786" t="s">
        <v>558</v>
      </c>
      <c r="C786" t="s">
        <v>415</v>
      </c>
      <c r="D786" t="s">
        <v>29</v>
      </c>
    </row>
    <row r="787" spans="2:4">
      <c r="B787" t="s">
        <v>558</v>
      </c>
      <c r="C787" t="s">
        <v>122</v>
      </c>
      <c r="D787" t="s">
        <v>29</v>
      </c>
    </row>
    <row r="788" spans="2:4">
      <c r="B788" t="s">
        <v>558</v>
      </c>
      <c r="C788" t="s">
        <v>418</v>
      </c>
      <c r="D788" t="s">
        <v>29</v>
      </c>
    </row>
    <row r="789" spans="2:4">
      <c r="B789" t="s">
        <v>558</v>
      </c>
      <c r="C789" t="s">
        <v>124</v>
      </c>
      <c r="D789" t="s">
        <v>29</v>
      </c>
    </row>
    <row r="790" spans="2:4">
      <c r="B790" t="s">
        <v>558</v>
      </c>
      <c r="C790" t="s">
        <v>125</v>
      </c>
      <c r="D790" t="s">
        <v>29</v>
      </c>
    </row>
    <row r="791" spans="2:4">
      <c r="B791" t="s">
        <v>558</v>
      </c>
      <c r="C791" t="s">
        <v>419</v>
      </c>
      <c r="D791" t="s">
        <v>29</v>
      </c>
    </row>
    <row r="792" spans="2:4">
      <c r="B792" t="s">
        <v>558</v>
      </c>
      <c r="C792" t="s">
        <v>420</v>
      </c>
      <c r="D792" t="s">
        <v>29</v>
      </c>
    </row>
    <row r="793" spans="2:4">
      <c r="B793" t="s">
        <v>558</v>
      </c>
      <c r="C793" t="s">
        <v>126</v>
      </c>
      <c r="D793" t="s">
        <v>29</v>
      </c>
    </row>
    <row r="794" spans="2:4">
      <c r="B794" t="s">
        <v>558</v>
      </c>
      <c r="C794" t="s">
        <v>424</v>
      </c>
      <c r="D794" t="s">
        <v>29</v>
      </c>
    </row>
    <row r="795" spans="2:4">
      <c r="B795" t="s">
        <v>558</v>
      </c>
      <c r="C795" t="s">
        <v>428</v>
      </c>
      <c r="D795" t="s">
        <v>29</v>
      </c>
    </row>
    <row r="796" spans="2:4">
      <c r="B796" t="s">
        <v>558</v>
      </c>
      <c r="C796" t="s">
        <v>429</v>
      </c>
      <c r="D796" t="s">
        <v>29</v>
      </c>
    </row>
    <row r="797" spans="2:4">
      <c r="B797" t="s">
        <v>558</v>
      </c>
      <c r="C797" t="s">
        <v>430</v>
      </c>
      <c r="D797" t="s">
        <v>29</v>
      </c>
    </row>
    <row r="798" spans="2:4">
      <c r="B798" t="s">
        <v>558</v>
      </c>
      <c r="C798" t="s">
        <v>133</v>
      </c>
      <c r="D798" t="s">
        <v>29</v>
      </c>
    </row>
    <row r="799" spans="2:4">
      <c r="B799" t="s">
        <v>558</v>
      </c>
      <c r="C799" t="s">
        <v>432</v>
      </c>
      <c r="D799" t="s">
        <v>29</v>
      </c>
    </row>
    <row r="800" spans="2:4">
      <c r="B800" t="s">
        <v>558</v>
      </c>
      <c r="C800" t="s">
        <v>433</v>
      </c>
      <c r="D800" t="s">
        <v>29</v>
      </c>
    </row>
    <row r="801" spans="2:4">
      <c r="B801" t="s">
        <v>558</v>
      </c>
      <c r="C801" t="s">
        <v>434</v>
      </c>
      <c r="D801" t="s">
        <v>29</v>
      </c>
    </row>
    <row r="802" spans="2:4">
      <c r="B802" t="s">
        <v>558</v>
      </c>
      <c r="C802" t="s">
        <v>136</v>
      </c>
      <c r="D802" t="s">
        <v>29</v>
      </c>
    </row>
    <row r="803" spans="2:4">
      <c r="B803" t="s">
        <v>558</v>
      </c>
      <c r="C803" t="s">
        <v>436</v>
      </c>
      <c r="D803" t="s">
        <v>29</v>
      </c>
    </row>
    <row r="804" spans="2:4">
      <c r="B804" t="s">
        <v>558</v>
      </c>
      <c r="C804" t="s">
        <v>437</v>
      </c>
      <c r="D804" t="s">
        <v>29</v>
      </c>
    </row>
    <row r="805" spans="2:4">
      <c r="B805" t="s">
        <v>558</v>
      </c>
      <c r="C805" t="s">
        <v>438</v>
      </c>
      <c r="D805" t="s">
        <v>29</v>
      </c>
    </row>
    <row r="806" spans="2:4">
      <c r="B806" t="s">
        <v>558</v>
      </c>
      <c r="C806" t="s">
        <v>439</v>
      </c>
      <c r="D806" t="s">
        <v>29</v>
      </c>
    </row>
    <row r="807" spans="2:4">
      <c r="B807" t="s">
        <v>558</v>
      </c>
      <c r="C807" t="s">
        <v>440</v>
      </c>
      <c r="D807" t="s">
        <v>29</v>
      </c>
    </row>
    <row r="808" spans="2:4">
      <c r="B808" t="s">
        <v>558</v>
      </c>
      <c r="C808" t="s">
        <v>441</v>
      </c>
      <c r="D808" t="s">
        <v>29</v>
      </c>
    </row>
    <row r="809" spans="2:4">
      <c r="B809" t="s">
        <v>558</v>
      </c>
      <c r="C809" t="s">
        <v>442</v>
      </c>
      <c r="D809" t="s">
        <v>29</v>
      </c>
    </row>
    <row r="810" spans="2:4">
      <c r="B810" t="s">
        <v>558</v>
      </c>
      <c r="C810" t="s">
        <v>443</v>
      </c>
      <c r="D810" t="s">
        <v>29</v>
      </c>
    </row>
    <row r="811" spans="2:4">
      <c r="B811" t="s">
        <v>558</v>
      </c>
      <c r="C811" t="s">
        <v>445</v>
      </c>
      <c r="D811" t="s">
        <v>29</v>
      </c>
    </row>
    <row r="812" spans="2:4">
      <c r="B812" t="s">
        <v>558</v>
      </c>
      <c r="C812" t="s">
        <v>446</v>
      </c>
      <c r="D812" t="s">
        <v>29</v>
      </c>
    </row>
    <row r="813" spans="2:4">
      <c r="B813" t="s">
        <v>558</v>
      </c>
      <c r="C813" t="s">
        <v>447</v>
      </c>
      <c r="D813" t="s">
        <v>29</v>
      </c>
    </row>
    <row r="814" spans="2:4">
      <c r="B814" t="s">
        <v>558</v>
      </c>
      <c r="C814" t="s">
        <v>448</v>
      </c>
      <c r="D814" t="s">
        <v>29</v>
      </c>
    </row>
    <row r="815" spans="2:4">
      <c r="B815" t="s">
        <v>558</v>
      </c>
      <c r="C815" t="s">
        <v>450</v>
      </c>
      <c r="D815" t="s">
        <v>29</v>
      </c>
    </row>
    <row r="816" spans="2:4">
      <c r="B816" t="s">
        <v>558</v>
      </c>
      <c r="C816" t="s">
        <v>451</v>
      </c>
      <c r="D816" t="s">
        <v>29</v>
      </c>
    </row>
    <row r="817" spans="2:4">
      <c r="B817" t="s">
        <v>558</v>
      </c>
      <c r="C817" t="s">
        <v>452</v>
      </c>
      <c r="D817" t="s">
        <v>29</v>
      </c>
    </row>
    <row r="818" spans="2:4">
      <c r="B818" t="s">
        <v>558</v>
      </c>
      <c r="C818" t="s">
        <v>453</v>
      </c>
      <c r="D818" t="s">
        <v>29</v>
      </c>
    </row>
    <row r="819" spans="2:4">
      <c r="B819" t="s">
        <v>558</v>
      </c>
      <c r="C819" t="s">
        <v>454</v>
      </c>
      <c r="D819" t="s">
        <v>29</v>
      </c>
    </row>
    <row r="820" spans="2:4">
      <c r="B820" t="s">
        <v>558</v>
      </c>
      <c r="C820" t="s">
        <v>455</v>
      </c>
      <c r="D820" t="s">
        <v>29</v>
      </c>
    </row>
    <row r="821" spans="2:4">
      <c r="B821" t="s">
        <v>558</v>
      </c>
      <c r="C821" t="s">
        <v>456</v>
      </c>
      <c r="D821" t="s">
        <v>29</v>
      </c>
    </row>
    <row r="822" spans="2:4">
      <c r="B822" t="s">
        <v>558</v>
      </c>
      <c r="C822" t="s">
        <v>457</v>
      </c>
      <c r="D822" t="s">
        <v>29</v>
      </c>
    </row>
    <row r="823" spans="2:4">
      <c r="B823" t="s">
        <v>558</v>
      </c>
      <c r="C823" t="s">
        <v>269</v>
      </c>
      <c r="D823" t="s">
        <v>29</v>
      </c>
    </row>
    <row r="824" spans="2:4">
      <c r="B824" t="s">
        <v>558</v>
      </c>
      <c r="C824" t="s">
        <v>458</v>
      </c>
      <c r="D824" t="s">
        <v>29</v>
      </c>
    </row>
    <row r="825" spans="2:4">
      <c r="B825" t="s">
        <v>558</v>
      </c>
      <c r="C825" t="s">
        <v>147</v>
      </c>
      <c r="D825" t="s">
        <v>29</v>
      </c>
    </row>
    <row r="826" spans="2:4">
      <c r="B826" t="s">
        <v>558</v>
      </c>
      <c r="C826" t="s">
        <v>460</v>
      </c>
      <c r="D826" t="s">
        <v>29</v>
      </c>
    </row>
    <row r="827" spans="2:4">
      <c r="B827" t="s">
        <v>558</v>
      </c>
      <c r="C827" t="s">
        <v>461</v>
      </c>
      <c r="D827" t="s">
        <v>29</v>
      </c>
    </row>
    <row r="828" spans="2:4">
      <c r="B828" t="s">
        <v>558</v>
      </c>
      <c r="C828" t="s">
        <v>462</v>
      </c>
      <c r="D828" t="s">
        <v>29</v>
      </c>
    </row>
    <row r="829" spans="2:4">
      <c r="B829" t="s">
        <v>558</v>
      </c>
      <c r="C829" t="s">
        <v>271</v>
      </c>
      <c r="D829" t="s">
        <v>29</v>
      </c>
    </row>
    <row r="830" spans="2:4">
      <c r="B830" t="s">
        <v>558</v>
      </c>
      <c r="C830" t="s">
        <v>463</v>
      </c>
      <c r="D830" t="s">
        <v>29</v>
      </c>
    </row>
    <row r="831" spans="2:4">
      <c r="B831" t="s">
        <v>558</v>
      </c>
      <c r="C831" t="s">
        <v>464</v>
      </c>
      <c r="D831" t="s">
        <v>29</v>
      </c>
    </row>
    <row r="832" spans="2:4">
      <c r="B832" t="s">
        <v>558</v>
      </c>
      <c r="C832" t="s">
        <v>150</v>
      </c>
      <c r="D832" t="s">
        <v>29</v>
      </c>
    </row>
    <row r="833" spans="2:4">
      <c r="B833" t="s">
        <v>558</v>
      </c>
      <c r="C833" t="s">
        <v>469</v>
      </c>
      <c r="D833" t="s">
        <v>29</v>
      </c>
    </row>
    <row r="834" spans="2:4">
      <c r="B834" t="s">
        <v>558</v>
      </c>
      <c r="C834" t="s">
        <v>470</v>
      </c>
      <c r="D834" t="s">
        <v>29</v>
      </c>
    </row>
    <row r="835" spans="2:4">
      <c r="B835" t="s">
        <v>558</v>
      </c>
      <c r="C835" t="s">
        <v>471</v>
      </c>
      <c r="D835" t="s">
        <v>29</v>
      </c>
    </row>
    <row r="836" spans="2:4">
      <c r="B836" t="s">
        <v>558</v>
      </c>
      <c r="C836" t="s">
        <v>472</v>
      </c>
      <c r="D836" t="s">
        <v>29</v>
      </c>
    </row>
    <row r="837" spans="2:4">
      <c r="B837" t="s">
        <v>558</v>
      </c>
      <c r="C837" t="s">
        <v>473</v>
      </c>
      <c r="D837" t="s">
        <v>29</v>
      </c>
    </row>
    <row r="838" spans="2:4">
      <c r="B838" t="s">
        <v>558</v>
      </c>
      <c r="C838" t="s">
        <v>476</v>
      </c>
      <c r="D838" t="s">
        <v>29</v>
      </c>
    </row>
    <row r="839" spans="2:4">
      <c r="B839" t="s">
        <v>558</v>
      </c>
      <c r="C839" t="s">
        <v>478</v>
      </c>
      <c r="D839" t="s">
        <v>29</v>
      </c>
    </row>
    <row r="840" spans="2:4">
      <c r="B840" t="s">
        <v>558</v>
      </c>
      <c r="C840" t="s">
        <v>479</v>
      </c>
      <c r="D840" t="s">
        <v>29</v>
      </c>
    </row>
    <row r="841" spans="2:4">
      <c r="B841" t="s">
        <v>558</v>
      </c>
      <c r="C841" t="s">
        <v>480</v>
      </c>
      <c r="D841" t="s">
        <v>29</v>
      </c>
    </row>
    <row r="842" spans="2:4">
      <c r="B842" t="s">
        <v>558</v>
      </c>
      <c r="C842" t="s">
        <v>481</v>
      </c>
      <c r="D842" t="s">
        <v>29</v>
      </c>
    </row>
    <row r="843" spans="2:4">
      <c r="B843" t="s">
        <v>558</v>
      </c>
      <c r="C843" t="s">
        <v>482</v>
      </c>
      <c r="D843" t="s">
        <v>29</v>
      </c>
    </row>
    <row r="844" spans="2:4">
      <c r="B844" t="s">
        <v>558</v>
      </c>
      <c r="C844" t="s">
        <v>483</v>
      </c>
      <c r="D844" t="s">
        <v>29</v>
      </c>
    </row>
    <row r="845" spans="2:4">
      <c r="B845" t="s">
        <v>558</v>
      </c>
      <c r="C845" t="s">
        <v>485</v>
      </c>
      <c r="D845" t="s">
        <v>29</v>
      </c>
    </row>
    <row r="846" spans="2:4">
      <c r="B846" t="s">
        <v>558</v>
      </c>
      <c r="C846" t="s">
        <v>486</v>
      </c>
      <c r="D846" t="s">
        <v>29</v>
      </c>
    </row>
    <row r="847" spans="2:4">
      <c r="B847" t="s">
        <v>558</v>
      </c>
      <c r="C847" t="s">
        <v>487</v>
      </c>
      <c r="D847" t="s">
        <v>29</v>
      </c>
    </row>
    <row r="848" spans="2:4">
      <c r="B848" t="s">
        <v>558</v>
      </c>
      <c r="C848" t="s">
        <v>488</v>
      </c>
      <c r="D848" t="s">
        <v>29</v>
      </c>
    </row>
    <row r="849" spans="2:4">
      <c r="B849" t="s">
        <v>558</v>
      </c>
      <c r="C849" t="s">
        <v>489</v>
      </c>
      <c r="D849" t="s">
        <v>29</v>
      </c>
    </row>
    <row r="850" spans="2:4">
      <c r="B850" t="s">
        <v>558</v>
      </c>
      <c r="C850" t="s">
        <v>490</v>
      </c>
      <c r="D850" t="s">
        <v>29</v>
      </c>
    </row>
    <row r="851" spans="2:4">
      <c r="B851" t="s">
        <v>558</v>
      </c>
      <c r="C851" t="s">
        <v>167</v>
      </c>
      <c r="D851" t="s">
        <v>29</v>
      </c>
    </row>
    <row r="852" spans="2:4">
      <c r="B852" t="s">
        <v>558</v>
      </c>
      <c r="C852" t="s">
        <v>284</v>
      </c>
      <c r="D852" t="s">
        <v>29</v>
      </c>
    </row>
    <row r="853" spans="2:4">
      <c r="B853" t="s">
        <v>558</v>
      </c>
      <c r="C853" t="s">
        <v>491</v>
      </c>
      <c r="D853" t="s">
        <v>29</v>
      </c>
    </row>
    <row r="854" spans="2:4">
      <c r="B854" t="s">
        <v>558</v>
      </c>
      <c r="C854" t="s">
        <v>492</v>
      </c>
      <c r="D854" t="s">
        <v>29</v>
      </c>
    </row>
    <row r="855" spans="2:4">
      <c r="B855" t="s">
        <v>558</v>
      </c>
      <c r="C855" t="s">
        <v>493</v>
      </c>
      <c r="D855" t="s">
        <v>29</v>
      </c>
    </row>
    <row r="856" spans="2:4">
      <c r="B856" t="s">
        <v>558</v>
      </c>
      <c r="C856" t="s">
        <v>170</v>
      </c>
      <c r="D856" t="s">
        <v>29</v>
      </c>
    </row>
    <row r="857" spans="2:4">
      <c r="B857" t="s">
        <v>558</v>
      </c>
      <c r="C857" t="s">
        <v>172</v>
      </c>
      <c r="D857" t="s">
        <v>29</v>
      </c>
    </row>
    <row r="858" spans="2:4">
      <c r="B858" t="s">
        <v>558</v>
      </c>
      <c r="C858" t="s">
        <v>496</v>
      </c>
      <c r="D858" t="s">
        <v>29</v>
      </c>
    </row>
    <row r="859" spans="2:4">
      <c r="B859" t="s">
        <v>558</v>
      </c>
      <c r="C859" t="s">
        <v>498</v>
      </c>
      <c r="D859" t="s">
        <v>29</v>
      </c>
    </row>
    <row r="860" spans="2:4">
      <c r="B860" t="s">
        <v>558</v>
      </c>
      <c r="C860" t="s">
        <v>499</v>
      </c>
      <c r="D860" t="s">
        <v>29</v>
      </c>
    </row>
    <row r="861" spans="2:4">
      <c r="B861" t="s">
        <v>558</v>
      </c>
      <c r="C861" t="s">
        <v>500</v>
      </c>
      <c r="D861" t="s">
        <v>29</v>
      </c>
    </row>
    <row r="862" spans="2:4">
      <c r="B862" t="s">
        <v>558</v>
      </c>
      <c r="C862" t="s">
        <v>501</v>
      </c>
      <c r="D862" t="s">
        <v>29</v>
      </c>
    </row>
    <row r="863" spans="2:4">
      <c r="B863" t="s">
        <v>558</v>
      </c>
      <c r="C863" t="s">
        <v>502</v>
      </c>
      <c r="D863" t="s">
        <v>29</v>
      </c>
    </row>
    <row r="864" spans="2:4">
      <c r="B864" t="s">
        <v>558</v>
      </c>
      <c r="C864" t="s">
        <v>503</v>
      </c>
      <c r="D864" t="s">
        <v>29</v>
      </c>
    </row>
    <row r="865" spans="2:4">
      <c r="B865" t="s">
        <v>558</v>
      </c>
      <c r="C865" t="s">
        <v>183</v>
      </c>
      <c r="D865" t="s">
        <v>29</v>
      </c>
    </row>
    <row r="866" spans="2:4">
      <c r="B866" t="s">
        <v>558</v>
      </c>
      <c r="C866" t="s">
        <v>505</v>
      </c>
      <c r="D866" t="s">
        <v>29</v>
      </c>
    </row>
    <row r="867" spans="2:4">
      <c r="B867" t="s">
        <v>558</v>
      </c>
      <c r="C867" t="s">
        <v>506</v>
      </c>
      <c r="D867" t="s">
        <v>29</v>
      </c>
    </row>
    <row r="868" spans="2:4">
      <c r="B868" t="s">
        <v>558</v>
      </c>
      <c r="C868" t="s">
        <v>507</v>
      </c>
      <c r="D868" t="s">
        <v>29</v>
      </c>
    </row>
    <row r="869" spans="2:4">
      <c r="B869" t="s">
        <v>558</v>
      </c>
      <c r="C869" t="s">
        <v>508</v>
      </c>
      <c r="D869" t="s">
        <v>29</v>
      </c>
    </row>
    <row r="870" spans="2:4">
      <c r="B870" t="s">
        <v>558</v>
      </c>
      <c r="C870" t="s">
        <v>509</v>
      </c>
      <c r="D870" t="s">
        <v>29</v>
      </c>
    </row>
    <row r="871" spans="2:4">
      <c r="B871" t="s">
        <v>558</v>
      </c>
      <c r="C871" t="s">
        <v>510</v>
      </c>
      <c r="D871" t="s">
        <v>29</v>
      </c>
    </row>
    <row r="872" spans="2:4">
      <c r="B872" t="s">
        <v>558</v>
      </c>
      <c r="C872" t="s">
        <v>511</v>
      </c>
      <c r="D872" t="s">
        <v>29</v>
      </c>
    </row>
    <row r="873" spans="2:4">
      <c r="B873" t="s">
        <v>558</v>
      </c>
      <c r="C873" t="s">
        <v>513</v>
      </c>
      <c r="D873" t="s">
        <v>29</v>
      </c>
    </row>
    <row r="874" spans="2:4">
      <c r="B874" t="s">
        <v>558</v>
      </c>
      <c r="C874" t="s">
        <v>514</v>
      </c>
      <c r="D874" t="s">
        <v>29</v>
      </c>
    </row>
    <row r="875" spans="2:4">
      <c r="B875" t="s">
        <v>558</v>
      </c>
      <c r="C875" t="s">
        <v>515</v>
      </c>
      <c r="D875" t="s">
        <v>29</v>
      </c>
    </row>
    <row r="876" spans="2:4">
      <c r="B876" t="s">
        <v>558</v>
      </c>
      <c r="C876" t="s">
        <v>516</v>
      </c>
      <c r="D876" t="s">
        <v>29</v>
      </c>
    </row>
    <row r="877" spans="2:4">
      <c r="B877" t="s">
        <v>558</v>
      </c>
      <c r="C877" t="s">
        <v>188</v>
      </c>
      <c r="D877" t="s">
        <v>29</v>
      </c>
    </row>
    <row r="878" spans="2:4">
      <c r="B878" t="s">
        <v>558</v>
      </c>
      <c r="C878" t="s">
        <v>189</v>
      </c>
      <c r="D878" t="s">
        <v>29</v>
      </c>
    </row>
    <row r="879" spans="2:4">
      <c r="B879" t="s">
        <v>558</v>
      </c>
      <c r="C879" t="s">
        <v>518</v>
      </c>
      <c r="D879" t="s">
        <v>29</v>
      </c>
    </row>
    <row r="880" spans="2:4">
      <c r="B880" t="s">
        <v>558</v>
      </c>
      <c r="C880" t="s">
        <v>519</v>
      </c>
      <c r="D880" t="s">
        <v>29</v>
      </c>
    </row>
    <row r="881" spans="2:4">
      <c r="B881" t="s">
        <v>558</v>
      </c>
      <c r="C881" t="s">
        <v>520</v>
      </c>
      <c r="D881" t="s">
        <v>29</v>
      </c>
    </row>
    <row r="882" spans="2:4">
      <c r="B882" t="s">
        <v>558</v>
      </c>
      <c r="C882" t="s">
        <v>521</v>
      </c>
      <c r="D882" t="s">
        <v>29</v>
      </c>
    </row>
    <row r="883" spans="2:4">
      <c r="B883" t="s">
        <v>558</v>
      </c>
      <c r="C883" t="s">
        <v>522</v>
      </c>
      <c r="D883" t="s">
        <v>29</v>
      </c>
    </row>
    <row r="884" spans="2:4">
      <c r="B884" t="s">
        <v>558</v>
      </c>
      <c r="C884" t="s">
        <v>523</v>
      </c>
      <c r="D884" t="s">
        <v>29</v>
      </c>
    </row>
    <row r="885" spans="2:4">
      <c r="B885" t="s">
        <v>558</v>
      </c>
      <c r="C885" t="s">
        <v>197</v>
      </c>
      <c r="D885" t="s">
        <v>29</v>
      </c>
    </row>
    <row r="886" spans="2:4">
      <c r="B886" t="s">
        <v>558</v>
      </c>
      <c r="C886" t="s">
        <v>289</v>
      </c>
      <c r="D886" t="s">
        <v>29</v>
      </c>
    </row>
    <row r="887" spans="2:4">
      <c r="B887" t="s">
        <v>558</v>
      </c>
      <c r="C887" t="s">
        <v>528</v>
      </c>
      <c r="D887" t="s">
        <v>29</v>
      </c>
    </row>
    <row r="888" spans="2:4">
      <c r="B888" t="s">
        <v>558</v>
      </c>
      <c r="C888" t="s">
        <v>529</v>
      </c>
      <c r="D888" t="s">
        <v>29</v>
      </c>
    </row>
    <row r="889" spans="2:4">
      <c r="B889" t="s">
        <v>558</v>
      </c>
      <c r="C889" t="s">
        <v>530</v>
      </c>
      <c r="D889" t="s">
        <v>29</v>
      </c>
    </row>
    <row r="890" spans="2:4">
      <c r="B890" t="s">
        <v>558</v>
      </c>
      <c r="C890" t="s">
        <v>534</v>
      </c>
      <c r="D890" t="s">
        <v>29</v>
      </c>
    </row>
    <row r="891" spans="2:4">
      <c r="B891" t="s">
        <v>558</v>
      </c>
      <c r="C891" t="s">
        <v>208</v>
      </c>
      <c r="D891" t="s">
        <v>29</v>
      </c>
    </row>
    <row r="892" spans="2:4">
      <c r="B892" t="s">
        <v>558</v>
      </c>
      <c r="C892" t="s">
        <v>536</v>
      </c>
      <c r="D892" t="s">
        <v>29</v>
      </c>
    </row>
    <row r="893" spans="2:4">
      <c r="B893" t="s">
        <v>558</v>
      </c>
      <c r="C893" t="s">
        <v>537</v>
      </c>
      <c r="D893" t="s">
        <v>29</v>
      </c>
    </row>
    <row r="894" spans="2:4">
      <c r="B894" t="s">
        <v>558</v>
      </c>
      <c r="C894" t="s">
        <v>538</v>
      </c>
      <c r="D894" t="s">
        <v>29</v>
      </c>
    </row>
    <row r="895" spans="2:4">
      <c r="B895" t="s">
        <v>558</v>
      </c>
      <c r="C895" t="s">
        <v>539</v>
      </c>
      <c r="D895" t="s">
        <v>29</v>
      </c>
    </row>
    <row r="896" spans="2:4">
      <c r="B896" t="s">
        <v>558</v>
      </c>
      <c r="C896" t="s">
        <v>541</v>
      </c>
      <c r="D896" t="s">
        <v>29</v>
      </c>
    </row>
    <row r="897" spans="2:4">
      <c r="B897" t="s">
        <v>558</v>
      </c>
      <c r="C897" t="s">
        <v>214</v>
      </c>
      <c r="D897" t="s">
        <v>29</v>
      </c>
    </row>
    <row r="898" spans="2:4">
      <c r="B898" t="s">
        <v>558</v>
      </c>
      <c r="C898" t="s">
        <v>542</v>
      </c>
      <c r="D898" t="s">
        <v>29</v>
      </c>
    </row>
    <row r="899" spans="2:4">
      <c r="B899" t="s">
        <v>558</v>
      </c>
      <c r="C899" t="s">
        <v>543</v>
      </c>
      <c r="D899" t="s">
        <v>29</v>
      </c>
    </row>
    <row r="900" spans="2:4">
      <c r="B900" t="s">
        <v>558</v>
      </c>
      <c r="C900" t="s">
        <v>544</v>
      </c>
      <c r="D900" t="s">
        <v>29</v>
      </c>
    </row>
    <row r="901" spans="2:4">
      <c r="B901" t="s">
        <v>558</v>
      </c>
      <c r="C901" t="s">
        <v>545</v>
      </c>
      <c r="D901" t="s">
        <v>29</v>
      </c>
    </row>
    <row r="902" spans="2:4">
      <c r="B902" t="s">
        <v>558</v>
      </c>
      <c r="C902" t="s">
        <v>215</v>
      </c>
      <c r="D902" t="s">
        <v>29</v>
      </c>
    </row>
    <row r="903" spans="2:4">
      <c r="B903" t="s">
        <v>558</v>
      </c>
      <c r="C903" t="s">
        <v>218</v>
      </c>
      <c r="D903" t="s">
        <v>29</v>
      </c>
    </row>
    <row r="904" spans="2:4">
      <c r="B904" t="s">
        <v>558</v>
      </c>
      <c r="C904" t="s">
        <v>546</v>
      </c>
      <c r="D904" t="s">
        <v>29</v>
      </c>
    </row>
    <row r="905" spans="2:4">
      <c r="B905" t="s">
        <v>558</v>
      </c>
      <c r="C905" t="s">
        <v>547</v>
      </c>
      <c r="D905" t="s">
        <v>29</v>
      </c>
    </row>
    <row r="906" spans="2:4">
      <c r="B906" t="s">
        <v>558</v>
      </c>
      <c r="C906" t="s">
        <v>219</v>
      </c>
      <c r="D906" t="s">
        <v>29</v>
      </c>
    </row>
    <row r="907" spans="2:4">
      <c r="B907" t="s">
        <v>558</v>
      </c>
      <c r="C907" t="s">
        <v>220</v>
      </c>
      <c r="D907" t="s">
        <v>29</v>
      </c>
    </row>
    <row r="908" spans="2:4">
      <c r="B908" t="s">
        <v>558</v>
      </c>
      <c r="C908" t="s">
        <v>294</v>
      </c>
      <c r="D908" t="s">
        <v>29</v>
      </c>
    </row>
    <row r="909" spans="2:4">
      <c r="B909" t="s">
        <v>558</v>
      </c>
      <c r="C909" t="s">
        <v>548</v>
      </c>
      <c r="D909" t="s">
        <v>29</v>
      </c>
    </row>
    <row r="910" spans="2:4">
      <c r="B910" t="s">
        <v>558</v>
      </c>
      <c r="C910" t="s">
        <v>549</v>
      </c>
      <c r="D910" t="s">
        <v>29</v>
      </c>
    </row>
    <row r="911" spans="2:4">
      <c r="B911" t="s">
        <v>558</v>
      </c>
      <c r="C911" t="s">
        <v>550</v>
      </c>
      <c r="D911" t="s">
        <v>29</v>
      </c>
    </row>
    <row r="912" spans="2:4">
      <c r="B912" t="s">
        <v>558</v>
      </c>
      <c r="C912" t="s">
        <v>551</v>
      </c>
      <c r="D912" t="s">
        <v>29</v>
      </c>
    </row>
    <row r="913" spans="2:4">
      <c r="B913" t="s">
        <v>558</v>
      </c>
      <c r="C913" t="s">
        <v>552</v>
      </c>
      <c r="D913" t="s">
        <v>29</v>
      </c>
    </row>
    <row r="914" spans="2:4">
      <c r="B914" t="s">
        <v>558</v>
      </c>
      <c r="C914" t="s">
        <v>554</v>
      </c>
      <c r="D914" t="s">
        <v>29</v>
      </c>
    </row>
    <row r="915" spans="2:4">
      <c r="B915" t="s">
        <v>558</v>
      </c>
      <c r="C915" t="s">
        <v>555</v>
      </c>
      <c r="D915" t="s">
        <v>29</v>
      </c>
    </row>
    <row r="916" spans="2:4">
      <c r="B916" t="s">
        <v>558</v>
      </c>
      <c r="C916" t="s">
        <v>226</v>
      </c>
      <c r="D916" t="s">
        <v>29</v>
      </c>
    </row>
    <row r="917" spans="2:4">
      <c r="B917" t="s">
        <v>558</v>
      </c>
      <c r="C917" t="s">
        <v>296</v>
      </c>
      <c r="D917" t="s">
        <v>29</v>
      </c>
    </row>
    <row r="918" spans="2:4">
      <c r="B918" t="s">
        <v>558</v>
      </c>
      <c r="C918" t="s">
        <v>556</v>
      </c>
      <c r="D918" t="s">
        <v>29</v>
      </c>
    </row>
    <row r="919" spans="2:4">
      <c r="B919" t="s">
        <v>558</v>
      </c>
      <c r="C919" t="s">
        <v>297</v>
      </c>
      <c r="D919" t="s">
        <v>29</v>
      </c>
    </row>
    <row r="920" spans="2:4">
      <c r="B920" t="s">
        <v>558</v>
      </c>
      <c r="C920" t="s">
        <v>298</v>
      </c>
      <c r="D920" t="s">
        <v>29</v>
      </c>
    </row>
    <row r="921" spans="2:4">
      <c r="B921" t="s">
        <v>558</v>
      </c>
      <c r="C921" t="s">
        <v>27</v>
      </c>
      <c r="D921" t="s">
        <v>559</v>
      </c>
    </row>
    <row r="922" spans="2:4">
      <c r="B922" t="s">
        <v>558</v>
      </c>
      <c r="C922" t="s">
        <v>230</v>
      </c>
      <c r="D922" t="s">
        <v>559</v>
      </c>
    </row>
    <row r="923" spans="2:4">
      <c r="B923" t="s">
        <v>558</v>
      </c>
      <c r="C923" t="s">
        <v>31</v>
      </c>
      <c r="D923" t="s">
        <v>559</v>
      </c>
    </row>
    <row r="924" spans="2:4">
      <c r="B924" t="s">
        <v>558</v>
      </c>
      <c r="C924" t="s">
        <v>308</v>
      </c>
      <c r="D924" t="s">
        <v>559</v>
      </c>
    </row>
    <row r="925" spans="2:4">
      <c r="B925" t="s">
        <v>558</v>
      </c>
      <c r="C925" t="s">
        <v>34</v>
      </c>
      <c r="D925" t="s">
        <v>559</v>
      </c>
    </row>
    <row r="926" spans="2:4">
      <c r="B926" t="s">
        <v>558</v>
      </c>
      <c r="C926" t="s">
        <v>314</v>
      </c>
      <c r="D926" t="s">
        <v>559</v>
      </c>
    </row>
    <row r="927" spans="2:4">
      <c r="B927" t="s">
        <v>558</v>
      </c>
      <c r="C927" t="s">
        <v>316</v>
      </c>
      <c r="D927" t="s">
        <v>559</v>
      </c>
    </row>
    <row r="928" spans="2:4">
      <c r="B928" t="s">
        <v>558</v>
      </c>
      <c r="C928" t="s">
        <v>317</v>
      </c>
      <c r="D928" t="s">
        <v>559</v>
      </c>
    </row>
    <row r="929" spans="2:4">
      <c r="B929" t="s">
        <v>558</v>
      </c>
      <c r="C929" t="s">
        <v>39</v>
      </c>
      <c r="D929" t="s">
        <v>559</v>
      </c>
    </row>
    <row r="930" spans="2:4">
      <c r="B930" t="s">
        <v>558</v>
      </c>
      <c r="C930" t="s">
        <v>235</v>
      </c>
      <c r="D930" t="s">
        <v>559</v>
      </c>
    </row>
    <row r="931" spans="2:4">
      <c r="B931" t="s">
        <v>558</v>
      </c>
      <c r="C931" t="s">
        <v>48</v>
      </c>
      <c r="D931" t="s">
        <v>559</v>
      </c>
    </row>
    <row r="932" spans="2:4">
      <c r="B932" t="s">
        <v>558</v>
      </c>
      <c r="C932" t="s">
        <v>49</v>
      </c>
      <c r="D932" t="s">
        <v>559</v>
      </c>
    </row>
    <row r="933" spans="2:4">
      <c r="B933" t="s">
        <v>558</v>
      </c>
      <c r="C933" t="s">
        <v>237</v>
      </c>
      <c r="D933" t="s">
        <v>559</v>
      </c>
    </row>
    <row r="934" spans="2:4">
      <c r="B934" t="s">
        <v>558</v>
      </c>
      <c r="C934" t="s">
        <v>239</v>
      </c>
      <c r="D934" t="s">
        <v>559</v>
      </c>
    </row>
    <row r="935" spans="2:4">
      <c r="B935" t="s">
        <v>558</v>
      </c>
      <c r="C935" t="s">
        <v>241</v>
      </c>
      <c r="D935" t="s">
        <v>559</v>
      </c>
    </row>
    <row r="936" spans="2:4">
      <c r="B936" t="s">
        <v>558</v>
      </c>
      <c r="C936" t="s">
        <v>243</v>
      </c>
      <c r="D936" t="s">
        <v>559</v>
      </c>
    </row>
    <row r="937" spans="2:4">
      <c r="B937" t="s">
        <v>558</v>
      </c>
      <c r="C937" t="s">
        <v>54</v>
      </c>
      <c r="D937" t="s">
        <v>559</v>
      </c>
    </row>
    <row r="938" spans="2:4">
      <c r="B938" t="s">
        <v>558</v>
      </c>
      <c r="C938" t="s">
        <v>350</v>
      </c>
      <c r="D938" t="s">
        <v>559</v>
      </c>
    </row>
    <row r="939" spans="2:4">
      <c r="B939" t="s">
        <v>558</v>
      </c>
      <c r="C939" t="s">
        <v>354</v>
      </c>
      <c r="D939" t="s">
        <v>559</v>
      </c>
    </row>
    <row r="940" spans="2:4">
      <c r="B940" t="s">
        <v>558</v>
      </c>
      <c r="C940" t="s">
        <v>67</v>
      </c>
      <c r="D940" t="s">
        <v>559</v>
      </c>
    </row>
    <row r="941" spans="2:4">
      <c r="B941" t="s">
        <v>558</v>
      </c>
      <c r="C941" t="s">
        <v>357</v>
      </c>
      <c r="D941" t="s">
        <v>559</v>
      </c>
    </row>
    <row r="942" spans="2:4">
      <c r="B942" t="s">
        <v>558</v>
      </c>
      <c r="C942" t="s">
        <v>360</v>
      </c>
      <c r="D942" t="s">
        <v>559</v>
      </c>
    </row>
    <row r="943" spans="2:4">
      <c r="B943" t="s">
        <v>558</v>
      </c>
      <c r="C943" t="s">
        <v>361</v>
      </c>
      <c r="D943" t="s">
        <v>559</v>
      </c>
    </row>
    <row r="944" spans="2:4">
      <c r="B944" t="s">
        <v>558</v>
      </c>
      <c r="C944" t="s">
        <v>245</v>
      </c>
      <c r="D944" t="s">
        <v>559</v>
      </c>
    </row>
    <row r="945" spans="2:4">
      <c r="B945" t="s">
        <v>558</v>
      </c>
      <c r="C945" t="s">
        <v>364</v>
      </c>
      <c r="D945" t="s">
        <v>559</v>
      </c>
    </row>
    <row r="946" spans="2:4">
      <c r="B946" t="s">
        <v>558</v>
      </c>
      <c r="C946" t="s">
        <v>367</v>
      </c>
      <c r="D946" t="s">
        <v>559</v>
      </c>
    </row>
    <row r="947" spans="2:4">
      <c r="B947" t="s">
        <v>558</v>
      </c>
      <c r="C947" t="s">
        <v>246</v>
      </c>
      <c r="D947" t="s">
        <v>559</v>
      </c>
    </row>
    <row r="948" spans="2:4">
      <c r="B948" t="s">
        <v>558</v>
      </c>
      <c r="C948" t="s">
        <v>248</v>
      </c>
      <c r="D948" t="s">
        <v>559</v>
      </c>
    </row>
    <row r="949" spans="2:4">
      <c r="B949" t="s">
        <v>558</v>
      </c>
      <c r="C949" t="s">
        <v>76</v>
      </c>
      <c r="D949" t="s">
        <v>559</v>
      </c>
    </row>
    <row r="950" spans="2:4">
      <c r="B950" t="s">
        <v>558</v>
      </c>
      <c r="C950" t="s">
        <v>77</v>
      </c>
      <c r="D950" t="s">
        <v>559</v>
      </c>
    </row>
    <row r="951" spans="2:4">
      <c r="B951" t="s">
        <v>558</v>
      </c>
      <c r="C951" t="s">
        <v>374</v>
      </c>
      <c r="D951" t="s">
        <v>559</v>
      </c>
    </row>
    <row r="952" spans="2:4">
      <c r="B952" t="s">
        <v>558</v>
      </c>
      <c r="C952" t="s">
        <v>78</v>
      </c>
      <c r="D952" t="s">
        <v>559</v>
      </c>
    </row>
    <row r="953" spans="2:4">
      <c r="B953" t="s">
        <v>558</v>
      </c>
      <c r="C953" t="s">
        <v>378</v>
      </c>
      <c r="D953" t="s">
        <v>559</v>
      </c>
    </row>
    <row r="954" spans="2:4">
      <c r="B954" t="s">
        <v>558</v>
      </c>
      <c r="C954" t="s">
        <v>379</v>
      </c>
      <c r="D954" t="s">
        <v>559</v>
      </c>
    </row>
    <row r="955" spans="2:4">
      <c r="B955" t="s">
        <v>558</v>
      </c>
      <c r="C955" t="s">
        <v>382</v>
      </c>
      <c r="D955" t="s">
        <v>559</v>
      </c>
    </row>
    <row r="956" spans="2:4">
      <c r="B956" t="s">
        <v>558</v>
      </c>
      <c r="C956" t="s">
        <v>252</v>
      </c>
      <c r="D956" t="s">
        <v>559</v>
      </c>
    </row>
    <row r="957" spans="2:4">
      <c r="B957" t="s">
        <v>558</v>
      </c>
      <c r="C957" t="s">
        <v>88</v>
      </c>
      <c r="D957" t="s">
        <v>559</v>
      </c>
    </row>
    <row r="958" spans="2:4">
      <c r="B958" t="s">
        <v>558</v>
      </c>
      <c r="C958" t="s">
        <v>384</v>
      </c>
      <c r="D958" t="s">
        <v>559</v>
      </c>
    </row>
    <row r="959" spans="2:4">
      <c r="B959" t="s">
        <v>558</v>
      </c>
      <c r="C959" t="s">
        <v>254</v>
      </c>
      <c r="D959" t="s">
        <v>559</v>
      </c>
    </row>
    <row r="960" spans="2:4">
      <c r="B960" t="s">
        <v>558</v>
      </c>
      <c r="C960" t="s">
        <v>386</v>
      </c>
      <c r="D960" t="s">
        <v>559</v>
      </c>
    </row>
    <row r="961" spans="2:4">
      <c r="B961" t="s">
        <v>558</v>
      </c>
      <c r="C961" t="s">
        <v>92</v>
      </c>
      <c r="D961" t="s">
        <v>559</v>
      </c>
    </row>
    <row r="962" spans="2:4">
      <c r="B962" t="s">
        <v>558</v>
      </c>
      <c r="C962" t="s">
        <v>94</v>
      </c>
      <c r="D962" t="s">
        <v>559</v>
      </c>
    </row>
    <row r="963" spans="2:4">
      <c r="B963" t="s">
        <v>558</v>
      </c>
      <c r="C963" t="s">
        <v>96</v>
      </c>
      <c r="D963" t="s">
        <v>559</v>
      </c>
    </row>
    <row r="964" spans="2:4">
      <c r="B964" t="s">
        <v>558</v>
      </c>
      <c r="C964" t="s">
        <v>98</v>
      </c>
      <c r="D964" t="s">
        <v>559</v>
      </c>
    </row>
    <row r="965" spans="2:4">
      <c r="B965" t="s">
        <v>558</v>
      </c>
      <c r="C965" t="s">
        <v>390</v>
      </c>
      <c r="D965" t="s">
        <v>559</v>
      </c>
    </row>
    <row r="966" spans="2:4">
      <c r="B966" t="s">
        <v>558</v>
      </c>
      <c r="C966" t="s">
        <v>259</v>
      </c>
      <c r="D966" t="s">
        <v>559</v>
      </c>
    </row>
    <row r="967" spans="2:4">
      <c r="B967" t="s">
        <v>558</v>
      </c>
      <c r="C967" t="s">
        <v>260</v>
      </c>
      <c r="D967" t="s">
        <v>559</v>
      </c>
    </row>
    <row r="968" spans="2:4">
      <c r="B968" t="s">
        <v>558</v>
      </c>
      <c r="C968" t="s">
        <v>393</v>
      </c>
      <c r="D968" t="s">
        <v>559</v>
      </c>
    </row>
    <row r="969" spans="2:4">
      <c r="B969" t="s">
        <v>558</v>
      </c>
      <c r="C969" t="s">
        <v>395</v>
      </c>
      <c r="D969" t="s">
        <v>559</v>
      </c>
    </row>
    <row r="970" spans="2:4">
      <c r="B970" t="s">
        <v>558</v>
      </c>
      <c r="C970" t="s">
        <v>110</v>
      </c>
      <c r="D970" t="s">
        <v>559</v>
      </c>
    </row>
    <row r="971" spans="2:4">
      <c r="B971" t="s">
        <v>558</v>
      </c>
      <c r="C971" t="s">
        <v>112</v>
      </c>
      <c r="D971" t="s">
        <v>559</v>
      </c>
    </row>
    <row r="972" spans="2:4">
      <c r="B972" t="s">
        <v>558</v>
      </c>
      <c r="C972" t="s">
        <v>114</v>
      </c>
      <c r="D972" t="s">
        <v>559</v>
      </c>
    </row>
    <row r="973" spans="2:4">
      <c r="B973" t="s">
        <v>558</v>
      </c>
      <c r="C973" t="s">
        <v>119</v>
      </c>
      <c r="D973" t="s">
        <v>559</v>
      </c>
    </row>
    <row r="974" spans="2:4">
      <c r="B974" t="s">
        <v>558</v>
      </c>
      <c r="C974" t="s">
        <v>262</v>
      </c>
      <c r="D974" t="s">
        <v>559</v>
      </c>
    </row>
    <row r="975" spans="2:4">
      <c r="B975" t="s">
        <v>558</v>
      </c>
      <c r="C975" t="s">
        <v>120</v>
      </c>
      <c r="D975" t="s">
        <v>559</v>
      </c>
    </row>
    <row r="976" spans="2:4">
      <c r="B976" t="s">
        <v>558</v>
      </c>
      <c r="C976" t="s">
        <v>414</v>
      </c>
      <c r="D976" t="s">
        <v>559</v>
      </c>
    </row>
    <row r="977" spans="2:4">
      <c r="B977" t="s">
        <v>558</v>
      </c>
      <c r="C977" t="s">
        <v>121</v>
      </c>
      <c r="D977" t="s">
        <v>559</v>
      </c>
    </row>
    <row r="978" spans="2:4">
      <c r="B978" t="s">
        <v>558</v>
      </c>
      <c r="C978" t="s">
        <v>421</v>
      </c>
      <c r="D978" t="s">
        <v>559</v>
      </c>
    </row>
    <row r="979" spans="2:4">
      <c r="B979" t="s">
        <v>558</v>
      </c>
      <c r="C979" t="s">
        <v>422</v>
      </c>
      <c r="D979" t="s">
        <v>559</v>
      </c>
    </row>
    <row r="980" spans="2:4">
      <c r="B980" t="s">
        <v>558</v>
      </c>
      <c r="C980" t="s">
        <v>423</v>
      </c>
      <c r="D980" t="s">
        <v>559</v>
      </c>
    </row>
    <row r="981" spans="2:4">
      <c r="B981" t="s">
        <v>558</v>
      </c>
      <c r="C981" t="s">
        <v>425</v>
      </c>
      <c r="D981" t="s">
        <v>559</v>
      </c>
    </row>
    <row r="982" spans="2:4">
      <c r="B982" t="s">
        <v>558</v>
      </c>
      <c r="C982" t="s">
        <v>426</v>
      </c>
      <c r="D982" t="s">
        <v>559</v>
      </c>
    </row>
    <row r="983" spans="2:4">
      <c r="B983" t="s">
        <v>558</v>
      </c>
      <c r="C983" t="s">
        <v>427</v>
      </c>
      <c r="D983" t="s">
        <v>559</v>
      </c>
    </row>
    <row r="984" spans="2:4">
      <c r="B984" t="s">
        <v>558</v>
      </c>
      <c r="C984" t="s">
        <v>132</v>
      </c>
      <c r="D984" t="s">
        <v>559</v>
      </c>
    </row>
    <row r="985" spans="2:4">
      <c r="B985" t="s">
        <v>558</v>
      </c>
      <c r="C985" t="s">
        <v>431</v>
      </c>
      <c r="D985" t="s">
        <v>559</v>
      </c>
    </row>
    <row r="986" spans="2:4">
      <c r="B986" t="s">
        <v>558</v>
      </c>
      <c r="C986" t="s">
        <v>265</v>
      </c>
      <c r="D986" t="s">
        <v>559</v>
      </c>
    </row>
    <row r="987" spans="2:4">
      <c r="B987" t="s">
        <v>558</v>
      </c>
      <c r="C987" t="s">
        <v>138</v>
      </c>
      <c r="D987" t="s">
        <v>559</v>
      </c>
    </row>
    <row r="988" spans="2:4">
      <c r="B988" t="s">
        <v>558</v>
      </c>
      <c r="C988" t="s">
        <v>444</v>
      </c>
      <c r="D988" t="s">
        <v>559</v>
      </c>
    </row>
    <row r="989" spans="2:4">
      <c r="B989" t="s">
        <v>558</v>
      </c>
      <c r="C989" t="s">
        <v>142</v>
      </c>
      <c r="D989" t="s">
        <v>559</v>
      </c>
    </row>
    <row r="990" spans="2:4">
      <c r="B990" t="s">
        <v>558</v>
      </c>
      <c r="C990" t="s">
        <v>449</v>
      </c>
      <c r="D990" t="s">
        <v>559</v>
      </c>
    </row>
    <row r="991" spans="2:4">
      <c r="B991" t="s">
        <v>558</v>
      </c>
      <c r="C991" t="s">
        <v>148</v>
      </c>
      <c r="D991" t="s">
        <v>559</v>
      </c>
    </row>
    <row r="992" spans="2:4">
      <c r="B992" t="s">
        <v>558</v>
      </c>
      <c r="C992" t="s">
        <v>459</v>
      </c>
      <c r="D992" t="s">
        <v>559</v>
      </c>
    </row>
    <row r="993" spans="2:4">
      <c r="B993" t="s">
        <v>558</v>
      </c>
      <c r="C993" t="s">
        <v>465</v>
      </c>
      <c r="D993" t="s">
        <v>559</v>
      </c>
    </row>
    <row r="994" spans="2:4">
      <c r="B994" t="s">
        <v>558</v>
      </c>
      <c r="C994" t="s">
        <v>467</v>
      </c>
      <c r="D994" t="s">
        <v>559</v>
      </c>
    </row>
    <row r="995" spans="2:4">
      <c r="B995" t="s">
        <v>558</v>
      </c>
      <c r="C995" t="s">
        <v>152</v>
      </c>
      <c r="D995" t="s">
        <v>559</v>
      </c>
    </row>
    <row r="996" spans="2:4">
      <c r="B996" t="s">
        <v>558</v>
      </c>
      <c r="C996" t="s">
        <v>155</v>
      </c>
      <c r="D996" t="s">
        <v>559</v>
      </c>
    </row>
    <row r="997" spans="2:4">
      <c r="B997" t="s">
        <v>558</v>
      </c>
      <c r="C997" t="s">
        <v>477</v>
      </c>
      <c r="D997" t="s">
        <v>559</v>
      </c>
    </row>
    <row r="998" spans="2:4">
      <c r="B998" t="s">
        <v>558</v>
      </c>
      <c r="C998" t="s">
        <v>277</v>
      </c>
      <c r="D998" t="s">
        <v>559</v>
      </c>
    </row>
    <row r="999" spans="2:4">
      <c r="B999" t="s">
        <v>558</v>
      </c>
      <c r="C999" t="s">
        <v>484</v>
      </c>
      <c r="D999" t="s">
        <v>559</v>
      </c>
    </row>
    <row r="1000" spans="2:4">
      <c r="B1000" t="s">
        <v>558</v>
      </c>
      <c r="C1000" t="s">
        <v>279</v>
      </c>
      <c r="D1000" t="s">
        <v>559</v>
      </c>
    </row>
    <row r="1001" spans="2:4">
      <c r="B1001" t="s">
        <v>558</v>
      </c>
      <c r="C1001" t="s">
        <v>161</v>
      </c>
      <c r="D1001" t="s">
        <v>559</v>
      </c>
    </row>
    <row r="1002" spans="2:4">
      <c r="B1002" t="s">
        <v>558</v>
      </c>
      <c r="C1002" t="s">
        <v>280</v>
      </c>
      <c r="D1002" t="s">
        <v>559</v>
      </c>
    </row>
    <row r="1003" spans="2:4">
      <c r="B1003" t="s">
        <v>558</v>
      </c>
      <c r="C1003" t="s">
        <v>163</v>
      </c>
      <c r="D1003" t="s">
        <v>559</v>
      </c>
    </row>
    <row r="1004" spans="2:4">
      <c r="B1004" t="s">
        <v>558</v>
      </c>
      <c r="C1004" t="s">
        <v>165</v>
      </c>
      <c r="D1004" t="s">
        <v>559</v>
      </c>
    </row>
    <row r="1005" spans="2:4">
      <c r="B1005" t="s">
        <v>558</v>
      </c>
      <c r="C1005" t="s">
        <v>168</v>
      </c>
      <c r="D1005" t="s">
        <v>559</v>
      </c>
    </row>
    <row r="1006" spans="2:4">
      <c r="B1006" t="s">
        <v>558</v>
      </c>
      <c r="C1006" t="s">
        <v>494</v>
      </c>
      <c r="D1006" t="s">
        <v>559</v>
      </c>
    </row>
    <row r="1007" spans="2:4">
      <c r="B1007" t="s">
        <v>558</v>
      </c>
      <c r="C1007" t="s">
        <v>171</v>
      </c>
      <c r="D1007" t="s">
        <v>559</v>
      </c>
    </row>
    <row r="1008" spans="2:4">
      <c r="B1008" t="s">
        <v>558</v>
      </c>
      <c r="C1008" t="s">
        <v>173</v>
      </c>
      <c r="D1008" t="s">
        <v>559</v>
      </c>
    </row>
    <row r="1009" spans="2:4">
      <c r="B1009" t="s">
        <v>558</v>
      </c>
      <c r="C1009" t="s">
        <v>495</v>
      </c>
      <c r="D1009" t="s">
        <v>559</v>
      </c>
    </row>
    <row r="1010" spans="2:4">
      <c r="B1010" t="s">
        <v>558</v>
      </c>
      <c r="C1010" t="s">
        <v>175</v>
      </c>
      <c r="D1010" t="s">
        <v>559</v>
      </c>
    </row>
    <row r="1011" spans="2:4">
      <c r="B1011" t="s">
        <v>558</v>
      </c>
      <c r="C1011" t="s">
        <v>178</v>
      </c>
      <c r="D1011" t="s">
        <v>559</v>
      </c>
    </row>
    <row r="1012" spans="2:4">
      <c r="B1012" t="s">
        <v>558</v>
      </c>
      <c r="C1012" t="s">
        <v>497</v>
      </c>
      <c r="D1012" t="s">
        <v>559</v>
      </c>
    </row>
    <row r="1013" spans="2:4">
      <c r="B1013" t="s">
        <v>558</v>
      </c>
      <c r="C1013" t="s">
        <v>512</v>
      </c>
      <c r="D1013" t="s">
        <v>559</v>
      </c>
    </row>
    <row r="1014" spans="2:4">
      <c r="B1014" t="s">
        <v>558</v>
      </c>
      <c r="C1014" t="s">
        <v>195</v>
      </c>
      <c r="D1014" t="s">
        <v>559</v>
      </c>
    </row>
    <row r="1015" spans="2:4">
      <c r="B1015" t="s">
        <v>558</v>
      </c>
      <c r="C1015" t="s">
        <v>524</v>
      </c>
      <c r="D1015" t="s">
        <v>559</v>
      </c>
    </row>
    <row r="1016" spans="2:4">
      <c r="B1016" t="s">
        <v>558</v>
      </c>
      <c r="C1016" t="s">
        <v>525</v>
      </c>
      <c r="D1016" t="s">
        <v>559</v>
      </c>
    </row>
    <row r="1017" spans="2:4">
      <c r="B1017" t="s">
        <v>558</v>
      </c>
      <c r="C1017" t="s">
        <v>202</v>
      </c>
      <c r="D1017" t="s">
        <v>559</v>
      </c>
    </row>
    <row r="1018" spans="2:4">
      <c r="B1018" t="s">
        <v>558</v>
      </c>
      <c r="C1018" t="s">
        <v>203</v>
      </c>
      <c r="D1018" t="s">
        <v>559</v>
      </c>
    </row>
    <row r="1019" spans="2:4">
      <c r="B1019" t="s">
        <v>558</v>
      </c>
      <c r="C1019" t="s">
        <v>205</v>
      </c>
      <c r="D1019" t="s">
        <v>559</v>
      </c>
    </row>
    <row r="1020" spans="2:4">
      <c r="B1020" t="s">
        <v>558</v>
      </c>
      <c r="C1020" t="s">
        <v>532</v>
      </c>
      <c r="D1020" t="s">
        <v>559</v>
      </c>
    </row>
    <row r="1021" spans="2:4">
      <c r="B1021" t="s">
        <v>558</v>
      </c>
      <c r="C1021" t="s">
        <v>206</v>
      </c>
      <c r="D1021" t="s">
        <v>559</v>
      </c>
    </row>
    <row r="1022" spans="2:4">
      <c r="B1022" t="s">
        <v>558</v>
      </c>
      <c r="C1022" t="s">
        <v>207</v>
      </c>
      <c r="D1022" t="s">
        <v>559</v>
      </c>
    </row>
    <row r="1023" spans="2:4">
      <c r="B1023" t="s">
        <v>558</v>
      </c>
      <c r="C1023" t="s">
        <v>212</v>
      </c>
      <c r="D1023" t="s">
        <v>559</v>
      </c>
    </row>
    <row r="1024" spans="2:4">
      <c r="B1024" t="s">
        <v>558</v>
      </c>
      <c r="C1024" t="s">
        <v>216</v>
      </c>
      <c r="D1024" t="s">
        <v>559</v>
      </c>
    </row>
    <row r="1025" spans="2:4">
      <c r="B1025" t="s">
        <v>558</v>
      </c>
      <c r="C1025" t="s">
        <v>553</v>
      </c>
      <c r="D1025" t="s">
        <v>559</v>
      </c>
    </row>
    <row r="1026" spans="2:4">
      <c r="B1026" t="s">
        <v>109</v>
      </c>
      <c r="C1026" t="s">
        <v>324</v>
      </c>
      <c r="D1026" t="s">
        <v>28</v>
      </c>
    </row>
    <row r="1027" spans="2:4">
      <c r="B1027" t="s">
        <v>109</v>
      </c>
      <c r="C1027" t="s">
        <v>347</v>
      </c>
      <c r="D1027" t="s">
        <v>28</v>
      </c>
    </row>
    <row r="1028" spans="2:4">
      <c r="B1028" t="s">
        <v>109</v>
      </c>
      <c r="C1028" t="s">
        <v>106</v>
      </c>
      <c r="D1028" t="s">
        <v>28</v>
      </c>
    </row>
    <row r="1029" spans="2:4">
      <c r="B1029" t="s">
        <v>109</v>
      </c>
      <c r="C1029" t="s">
        <v>443</v>
      </c>
      <c r="D1029" t="s">
        <v>28</v>
      </c>
    </row>
    <row r="1030" spans="2:4">
      <c r="B1030" t="s">
        <v>109</v>
      </c>
      <c r="C1030" t="s">
        <v>539</v>
      </c>
      <c r="D1030" t="s">
        <v>28</v>
      </c>
    </row>
    <row r="1031" spans="2:4">
      <c r="B1031" t="s">
        <v>109</v>
      </c>
      <c r="C1031" t="s">
        <v>32</v>
      </c>
      <c r="D1031" t="s">
        <v>28</v>
      </c>
    </row>
    <row r="1032" spans="2:4">
      <c r="B1032" t="s">
        <v>109</v>
      </c>
      <c r="C1032" t="s">
        <v>38</v>
      </c>
      <c r="D1032" t="s">
        <v>28</v>
      </c>
    </row>
    <row r="1033" spans="2:4">
      <c r="B1033" t="s">
        <v>109</v>
      </c>
      <c r="C1033" t="s">
        <v>46</v>
      </c>
      <c r="D1033" t="s">
        <v>28</v>
      </c>
    </row>
    <row r="1034" spans="2:4">
      <c r="B1034" t="s">
        <v>109</v>
      </c>
      <c r="C1034" t="s">
        <v>50</v>
      </c>
      <c r="D1034" t="s">
        <v>28</v>
      </c>
    </row>
    <row r="1035" spans="2:4">
      <c r="B1035" t="s">
        <v>109</v>
      </c>
      <c r="C1035" t="s">
        <v>242</v>
      </c>
      <c r="D1035" t="s">
        <v>28</v>
      </c>
    </row>
    <row r="1036" spans="2:4">
      <c r="B1036" t="s">
        <v>109</v>
      </c>
      <c r="C1036" t="s">
        <v>346</v>
      </c>
      <c r="D1036" t="s">
        <v>28</v>
      </c>
    </row>
    <row r="1037" spans="2:4">
      <c r="B1037" t="s">
        <v>109</v>
      </c>
      <c r="C1037" t="s">
        <v>61</v>
      </c>
      <c r="D1037" t="s">
        <v>28</v>
      </c>
    </row>
    <row r="1038" spans="2:4">
      <c r="B1038" t="s">
        <v>109</v>
      </c>
      <c r="C1038" t="s">
        <v>62</v>
      </c>
      <c r="D1038" t="s">
        <v>28</v>
      </c>
    </row>
    <row r="1039" spans="2:4">
      <c r="B1039" t="s">
        <v>109</v>
      </c>
      <c r="C1039" t="s">
        <v>350</v>
      </c>
      <c r="D1039" t="s">
        <v>28</v>
      </c>
    </row>
    <row r="1040" spans="2:4">
      <c r="B1040" t="s">
        <v>109</v>
      </c>
      <c r="C1040" t="s">
        <v>367</v>
      </c>
      <c r="D1040" t="s">
        <v>28</v>
      </c>
    </row>
    <row r="1041" spans="2:4">
      <c r="B1041" t="s">
        <v>109</v>
      </c>
      <c r="C1041" t="s">
        <v>68</v>
      </c>
      <c r="D1041" t="s">
        <v>28</v>
      </c>
    </row>
    <row r="1042" spans="2:4">
      <c r="B1042" t="s">
        <v>109</v>
      </c>
      <c r="C1042" t="s">
        <v>70</v>
      </c>
      <c r="D1042" t="s">
        <v>28</v>
      </c>
    </row>
    <row r="1043" spans="2:4">
      <c r="B1043" t="s">
        <v>109</v>
      </c>
      <c r="C1043" t="s">
        <v>72</v>
      </c>
      <c r="D1043" t="s">
        <v>28</v>
      </c>
    </row>
    <row r="1044" spans="2:4">
      <c r="B1044" t="s">
        <v>109</v>
      </c>
      <c r="C1044" t="s">
        <v>375</v>
      </c>
      <c r="D1044" t="s">
        <v>28</v>
      </c>
    </row>
    <row r="1045" spans="2:4">
      <c r="B1045" t="s">
        <v>109</v>
      </c>
      <c r="C1045" t="s">
        <v>84</v>
      </c>
      <c r="D1045" t="s">
        <v>28</v>
      </c>
    </row>
    <row r="1046" spans="2:4">
      <c r="B1046" t="s">
        <v>109</v>
      </c>
      <c r="C1046" t="s">
        <v>92</v>
      </c>
      <c r="D1046" t="s">
        <v>28</v>
      </c>
    </row>
    <row r="1047" spans="2:4">
      <c r="B1047" t="s">
        <v>109</v>
      </c>
      <c r="C1047" t="s">
        <v>119</v>
      </c>
      <c r="D1047" t="s">
        <v>28</v>
      </c>
    </row>
    <row r="1048" spans="2:4">
      <c r="B1048" t="s">
        <v>109</v>
      </c>
      <c r="C1048" t="s">
        <v>125</v>
      </c>
      <c r="D1048" t="s">
        <v>28</v>
      </c>
    </row>
    <row r="1049" spans="2:4">
      <c r="B1049" t="s">
        <v>109</v>
      </c>
      <c r="C1049" t="s">
        <v>129</v>
      </c>
      <c r="D1049" t="s">
        <v>28</v>
      </c>
    </row>
    <row r="1050" spans="2:4">
      <c r="B1050" t="s">
        <v>109</v>
      </c>
      <c r="C1050" t="s">
        <v>131</v>
      </c>
      <c r="D1050" t="s">
        <v>28</v>
      </c>
    </row>
    <row r="1051" spans="2:4">
      <c r="B1051" t="s">
        <v>109</v>
      </c>
      <c r="C1051" t="s">
        <v>132</v>
      </c>
      <c r="D1051" t="s">
        <v>28</v>
      </c>
    </row>
    <row r="1052" spans="2:4">
      <c r="B1052" t="s">
        <v>109</v>
      </c>
      <c r="C1052" t="s">
        <v>133</v>
      </c>
      <c r="D1052" t="s">
        <v>28</v>
      </c>
    </row>
    <row r="1053" spans="2:4">
      <c r="B1053" t="s">
        <v>109</v>
      </c>
      <c r="C1053" t="s">
        <v>134</v>
      </c>
      <c r="D1053" t="s">
        <v>28</v>
      </c>
    </row>
    <row r="1054" spans="2:4">
      <c r="B1054" t="s">
        <v>109</v>
      </c>
      <c r="C1054" t="s">
        <v>135</v>
      </c>
      <c r="D1054" t="s">
        <v>28</v>
      </c>
    </row>
    <row r="1055" spans="2:4">
      <c r="B1055" t="s">
        <v>109</v>
      </c>
      <c r="C1055" t="s">
        <v>146</v>
      </c>
      <c r="D1055" t="s">
        <v>28</v>
      </c>
    </row>
    <row r="1056" spans="2:4">
      <c r="B1056" t="s">
        <v>109</v>
      </c>
      <c r="C1056" t="s">
        <v>157</v>
      </c>
      <c r="D1056" t="s">
        <v>28</v>
      </c>
    </row>
    <row r="1057" spans="2:4">
      <c r="B1057" t="s">
        <v>109</v>
      </c>
      <c r="C1057" t="s">
        <v>158</v>
      </c>
      <c r="D1057" t="s">
        <v>28</v>
      </c>
    </row>
    <row r="1058" spans="2:4">
      <c r="B1058" t="s">
        <v>109</v>
      </c>
      <c r="C1058" t="s">
        <v>164</v>
      </c>
      <c r="D1058" t="s">
        <v>28</v>
      </c>
    </row>
    <row r="1059" spans="2:4">
      <c r="B1059" t="s">
        <v>109</v>
      </c>
      <c r="C1059" t="s">
        <v>166</v>
      </c>
      <c r="D1059" t="s">
        <v>28</v>
      </c>
    </row>
    <row r="1060" spans="2:4">
      <c r="B1060" t="s">
        <v>109</v>
      </c>
      <c r="C1060" t="s">
        <v>169</v>
      </c>
      <c r="D1060" t="s">
        <v>28</v>
      </c>
    </row>
    <row r="1061" spans="2:4">
      <c r="B1061" t="s">
        <v>109</v>
      </c>
      <c r="C1061" t="s">
        <v>171</v>
      </c>
      <c r="D1061" t="s">
        <v>28</v>
      </c>
    </row>
    <row r="1062" spans="2:4">
      <c r="B1062" t="s">
        <v>109</v>
      </c>
      <c r="C1062" t="s">
        <v>173</v>
      </c>
      <c r="D1062" t="s">
        <v>28</v>
      </c>
    </row>
    <row r="1063" spans="2:4">
      <c r="B1063" t="s">
        <v>109</v>
      </c>
      <c r="C1063" t="s">
        <v>174</v>
      </c>
      <c r="D1063" t="s">
        <v>28</v>
      </c>
    </row>
    <row r="1064" spans="2:4">
      <c r="B1064" t="s">
        <v>109</v>
      </c>
      <c r="C1064" t="s">
        <v>178</v>
      </c>
      <c r="D1064" t="s">
        <v>28</v>
      </c>
    </row>
    <row r="1065" spans="2:4">
      <c r="B1065" t="s">
        <v>109</v>
      </c>
      <c r="C1065" t="s">
        <v>179</v>
      </c>
      <c r="D1065" t="s">
        <v>28</v>
      </c>
    </row>
    <row r="1066" spans="2:4">
      <c r="B1066" t="s">
        <v>109</v>
      </c>
      <c r="C1066" t="s">
        <v>287</v>
      </c>
      <c r="D1066" t="s">
        <v>28</v>
      </c>
    </row>
    <row r="1067" spans="2:4">
      <c r="B1067" t="s">
        <v>109</v>
      </c>
      <c r="C1067" t="s">
        <v>190</v>
      </c>
      <c r="D1067" t="s">
        <v>28</v>
      </c>
    </row>
    <row r="1068" spans="2:4">
      <c r="B1068" t="s">
        <v>109</v>
      </c>
      <c r="C1068" t="s">
        <v>191</v>
      </c>
      <c r="D1068" t="s">
        <v>28</v>
      </c>
    </row>
    <row r="1069" spans="2:4">
      <c r="B1069" t="s">
        <v>109</v>
      </c>
      <c r="C1069" t="s">
        <v>195</v>
      </c>
      <c r="D1069" t="s">
        <v>28</v>
      </c>
    </row>
    <row r="1070" spans="2:4">
      <c r="B1070" t="s">
        <v>109</v>
      </c>
      <c r="C1070" t="s">
        <v>196</v>
      </c>
      <c r="D1070" t="s">
        <v>28</v>
      </c>
    </row>
    <row r="1071" spans="2:4">
      <c r="B1071" t="s">
        <v>109</v>
      </c>
      <c r="C1071" t="s">
        <v>198</v>
      </c>
      <c r="D1071" t="s">
        <v>28</v>
      </c>
    </row>
    <row r="1072" spans="2:4">
      <c r="B1072" t="s">
        <v>109</v>
      </c>
      <c r="C1072" t="s">
        <v>199</v>
      </c>
      <c r="D1072" t="s">
        <v>28</v>
      </c>
    </row>
    <row r="1073" spans="2:4">
      <c r="B1073" t="s">
        <v>109</v>
      </c>
      <c r="C1073" t="s">
        <v>200</v>
      </c>
      <c r="D1073" t="s">
        <v>28</v>
      </c>
    </row>
    <row r="1074" spans="2:4">
      <c r="B1074" t="s">
        <v>109</v>
      </c>
      <c r="C1074" t="s">
        <v>201</v>
      </c>
      <c r="D1074" t="s">
        <v>28</v>
      </c>
    </row>
    <row r="1075" spans="2:4">
      <c r="B1075" t="s">
        <v>109</v>
      </c>
      <c r="C1075" t="s">
        <v>526</v>
      </c>
      <c r="D1075" t="s">
        <v>28</v>
      </c>
    </row>
    <row r="1076" spans="2:4">
      <c r="B1076" t="s">
        <v>109</v>
      </c>
      <c r="C1076" t="s">
        <v>527</v>
      </c>
      <c r="D1076" t="s">
        <v>28</v>
      </c>
    </row>
    <row r="1077" spans="2:4">
      <c r="B1077" t="s">
        <v>109</v>
      </c>
      <c r="C1077" t="s">
        <v>531</v>
      </c>
      <c r="D1077" t="s">
        <v>28</v>
      </c>
    </row>
    <row r="1078" spans="2:4">
      <c r="B1078" t="s">
        <v>109</v>
      </c>
      <c r="C1078" t="s">
        <v>209</v>
      </c>
      <c r="D1078" t="s">
        <v>28</v>
      </c>
    </row>
    <row r="1079" spans="2:4">
      <c r="B1079" t="s">
        <v>109</v>
      </c>
      <c r="C1079" t="s">
        <v>210</v>
      </c>
      <c r="D1079" t="s">
        <v>28</v>
      </c>
    </row>
    <row r="1080" spans="2:4">
      <c r="B1080" t="s">
        <v>109</v>
      </c>
      <c r="C1080" t="s">
        <v>225</v>
      </c>
      <c r="D1080" t="s">
        <v>28</v>
      </c>
    </row>
    <row r="1081" spans="2:4">
      <c r="B1081" t="s">
        <v>109</v>
      </c>
      <c r="C1081" t="s">
        <v>227</v>
      </c>
      <c r="D1081" t="s">
        <v>28</v>
      </c>
    </row>
    <row r="1082" spans="2:4">
      <c r="B1082" t="s">
        <v>109</v>
      </c>
      <c r="C1082" t="s">
        <v>230</v>
      </c>
      <c r="D1082" t="s">
        <v>229</v>
      </c>
    </row>
    <row r="1083" spans="2:4">
      <c r="B1083" t="s">
        <v>109</v>
      </c>
      <c r="C1083" t="s">
        <v>305</v>
      </c>
      <c r="D1083" t="s">
        <v>229</v>
      </c>
    </row>
    <row r="1084" spans="2:4">
      <c r="B1084" t="s">
        <v>109</v>
      </c>
      <c r="C1084" t="s">
        <v>307</v>
      </c>
      <c r="D1084" t="s">
        <v>229</v>
      </c>
    </row>
    <row r="1085" spans="2:4">
      <c r="B1085" t="s">
        <v>109</v>
      </c>
      <c r="C1085" t="s">
        <v>309</v>
      </c>
      <c r="D1085" t="s">
        <v>229</v>
      </c>
    </row>
    <row r="1086" spans="2:4">
      <c r="B1086" t="s">
        <v>109</v>
      </c>
      <c r="C1086" t="s">
        <v>310</v>
      </c>
      <c r="D1086" t="s">
        <v>229</v>
      </c>
    </row>
    <row r="1087" spans="2:4">
      <c r="B1087" t="s">
        <v>109</v>
      </c>
      <c r="C1087" t="s">
        <v>311</v>
      </c>
      <c r="D1087" t="s">
        <v>229</v>
      </c>
    </row>
    <row r="1088" spans="2:4">
      <c r="B1088" t="s">
        <v>109</v>
      </c>
      <c r="C1088" t="s">
        <v>231</v>
      </c>
      <c r="D1088" t="s">
        <v>229</v>
      </c>
    </row>
    <row r="1089" spans="2:4">
      <c r="B1089" t="s">
        <v>109</v>
      </c>
      <c r="C1089" t="s">
        <v>313</v>
      </c>
      <c r="D1089" t="s">
        <v>229</v>
      </c>
    </row>
    <row r="1090" spans="2:4">
      <c r="B1090" t="s">
        <v>109</v>
      </c>
      <c r="C1090" t="s">
        <v>315</v>
      </c>
      <c r="D1090" t="s">
        <v>229</v>
      </c>
    </row>
    <row r="1091" spans="2:4">
      <c r="B1091" t="s">
        <v>109</v>
      </c>
      <c r="C1091" t="s">
        <v>35</v>
      </c>
      <c r="D1091" t="s">
        <v>229</v>
      </c>
    </row>
    <row r="1092" spans="2:4">
      <c r="B1092" t="s">
        <v>109</v>
      </c>
      <c r="C1092" t="s">
        <v>316</v>
      </c>
      <c r="D1092" t="s">
        <v>229</v>
      </c>
    </row>
    <row r="1093" spans="2:4">
      <c r="B1093" t="s">
        <v>109</v>
      </c>
      <c r="C1093" t="s">
        <v>317</v>
      </c>
      <c r="D1093" t="s">
        <v>229</v>
      </c>
    </row>
    <row r="1094" spans="2:4">
      <c r="B1094" t="s">
        <v>109</v>
      </c>
      <c r="C1094" t="s">
        <v>318</v>
      </c>
      <c r="D1094" t="s">
        <v>229</v>
      </c>
    </row>
    <row r="1095" spans="2:4">
      <c r="B1095" t="s">
        <v>109</v>
      </c>
      <c r="C1095" t="s">
        <v>39</v>
      </c>
      <c r="D1095" t="s">
        <v>229</v>
      </c>
    </row>
    <row r="1096" spans="2:4">
      <c r="B1096" t="s">
        <v>109</v>
      </c>
      <c r="C1096" t="s">
        <v>40</v>
      </c>
      <c r="D1096" t="s">
        <v>229</v>
      </c>
    </row>
    <row r="1097" spans="2:4">
      <c r="B1097" t="s">
        <v>109</v>
      </c>
      <c r="C1097" t="s">
        <v>41</v>
      </c>
      <c r="D1097" t="s">
        <v>229</v>
      </c>
    </row>
    <row r="1098" spans="2:4">
      <c r="B1098" t="s">
        <v>109</v>
      </c>
      <c r="C1098" t="s">
        <v>322</v>
      </c>
      <c r="D1098" t="s">
        <v>229</v>
      </c>
    </row>
    <row r="1099" spans="2:4">
      <c r="B1099" t="s">
        <v>109</v>
      </c>
      <c r="C1099" t="s">
        <v>233</v>
      </c>
      <c r="D1099" t="s">
        <v>229</v>
      </c>
    </row>
    <row r="1100" spans="2:4">
      <c r="B1100" t="s">
        <v>109</v>
      </c>
      <c r="C1100" t="s">
        <v>235</v>
      </c>
      <c r="D1100" t="s">
        <v>229</v>
      </c>
    </row>
    <row r="1101" spans="2:4">
      <c r="B1101" t="s">
        <v>109</v>
      </c>
      <c r="C1101" t="s">
        <v>327</v>
      </c>
      <c r="D1101" t="s">
        <v>229</v>
      </c>
    </row>
    <row r="1102" spans="2:4">
      <c r="B1102" t="s">
        <v>109</v>
      </c>
      <c r="C1102" t="s">
        <v>330</v>
      </c>
      <c r="D1102" t="s">
        <v>229</v>
      </c>
    </row>
    <row r="1103" spans="2:4">
      <c r="B1103" t="s">
        <v>109</v>
      </c>
      <c r="C1103" t="s">
        <v>236</v>
      </c>
      <c r="D1103" t="s">
        <v>229</v>
      </c>
    </row>
    <row r="1104" spans="2:4">
      <c r="B1104" t="s">
        <v>109</v>
      </c>
      <c r="C1104" t="s">
        <v>48</v>
      </c>
      <c r="D1104" t="s">
        <v>229</v>
      </c>
    </row>
    <row r="1105" spans="2:4">
      <c r="B1105" t="s">
        <v>109</v>
      </c>
      <c r="C1105" t="s">
        <v>237</v>
      </c>
      <c r="D1105" t="s">
        <v>229</v>
      </c>
    </row>
    <row r="1106" spans="2:4">
      <c r="B1106" t="s">
        <v>109</v>
      </c>
      <c r="C1106" t="s">
        <v>332</v>
      </c>
      <c r="D1106" t="s">
        <v>229</v>
      </c>
    </row>
    <row r="1107" spans="2:4">
      <c r="B1107" t="s">
        <v>109</v>
      </c>
      <c r="C1107" t="s">
        <v>238</v>
      </c>
      <c r="D1107" t="s">
        <v>229</v>
      </c>
    </row>
    <row r="1108" spans="2:4">
      <c r="B1108" t="s">
        <v>109</v>
      </c>
      <c r="C1108" t="s">
        <v>239</v>
      </c>
      <c r="D1108" t="s">
        <v>229</v>
      </c>
    </row>
    <row r="1109" spans="2:4">
      <c r="B1109" t="s">
        <v>109</v>
      </c>
      <c r="C1109" t="s">
        <v>335</v>
      </c>
      <c r="D1109" t="s">
        <v>229</v>
      </c>
    </row>
    <row r="1110" spans="2:4">
      <c r="B1110" t="s">
        <v>109</v>
      </c>
      <c r="C1110" t="s">
        <v>240</v>
      </c>
      <c r="D1110" t="s">
        <v>229</v>
      </c>
    </row>
    <row r="1111" spans="2:4">
      <c r="B1111" t="s">
        <v>109</v>
      </c>
      <c r="C1111" t="s">
        <v>241</v>
      </c>
      <c r="D1111" t="s">
        <v>229</v>
      </c>
    </row>
    <row r="1112" spans="2:4">
      <c r="B1112" t="s">
        <v>109</v>
      </c>
      <c r="C1112" t="s">
        <v>51</v>
      </c>
      <c r="D1112" t="s">
        <v>229</v>
      </c>
    </row>
    <row r="1113" spans="2:4">
      <c r="B1113" t="s">
        <v>109</v>
      </c>
      <c r="C1113" t="s">
        <v>337</v>
      </c>
      <c r="D1113" t="s">
        <v>229</v>
      </c>
    </row>
    <row r="1114" spans="2:4">
      <c r="B1114" t="s">
        <v>109</v>
      </c>
      <c r="C1114" t="s">
        <v>243</v>
      </c>
      <c r="D1114" t="s">
        <v>229</v>
      </c>
    </row>
    <row r="1115" spans="2:4">
      <c r="B1115" t="s">
        <v>109</v>
      </c>
      <c r="C1115" t="s">
        <v>55</v>
      </c>
      <c r="D1115" t="s">
        <v>229</v>
      </c>
    </row>
    <row r="1116" spans="2:4">
      <c r="B1116" t="s">
        <v>109</v>
      </c>
      <c r="C1116" t="s">
        <v>56</v>
      </c>
      <c r="D1116" t="s">
        <v>229</v>
      </c>
    </row>
    <row r="1117" spans="2:4">
      <c r="B1117" t="s">
        <v>109</v>
      </c>
      <c r="C1117" t="s">
        <v>58</v>
      </c>
      <c r="D1117" t="s">
        <v>229</v>
      </c>
    </row>
    <row r="1118" spans="2:4">
      <c r="B1118" t="s">
        <v>109</v>
      </c>
      <c r="C1118" t="s">
        <v>352</v>
      </c>
      <c r="D1118" t="s">
        <v>229</v>
      </c>
    </row>
    <row r="1119" spans="2:4">
      <c r="B1119" t="s">
        <v>109</v>
      </c>
      <c r="C1119" t="s">
        <v>353</v>
      </c>
      <c r="D1119" t="s">
        <v>229</v>
      </c>
    </row>
    <row r="1120" spans="2:4">
      <c r="B1120" t="s">
        <v>109</v>
      </c>
      <c r="C1120" t="s">
        <v>66</v>
      </c>
      <c r="D1120" t="s">
        <v>229</v>
      </c>
    </row>
    <row r="1121" spans="2:4">
      <c r="B1121" t="s">
        <v>109</v>
      </c>
      <c r="C1121" t="s">
        <v>246</v>
      </c>
      <c r="D1121" t="s">
        <v>229</v>
      </c>
    </row>
    <row r="1122" spans="2:4">
      <c r="B1122" t="s">
        <v>109</v>
      </c>
      <c r="C1122" t="s">
        <v>69</v>
      </c>
      <c r="D1122" t="s">
        <v>229</v>
      </c>
    </row>
    <row r="1123" spans="2:4">
      <c r="B1123" t="s">
        <v>109</v>
      </c>
      <c r="C1123" t="s">
        <v>247</v>
      </c>
      <c r="D1123" t="s">
        <v>229</v>
      </c>
    </row>
    <row r="1124" spans="2:4">
      <c r="B1124" t="s">
        <v>109</v>
      </c>
      <c r="C1124" t="s">
        <v>74</v>
      </c>
      <c r="D1124" t="s">
        <v>229</v>
      </c>
    </row>
    <row r="1125" spans="2:4">
      <c r="B1125" t="s">
        <v>109</v>
      </c>
      <c r="C1125" t="s">
        <v>371</v>
      </c>
      <c r="D1125" t="s">
        <v>229</v>
      </c>
    </row>
    <row r="1126" spans="2:4">
      <c r="B1126" t="s">
        <v>109</v>
      </c>
      <c r="C1126" t="s">
        <v>248</v>
      </c>
      <c r="D1126" t="s">
        <v>229</v>
      </c>
    </row>
    <row r="1127" spans="2:4">
      <c r="B1127" t="s">
        <v>109</v>
      </c>
      <c r="C1127" t="s">
        <v>75</v>
      </c>
      <c r="D1127" t="s">
        <v>229</v>
      </c>
    </row>
    <row r="1128" spans="2:4">
      <c r="B1128" t="s">
        <v>109</v>
      </c>
      <c r="C1128" t="s">
        <v>76</v>
      </c>
      <c r="D1128" t="s">
        <v>229</v>
      </c>
    </row>
    <row r="1129" spans="2:4">
      <c r="B1129" t="s">
        <v>109</v>
      </c>
      <c r="C1129" t="s">
        <v>77</v>
      </c>
      <c r="D1129" t="s">
        <v>229</v>
      </c>
    </row>
    <row r="1130" spans="2:4">
      <c r="B1130" t="s">
        <v>109</v>
      </c>
      <c r="C1130" t="s">
        <v>374</v>
      </c>
      <c r="D1130" t="s">
        <v>229</v>
      </c>
    </row>
    <row r="1131" spans="2:4">
      <c r="B1131" t="s">
        <v>109</v>
      </c>
      <c r="C1131" t="s">
        <v>249</v>
      </c>
      <c r="D1131" t="s">
        <v>229</v>
      </c>
    </row>
    <row r="1132" spans="2:4">
      <c r="B1132" t="s">
        <v>109</v>
      </c>
      <c r="C1132" t="s">
        <v>250</v>
      </c>
      <c r="D1132" t="s">
        <v>229</v>
      </c>
    </row>
    <row r="1133" spans="2:4">
      <c r="B1133" t="s">
        <v>109</v>
      </c>
      <c r="C1133" t="s">
        <v>251</v>
      </c>
      <c r="D1133" t="s">
        <v>229</v>
      </c>
    </row>
    <row r="1134" spans="2:4">
      <c r="B1134" t="s">
        <v>109</v>
      </c>
      <c r="C1134" t="s">
        <v>78</v>
      </c>
      <c r="D1134" t="s">
        <v>229</v>
      </c>
    </row>
    <row r="1135" spans="2:4">
      <c r="B1135" t="s">
        <v>109</v>
      </c>
      <c r="C1135" t="s">
        <v>79</v>
      </c>
      <c r="D1135" t="s">
        <v>229</v>
      </c>
    </row>
    <row r="1136" spans="2:4">
      <c r="B1136" t="s">
        <v>109</v>
      </c>
      <c r="C1136" t="s">
        <v>80</v>
      </c>
      <c r="D1136" t="s">
        <v>229</v>
      </c>
    </row>
    <row r="1137" spans="2:4">
      <c r="B1137" t="s">
        <v>109</v>
      </c>
      <c r="C1137" t="s">
        <v>378</v>
      </c>
      <c r="D1137" t="s">
        <v>229</v>
      </c>
    </row>
    <row r="1138" spans="2:4">
      <c r="B1138" t="s">
        <v>109</v>
      </c>
      <c r="C1138" t="s">
        <v>252</v>
      </c>
      <c r="D1138" t="s">
        <v>229</v>
      </c>
    </row>
    <row r="1139" spans="2:4">
      <c r="B1139" t="s">
        <v>109</v>
      </c>
      <c r="C1139" t="s">
        <v>253</v>
      </c>
      <c r="D1139" t="s">
        <v>229</v>
      </c>
    </row>
    <row r="1140" spans="2:4">
      <c r="B1140" t="s">
        <v>109</v>
      </c>
      <c r="C1140" t="s">
        <v>384</v>
      </c>
      <c r="D1140" t="s">
        <v>229</v>
      </c>
    </row>
    <row r="1141" spans="2:4">
      <c r="B1141" t="s">
        <v>109</v>
      </c>
      <c r="C1141" t="s">
        <v>254</v>
      </c>
      <c r="D1141" t="s">
        <v>229</v>
      </c>
    </row>
    <row r="1142" spans="2:4">
      <c r="B1142" t="s">
        <v>109</v>
      </c>
      <c r="C1142" t="s">
        <v>255</v>
      </c>
      <c r="D1142" t="s">
        <v>229</v>
      </c>
    </row>
    <row r="1143" spans="2:4">
      <c r="B1143" t="s">
        <v>109</v>
      </c>
      <c r="C1143" t="s">
        <v>256</v>
      </c>
      <c r="D1143" t="s">
        <v>229</v>
      </c>
    </row>
    <row r="1144" spans="2:4">
      <c r="B1144" t="s">
        <v>109</v>
      </c>
      <c r="C1144" t="s">
        <v>94</v>
      </c>
      <c r="D1144" t="s">
        <v>229</v>
      </c>
    </row>
    <row r="1145" spans="2:4">
      <c r="B1145" t="s">
        <v>109</v>
      </c>
      <c r="C1145" t="s">
        <v>257</v>
      </c>
      <c r="D1145" t="s">
        <v>229</v>
      </c>
    </row>
    <row r="1146" spans="2:4">
      <c r="B1146" t="s">
        <v>109</v>
      </c>
      <c r="C1146" t="s">
        <v>258</v>
      </c>
      <c r="D1146" t="s">
        <v>229</v>
      </c>
    </row>
    <row r="1147" spans="2:4">
      <c r="B1147" t="s">
        <v>109</v>
      </c>
      <c r="C1147" t="s">
        <v>390</v>
      </c>
      <c r="D1147" t="s">
        <v>229</v>
      </c>
    </row>
    <row r="1148" spans="2:4">
      <c r="B1148" t="s">
        <v>109</v>
      </c>
      <c r="C1148" t="s">
        <v>259</v>
      </c>
      <c r="D1148" t="s">
        <v>229</v>
      </c>
    </row>
    <row r="1149" spans="2:4">
      <c r="B1149" t="s">
        <v>109</v>
      </c>
      <c r="C1149" t="s">
        <v>260</v>
      </c>
      <c r="D1149" t="s">
        <v>229</v>
      </c>
    </row>
    <row r="1150" spans="2:4">
      <c r="B1150" t="s">
        <v>109</v>
      </c>
      <c r="C1150" t="s">
        <v>400</v>
      </c>
      <c r="D1150" t="s">
        <v>229</v>
      </c>
    </row>
    <row r="1151" spans="2:4">
      <c r="B1151" t="s">
        <v>109</v>
      </c>
      <c r="C1151" t="s">
        <v>261</v>
      </c>
      <c r="D1151" t="s">
        <v>229</v>
      </c>
    </row>
    <row r="1152" spans="2:4">
      <c r="B1152" t="s">
        <v>109</v>
      </c>
      <c r="C1152" t="s">
        <v>402</v>
      </c>
      <c r="D1152" t="s">
        <v>229</v>
      </c>
    </row>
    <row r="1153" spans="2:4">
      <c r="B1153" t="s">
        <v>109</v>
      </c>
      <c r="C1153" t="s">
        <v>262</v>
      </c>
      <c r="D1153" t="s">
        <v>229</v>
      </c>
    </row>
    <row r="1154" spans="2:4">
      <c r="B1154" t="s">
        <v>109</v>
      </c>
      <c r="C1154" t="s">
        <v>412</v>
      </c>
      <c r="D1154" t="s">
        <v>229</v>
      </c>
    </row>
    <row r="1155" spans="2:4">
      <c r="B1155" t="s">
        <v>109</v>
      </c>
      <c r="C1155" t="s">
        <v>263</v>
      </c>
      <c r="D1155" t="s">
        <v>229</v>
      </c>
    </row>
    <row r="1156" spans="2:4">
      <c r="B1156" t="s">
        <v>109</v>
      </c>
      <c r="C1156" t="s">
        <v>417</v>
      </c>
      <c r="D1156" t="s">
        <v>229</v>
      </c>
    </row>
    <row r="1157" spans="2:4">
      <c r="B1157" t="s">
        <v>109</v>
      </c>
      <c r="C1157" t="s">
        <v>424</v>
      </c>
      <c r="D1157" t="s">
        <v>229</v>
      </c>
    </row>
    <row r="1158" spans="2:4">
      <c r="B1158" t="s">
        <v>109</v>
      </c>
      <c r="C1158" t="s">
        <v>127</v>
      </c>
      <c r="D1158" t="s">
        <v>229</v>
      </c>
    </row>
    <row r="1159" spans="2:4">
      <c r="B1159" t="s">
        <v>109</v>
      </c>
      <c r="C1159" t="s">
        <v>128</v>
      </c>
      <c r="D1159" t="s">
        <v>229</v>
      </c>
    </row>
    <row r="1160" spans="2:4">
      <c r="B1160" t="s">
        <v>109</v>
      </c>
      <c r="C1160" t="s">
        <v>130</v>
      </c>
      <c r="D1160" t="s">
        <v>229</v>
      </c>
    </row>
    <row r="1161" spans="2:4">
      <c r="B1161" t="s">
        <v>109</v>
      </c>
      <c r="C1161" t="s">
        <v>264</v>
      </c>
      <c r="D1161" t="s">
        <v>229</v>
      </c>
    </row>
    <row r="1162" spans="2:4">
      <c r="B1162" t="s">
        <v>109</v>
      </c>
      <c r="C1162" t="s">
        <v>265</v>
      </c>
      <c r="D1162" t="s">
        <v>229</v>
      </c>
    </row>
    <row r="1163" spans="2:4">
      <c r="B1163" t="s">
        <v>109</v>
      </c>
      <c r="C1163" t="s">
        <v>266</v>
      </c>
      <c r="D1163" t="s">
        <v>229</v>
      </c>
    </row>
    <row r="1164" spans="2:4">
      <c r="B1164" t="s">
        <v>109</v>
      </c>
      <c r="C1164" t="s">
        <v>432</v>
      </c>
      <c r="D1164" t="s">
        <v>229</v>
      </c>
    </row>
    <row r="1165" spans="2:4">
      <c r="B1165" t="s">
        <v>109</v>
      </c>
      <c r="C1165" t="s">
        <v>434</v>
      </c>
      <c r="D1165" t="s">
        <v>229</v>
      </c>
    </row>
    <row r="1166" spans="2:4">
      <c r="B1166" t="s">
        <v>109</v>
      </c>
      <c r="C1166" t="s">
        <v>440</v>
      </c>
      <c r="D1166" t="s">
        <v>229</v>
      </c>
    </row>
    <row r="1167" spans="2:4">
      <c r="B1167" t="s">
        <v>109</v>
      </c>
      <c r="C1167" t="s">
        <v>442</v>
      </c>
      <c r="D1167" t="s">
        <v>229</v>
      </c>
    </row>
    <row r="1168" spans="2:4">
      <c r="B1168" t="s">
        <v>109</v>
      </c>
      <c r="C1168" t="s">
        <v>448</v>
      </c>
      <c r="D1168" t="s">
        <v>229</v>
      </c>
    </row>
    <row r="1169" spans="2:4">
      <c r="B1169" t="s">
        <v>109</v>
      </c>
      <c r="C1169" t="s">
        <v>267</v>
      </c>
      <c r="D1169" t="s">
        <v>229</v>
      </c>
    </row>
    <row r="1170" spans="2:4">
      <c r="B1170" t="s">
        <v>109</v>
      </c>
      <c r="C1170" t="s">
        <v>139</v>
      </c>
      <c r="D1170" t="s">
        <v>229</v>
      </c>
    </row>
    <row r="1171" spans="2:4">
      <c r="B1171" t="s">
        <v>109</v>
      </c>
      <c r="C1171" t="s">
        <v>141</v>
      </c>
      <c r="D1171" t="s">
        <v>229</v>
      </c>
    </row>
    <row r="1172" spans="2:4">
      <c r="B1172" t="s">
        <v>109</v>
      </c>
      <c r="C1172" t="s">
        <v>144</v>
      </c>
      <c r="D1172" t="s">
        <v>229</v>
      </c>
    </row>
    <row r="1173" spans="2:4">
      <c r="B1173" t="s">
        <v>109</v>
      </c>
      <c r="C1173" t="s">
        <v>452</v>
      </c>
      <c r="D1173" t="s">
        <v>229</v>
      </c>
    </row>
    <row r="1174" spans="2:4">
      <c r="B1174" t="s">
        <v>109</v>
      </c>
      <c r="C1174" t="s">
        <v>268</v>
      </c>
      <c r="D1174" t="s">
        <v>229</v>
      </c>
    </row>
    <row r="1175" spans="2:4">
      <c r="B1175" t="s">
        <v>109</v>
      </c>
      <c r="C1175" t="s">
        <v>453</v>
      </c>
      <c r="D1175" t="s">
        <v>229</v>
      </c>
    </row>
    <row r="1176" spans="2:4">
      <c r="B1176" t="s">
        <v>109</v>
      </c>
      <c r="C1176" t="s">
        <v>270</v>
      </c>
      <c r="D1176" t="s">
        <v>229</v>
      </c>
    </row>
    <row r="1177" spans="2:4">
      <c r="B1177" t="s">
        <v>109</v>
      </c>
      <c r="C1177" t="s">
        <v>151</v>
      </c>
      <c r="D1177" t="s">
        <v>229</v>
      </c>
    </row>
    <row r="1178" spans="2:4">
      <c r="B1178" t="s">
        <v>109</v>
      </c>
      <c r="C1178" t="s">
        <v>466</v>
      </c>
      <c r="D1178" t="s">
        <v>229</v>
      </c>
    </row>
    <row r="1179" spans="2:4">
      <c r="B1179" t="s">
        <v>109</v>
      </c>
      <c r="C1179" t="s">
        <v>273</v>
      </c>
      <c r="D1179" t="s">
        <v>229</v>
      </c>
    </row>
    <row r="1180" spans="2:4">
      <c r="B1180" t="s">
        <v>109</v>
      </c>
      <c r="C1180" t="s">
        <v>274</v>
      </c>
      <c r="D1180" t="s">
        <v>229</v>
      </c>
    </row>
    <row r="1181" spans="2:4">
      <c r="B1181" t="s">
        <v>109</v>
      </c>
      <c r="C1181" t="s">
        <v>153</v>
      </c>
      <c r="D1181" t="s">
        <v>229</v>
      </c>
    </row>
    <row r="1182" spans="2:4">
      <c r="B1182" t="s">
        <v>109</v>
      </c>
      <c r="C1182" t="s">
        <v>275</v>
      </c>
      <c r="D1182" t="s">
        <v>229</v>
      </c>
    </row>
    <row r="1183" spans="2:4">
      <c r="B1183" t="s">
        <v>109</v>
      </c>
      <c r="C1183" t="s">
        <v>471</v>
      </c>
      <c r="D1183" t="s">
        <v>229</v>
      </c>
    </row>
    <row r="1184" spans="2:4">
      <c r="B1184" t="s">
        <v>109</v>
      </c>
      <c r="C1184" t="s">
        <v>475</v>
      </c>
      <c r="D1184" t="s">
        <v>229</v>
      </c>
    </row>
    <row r="1185" spans="2:4">
      <c r="B1185" t="s">
        <v>109</v>
      </c>
      <c r="C1185" t="s">
        <v>155</v>
      </c>
      <c r="D1185" t="s">
        <v>229</v>
      </c>
    </row>
    <row r="1186" spans="2:4">
      <c r="B1186" t="s">
        <v>109</v>
      </c>
      <c r="C1186" t="s">
        <v>276</v>
      </c>
      <c r="D1186" t="s">
        <v>229</v>
      </c>
    </row>
    <row r="1187" spans="2:4">
      <c r="B1187" t="s">
        <v>109</v>
      </c>
      <c r="C1187" t="s">
        <v>477</v>
      </c>
      <c r="D1187" t="s">
        <v>229</v>
      </c>
    </row>
    <row r="1188" spans="2:4">
      <c r="B1188" t="s">
        <v>109</v>
      </c>
      <c r="C1188" t="s">
        <v>156</v>
      </c>
      <c r="D1188" t="s">
        <v>229</v>
      </c>
    </row>
    <row r="1189" spans="2:4">
      <c r="B1189" t="s">
        <v>109</v>
      </c>
      <c r="C1189" t="s">
        <v>479</v>
      </c>
      <c r="D1189" t="s">
        <v>229</v>
      </c>
    </row>
    <row r="1190" spans="2:4">
      <c r="B1190" t="s">
        <v>109</v>
      </c>
      <c r="C1190" t="s">
        <v>277</v>
      </c>
      <c r="D1190" t="s">
        <v>229</v>
      </c>
    </row>
    <row r="1191" spans="2:4">
      <c r="B1191" t="s">
        <v>109</v>
      </c>
      <c r="C1191" t="s">
        <v>159</v>
      </c>
      <c r="D1191" t="s">
        <v>229</v>
      </c>
    </row>
    <row r="1192" spans="2:4">
      <c r="B1192" t="s">
        <v>109</v>
      </c>
      <c r="C1192" t="s">
        <v>278</v>
      </c>
      <c r="D1192" t="s">
        <v>229</v>
      </c>
    </row>
    <row r="1193" spans="2:4">
      <c r="B1193" t="s">
        <v>109</v>
      </c>
      <c r="C1193" t="s">
        <v>160</v>
      </c>
      <c r="D1193" t="s">
        <v>229</v>
      </c>
    </row>
    <row r="1194" spans="2:4">
      <c r="B1194" t="s">
        <v>109</v>
      </c>
      <c r="C1194" t="s">
        <v>483</v>
      </c>
      <c r="D1194" t="s">
        <v>229</v>
      </c>
    </row>
    <row r="1195" spans="2:4">
      <c r="B1195" t="s">
        <v>109</v>
      </c>
      <c r="C1195" t="s">
        <v>161</v>
      </c>
      <c r="D1195" t="s">
        <v>229</v>
      </c>
    </row>
    <row r="1196" spans="2:4">
      <c r="B1196" t="s">
        <v>109</v>
      </c>
      <c r="C1196" t="s">
        <v>280</v>
      </c>
      <c r="D1196" t="s">
        <v>229</v>
      </c>
    </row>
    <row r="1197" spans="2:4">
      <c r="B1197" t="s">
        <v>109</v>
      </c>
      <c r="C1197" t="s">
        <v>299</v>
      </c>
      <c r="D1197" t="s">
        <v>229</v>
      </c>
    </row>
    <row r="1198" spans="2:4">
      <c r="B1198" t="s">
        <v>109</v>
      </c>
      <c r="C1198" t="s">
        <v>281</v>
      </c>
      <c r="D1198" t="s">
        <v>229</v>
      </c>
    </row>
    <row r="1199" spans="2:4">
      <c r="B1199" t="s">
        <v>109</v>
      </c>
      <c r="C1199" t="s">
        <v>282</v>
      </c>
      <c r="D1199" t="s">
        <v>229</v>
      </c>
    </row>
    <row r="1200" spans="2:4">
      <c r="B1200" t="s">
        <v>109</v>
      </c>
      <c r="C1200" t="s">
        <v>283</v>
      </c>
      <c r="D1200" t="s">
        <v>229</v>
      </c>
    </row>
    <row r="1201" spans="2:4">
      <c r="B1201" t="s">
        <v>109</v>
      </c>
      <c r="C1201" t="s">
        <v>167</v>
      </c>
      <c r="D1201" t="s">
        <v>229</v>
      </c>
    </row>
    <row r="1202" spans="2:4">
      <c r="B1202" t="s">
        <v>109</v>
      </c>
      <c r="C1202" t="s">
        <v>285</v>
      </c>
      <c r="D1202" t="s">
        <v>229</v>
      </c>
    </row>
    <row r="1203" spans="2:4">
      <c r="B1203" t="s">
        <v>109</v>
      </c>
      <c r="C1203" t="s">
        <v>491</v>
      </c>
      <c r="D1203" t="s">
        <v>229</v>
      </c>
    </row>
    <row r="1204" spans="2:4">
      <c r="B1204" t="s">
        <v>109</v>
      </c>
      <c r="C1204" t="s">
        <v>286</v>
      </c>
      <c r="D1204" t="s">
        <v>229</v>
      </c>
    </row>
    <row r="1205" spans="2:4">
      <c r="B1205" t="s">
        <v>109</v>
      </c>
      <c r="C1205" t="s">
        <v>168</v>
      </c>
      <c r="D1205" t="s">
        <v>229</v>
      </c>
    </row>
    <row r="1206" spans="2:4">
      <c r="B1206" t="s">
        <v>109</v>
      </c>
      <c r="C1206" t="s">
        <v>494</v>
      </c>
      <c r="D1206" t="s">
        <v>229</v>
      </c>
    </row>
    <row r="1207" spans="2:4">
      <c r="B1207" t="s">
        <v>109</v>
      </c>
      <c r="C1207" t="s">
        <v>176</v>
      </c>
      <c r="D1207" t="s">
        <v>229</v>
      </c>
    </row>
    <row r="1208" spans="2:4">
      <c r="B1208" t="s">
        <v>109</v>
      </c>
      <c r="C1208" t="s">
        <v>177</v>
      </c>
      <c r="D1208" t="s">
        <v>229</v>
      </c>
    </row>
    <row r="1209" spans="2:4">
      <c r="B1209" t="s">
        <v>109</v>
      </c>
      <c r="C1209" t="s">
        <v>496</v>
      </c>
      <c r="D1209" t="s">
        <v>229</v>
      </c>
    </row>
    <row r="1210" spans="2:4">
      <c r="B1210" t="s">
        <v>109</v>
      </c>
      <c r="C1210" t="s">
        <v>498</v>
      </c>
      <c r="D1210" t="s">
        <v>229</v>
      </c>
    </row>
    <row r="1211" spans="2:4">
      <c r="B1211" t="s">
        <v>109</v>
      </c>
      <c r="C1211" t="s">
        <v>180</v>
      </c>
      <c r="D1211" t="s">
        <v>229</v>
      </c>
    </row>
    <row r="1212" spans="2:4">
      <c r="B1212" t="s">
        <v>109</v>
      </c>
      <c r="C1212" t="s">
        <v>500</v>
      </c>
      <c r="D1212" t="s">
        <v>229</v>
      </c>
    </row>
    <row r="1213" spans="2:4">
      <c r="B1213" t="s">
        <v>109</v>
      </c>
      <c r="C1213" t="s">
        <v>501</v>
      </c>
      <c r="D1213" t="s">
        <v>229</v>
      </c>
    </row>
    <row r="1214" spans="2:4">
      <c r="B1214" t="s">
        <v>109</v>
      </c>
      <c r="C1214" t="s">
        <v>181</v>
      </c>
      <c r="D1214" t="s">
        <v>229</v>
      </c>
    </row>
    <row r="1215" spans="2:4">
      <c r="B1215" t="s">
        <v>109</v>
      </c>
      <c r="C1215" t="s">
        <v>503</v>
      </c>
      <c r="D1215" t="s">
        <v>229</v>
      </c>
    </row>
    <row r="1216" spans="2:4">
      <c r="B1216" t="s">
        <v>109</v>
      </c>
      <c r="C1216" t="s">
        <v>514</v>
      </c>
      <c r="D1216" t="s">
        <v>229</v>
      </c>
    </row>
    <row r="1217" spans="2:4">
      <c r="B1217" t="s">
        <v>109</v>
      </c>
      <c r="C1217" t="s">
        <v>515</v>
      </c>
      <c r="D1217" t="s">
        <v>229</v>
      </c>
    </row>
    <row r="1218" spans="2:4">
      <c r="B1218" t="s">
        <v>109</v>
      </c>
      <c r="C1218" t="s">
        <v>517</v>
      </c>
      <c r="D1218" t="s">
        <v>229</v>
      </c>
    </row>
    <row r="1219" spans="2:4">
      <c r="B1219" t="s">
        <v>109</v>
      </c>
      <c r="C1219" t="s">
        <v>519</v>
      </c>
      <c r="D1219" t="s">
        <v>229</v>
      </c>
    </row>
    <row r="1220" spans="2:4">
      <c r="B1220" t="s">
        <v>109</v>
      </c>
      <c r="C1220" t="s">
        <v>520</v>
      </c>
      <c r="D1220" t="s">
        <v>229</v>
      </c>
    </row>
    <row r="1221" spans="2:4">
      <c r="B1221" t="s">
        <v>109</v>
      </c>
      <c r="C1221" t="s">
        <v>194</v>
      </c>
      <c r="D1221" t="s">
        <v>229</v>
      </c>
    </row>
    <row r="1222" spans="2:4">
      <c r="B1222" t="s">
        <v>109</v>
      </c>
      <c r="C1222" t="s">
        <v>289</v>
      </c>
      <c r="D1222" t="s">
        <v>229</v>
      </c>
    </row>
    <row r="1223" spans="2:4">
      <c r="B1223" t="s">
        <v>109</v>
      </c>
      <c r="C1223" t="s">
        <v>204</v>
      </c>
      <c r="D1223" t="s">
        <v>229</v>
      </c>
    </row>
    <row r="1224" spans="2:4">
      <c r="B1224" t="s">
        <v>109</v>
      </c>
      <c r="C1224" t="s">
        <v>290</v>
      </c>
      <c r="D1224" t="s">
        <v>229</v>
      </c>
    </row>
    <row r="1225" spans="2:4">
      <c r="B1225" t="s">
        <v>109</v>
      </c>
      <c r="C1225" t="s">
        <v>291</v>
      </c>
      <c r="D1225" t="s">
        <v>229</v>
      </c>
    </row>
    <row r="1226" spans="2:4">
      <c r="B1226" t="s">
        <v>109</v>
      </c>
      <c r="C1226" t="s">
        <v>205</v>
      </c>
      <c r="D1226" t="s">
        <v>229</v>
      </c>
    </row>
    <row r="1227" spans="2:4">
      <c r="B1227" t="s">
        <v>109</v>
      </c>
      <c r="C1227" t="s">
        <v>532</v>
      </c>
      <c r="D1227" t="s">
        <v>229</v>
      </c>
    </row>
    <row r="1228" spans="2:4">
      <c r="B1228" t="s">
        <v>109</v>
      </c>
      <c r="C1228" t="s">
        <v>534</v>
      </c>
      <c r="D1228" t="s">
        <v>229</v>
      </c>
    </row>
    <row r="1229" spans="2:4">
      <c r="B1229" t="s">
        <v>109</v>
      </c>
      <c r="C1229" t="s">
        <v>207</v>
      </c>
      <c r="D1229" t="s">
        <v>229</v>
      </c>
    </row>
    <row r="1230" spans="2:4">
      <c r="B1230" t="s">
        <v>109</v>
      </c>
      <c r="C1230" t="s">
        <v>535</v>
      </c>
      <c r="D1230" t="s">
        <v>229</v>
      </c>
    </row>
    <row r="1231" spans="2:4">
      <c r="B1231" t="s">
        <v>109</v>
      </c>
      <c r="C1231" t="s">
        <v>208</v>
      </c>
      <c r="D1231" t="s">
        <v>229</v>
      </c>
    </row>
    <row r="1232" spans="2:4">
      <c r="B1232" t="s">
        <v>109</v>
      </c>
      <c r="C1232" t="s">
        <v>212</v>
      </c>
      <c r="D1232" t="s">
        <v>229</v>
      </c>
    </row>
    <row r="1233" spans="2:4">
      <c r="B1233" t="s">
        <v>109</v>
      </c>
      <c r="C1233" t="s">
        <v>540</v>
      </c>
      <c r="D1233" t="s">
        <v>229</v>
      </c>
    </row>
    <row r="1234" spans="2:4">
      <c r="B1234" t="s">
        <v>109</v>
      </c>
      <c r="C1234" t="s">
        <v>543</v>
      </c>
      <c r="D1234" t="s">
        <v>229</v>
      </c>
    </row>
    <row r="1235" spans="2:4">
      <c r="B1235" t="s">
        <v>109</v>
      </c>
      <c r="C1235" t="s">
        <v>292</v>
      </c>
      <c r="D1235" t="s">
        <v>229</v>
      </c>
    </row>
    <row r="1236" spans="2:4">
      <c r="B1236" t="s">
        <v>109</v>
      </c>
      <c r="C1236" t="s">
        <v>218</v>
      </c>
      <c r="D1236" t="s">
        <v>229</v>
      </c>
    </row>
    <row r="1237" spans="2:4">
      <c r="B1237" t="s">
        <v>109</v>
      </c>
      <c r="C1237" t="s">
        <v>546</v>
      </c>
      <c r="D1237" t="s">
        <v>229</v>
      </c>
    </row>
    <row r="1238" spans="2:4">
      <c r="B1238" t="s">
        <v>109</v>
      </c>
      <c r="C1238" t="s">
        <v>220</v>
      </c>
      <c r="D1238" t="s">
        <v>229</v>
      </c>
    </row>
    <row r="1239" spans="2:4">
      <c r="B1239" t="s">
        <v>109</v>
      </c>
      <c r="C1239" t="s">
        <v>293</v>
      </c>
      <c r="D1239" t="s">
        <v>229</v>
      </c>
    </row>
    <row r="1240" spans="2:4">
      <c r="B1240" t="s">
        <v>109</v>
      </c>
      <c r="C1240" t="s">
        <v>294</v>
      </c>
      <c r="D1240" t="s">
        <v>229</v>
      </c>
    </row>
    <row r="1241" spans="2:4">
      <c r="B1241" t="s">
        <v>109</v>
      </c>
      <c r="C1241" t="s">
        <v>223</v>
      </c>
      <c r="D1241" t="s">
        <v>229</v>
      </c>
    </row>
    <row r="1242" spans="2:4">
      <c r="B1242" t="s">
        <v>109</v>
      </c>
      <c r="C1242" t="s">
        <v>552</v>
      </c>
      <c r="D1242" t="s">
        <v>229</v>
      </c>
    </row>
    <row r="1243" spans="2:4">
      <c r="B1243" t="s">
        <v>109</v>
      </c>
      <c r="C1243" t="s">
        <v>553</v>
      </c>
      <c r="D1243" t="s">
        <v>229</v>
      </c>
    </row>
    <row r="1244" spans="2:4">
      <c r="B1244" t="s">
        <v>109</v>
      </c>
      <c r="C1244" t="s">
        <v>295</v>
      </c>
      <c r="D1244" t="s">
        <v>229</v>
      </c>
    </row>
    <row r="1245" spans="2:4">
      <c r="B1245" t="s">
        <v>109</v>
      </c>
      <c r="C1245" t="s">
        <v>296</v>
      </c>
      <c r="D1245" t="s">
        <v>229</v>
      </c>
    </row>
    <row r="1246" spans="2:4">
      <c r="B1246" t="s">
        <v>109</v>
      </c>
      <c r="C1246" t="s">
        <v>301</v>
      </c>
      <c r="D1246" t="s">
        <v>29</v>
      </c>
    </row>
    <row r="1247" spans="2:4">
      <c r="B1247" t="s">
        <v>109</v>
      </c>
      <c r="C1247" t="s">
        <v>27</v>
      </c>
      <c r="D1247" t="s">
        <v>29</v>
      </c>
    </row>
    <row r="1248" spans="2:4">
      <c r="B1248" t="s">
        <v>109</v>
      </c>
      <c r="C1248" t="s">
        <v>30</v>
      </c>
      <c r="D1248" t="s">
        <v>29</v>
      </c>
    </row>
    <row r="1249" spans="2:4">
      <c r="B1249" t="s">
        <v>109</v>
      </c>
      <c r="C1249" t="s">
        <v>302</v>
      </c>
      <c r="D1249" t="s">
        <v>29</v>
      </c>
    </row>
    <row r="1250" spans="2:4">
      <c r="B1250" t="s">
        <v>109</v>
      </c>
      <c r="C1250" t="s">
        <v>228</v>
      </c>
      <c r="D1250" t="s">
        <v>29</v>
      </c>
    </row>
    <row r="1251" spans="2:4">
      <c r="B1251" t="s">
        <v>109</v>
      </c>
      <c r="C1251" t="s">
        <v>303</v>
      </c>
      <c r="D1251" t="s">
        <v>29</v>
      </c>
    </row>
    <row r="1252" spans="2:4">
      <c r="B1252" t="s">
        <v>109</v>
      </c>
      <c r="C1252" t="s">
        <v>304</v>
      </c>
      <c r="D1252" t="s">
        <v>29</v>
      </c>
    </row>
    <row r="1253" spans="2:4">
      <c r="B1253" t="s">
        <v>109</v>
      </c>
      <c r="C1253" t="s">
        <v>31</v>
      </c>
      <c r="D1253" t="s">
        <v>29</v>
      </c>
    </row>
    <row r="1254" spans="2:4">
      <c r="B1254" t="s">
        <v>109</v>
      </c>
      <c r="C1254" t="s">
        <v>306</v>
      </c>
      <c r="D1254" t="s">
        <v>29</v>
      </c>
    </row>
    <row r="1255" spans="2:4">
      <c r="B1255" t="s">
        <v>109</v>
      </c>
      <c r="C1255" t="s">
        <v>308</v>
      </c>
      <c r="D1255" t="s">
        <v>29</v>
      </c>
    </row>
    <row r="1256" spans="2:4">
      <c r="B1256" t="s">
        <v>109</v>
      </c>
      <c r="C1256" t="s">
        <v>312</v>
      </c>
      <c r="D1256" t="s">
        <v>29</v>
      </c>
    </row>
    <row r="1257" spans="2:4">
      <c r="B1257" t="s">
        <v>109</v>
      </c>
      <c r="C1257" t="s">
        <v>33</v>
      </c>
      <c r="D1257" t="s">
        <v>29</v>
      </c>
    </row>
    <row r="1258" spans="2:4">
      <c r="B1258" t="s">
        <v>109</v>
      </c>
      <c r="C1258" t="s">
        <v>34</v>
      </c>
      <c r="D1258" t="s">
        <v>29</v>
      </c>
    </row>
    <row r="1259" spans="2:4">
      <c r="B1259" t="s">
        <v>109</v>
      </c>
      <c r="C1259" t="s">
        <v>314</v>
      </c>
      <c r="D1259" t="s">
        <v>29</v>
      </c>
    </row>
    <row r="1260" spans="2:4">
      <c r="B1260" t="s">
        <v>109</v>
      </c>
      <c r="C1260" t="s">
        <v>320</v>
      </c>
      <c r="D1260" t="s">
        <v>29</v>
      </c>
    </row>
    <row r="1261" spans="2:4">
      <c r="B1261" t="s">
        <v>109</v>
      </c>
      <c r="C1261" t="s">
        <v>321</v>
      </c>
      <c r="D1261" t="s">
        <v>29</v>
      </c>
    </row>
    <row r="1262" spans="2:4">
      <c r="B1262" t="s">
        <v>109</v>
      </c>
      <c r="C1262" t="s">
        <v>42</v>
      </c>
      <c r="D1262" t="s">
        <v>29</v>
      </c>
    </row>
    <row r="1263" spans="2:4">
      <c r="B1263" t="s">
        <v>109</v>
      </c>
      <c r="C1263" t="s">
        <v>43</v>
      </c>
      <c r="D1263" t="s">
        <v>29</v>
      </c>
    </row>
    <row r="1264" spans="2:4">
      <c r="B1264" t="s">
        <v>109</v>
      </c>
      <c r="C1264" t="s">
        <v>323</v>
      </c>
      <c r="D1264" t="s">
        <v>29</v>
      </c>
    </row>
    <row r="1265" spans="2:4">
      <c r="B1265" t="s">
        <v>109</v>
      </c>
      <c r="C1265" t="s">
        <v>45</v>
      </c>
      <c r="D1265" t="s">
        <v>29</v>
      </c>
    </row>
    <row r="1266" spans="2:4">
      <c r="B1266" t="s">
        <v>109</v>
      </c>
      <c r="C1266" t="s">
        <v>234</v>
      </c>
      <c r="D1266" t="s">
        <v>29</v>
      </c>
    </row>
    <row r="1267" spans="2:4">
      <c r="B1267" t="s">
        <v>109</v>
      </c>
      <c r="C1267" t="s">
        <v>325</v>
      </c>
      <c r="D1267" t="s">
        <v>29</v>
      </c>
    </row>
    <row r="1268" spans="2:4">
      <c r="B1268" t="s">
        <v>109</v>
      </c>
      <c r="C1268" t="s">
        <v>47</v>
      </c>
      <c r="D1268" t="s">
        <v>29</v>
      </c>
    </row>
    <row r="1269" spans="2:4">
      <c r="B1269" t="s">
        <v>109</v>
      </c>
      <c r="C1269" t="s">
        <v>326</v>
      </c>
      <c r="D1269" t="s">
        <v>29</v>
      </c>
    </row>
    <row r="1270" spans="2:4">
      <c r="B1270" t="s">
        <v>109</v>
      </c>
      <c r="C1270" t="s">
        <v>328</v>
      </c>
      <c r="D1270" t="s">
        <v>29</v>
      </c>
    </row>
    <row r="1271" spans="2:4">
      <c r="B1271" t="s">
        <v>109</v>
      </c>
      <c r="C1271" t="s">
        <v>329</v>
      </c>
      <c r="D1271" t="s">
        <v>29</v>
      </c>
    </row>
    <row r="1272" spans="2:4">
      <c r="B1272" t="s">
        <v>109</v>
      </c>
      <c r="C1272" t="s">
        <v>49</v>
      </c>
      <c r="D1272" t="s">
        <v>29</v>
      </c>
    </row>
    <row r="1273" spans="2:4">
      <c r="B1273" t="s">
        <v>109</v>
      </c>
      <c r="C1273" t="s">
        <v>331</v>
      </c>
      <c r="D1273" t="s">
        <v>29</v>
      </c>
    </row>
    <row r="1274" spans="2:4">
      <c r="B1274" t="s">
        <v>109</v>
      </c>
      <c r="C1274" t="s">
        <v>333</v>
      </c>
      <c r="D1274" t="s">
        <v>29</v>
      </c>
    </row>
    <row r="1275" spans="2:4">
      <c r="B1275" t="s">
        <v>109</v>
      </c>
      <c r="C1275" t="s">
        <v>334</v>
      </c>
      <c r="D1275" t="s">
        <v>29</v>
      </c>
    </row>
    <row r="1276" spans="2:4">
      <c r="B1276" t="s">
        <v>109</v>
      </c>
      <c r="C1276" t="s">
        <v>336</v>
      </c>
      <c r="D1276" t="s">
        <v>29</v>
      </c>
    </row>
    <row r="1277" spans="2:4">
      <c r="B1277" t="s">
        <v>109</v>
      </c>
      <c r="C1277" t="s">
        <v>53</v>
      </c>
      <c r="D1277" t="s">
        <v>29</v>
      </c>
    </row>
    <row r="1278" spans="2:4">
      <c r="B1278" t="s">
        <v>109</v>
      </c>
      <c r="C1278" t="s">
        <v>339</v>
      </c>
      <c r="D1278" t="s">
        <v>29</v>
      </c>
    </row>
    <row r="1279" spans="2:4">
      <c r="B1279" t="s">
        <v>109</v>
      </c>
      <c r="C1279" t="s">
        <v>340</v>
      </c>
      <c r="D1279" t="s">
        <v>29</v>
      </c>
    </row>
    <row r="1280" spans="2:4">
      <c r="B1280" t="s">
        <v>109</v>
      </c>
      <c r="C1280" t="s">
        <v>244</v>
      </c>
      <c r="D1280" t="s">
        <v>29</v>
      </c>
    </row>
    <row r="1281" spans="2:4">
      <c r="B1281" t="s">
        <v>109</v>
      </c>
      <c r="C1281" t="s">
        <v>341</v>
      </c>
      <c r="D1281" t="s">
        <v>29</v>
      </c>
    </row>
    <row r="1282" spans="2:4">
      <c r="B1282" t="s">
        <v>109</v>
      </c>
      <c r="C1282" t="s">
        <v>57</v>
      </c>
      <c r="D1282" t="s">
        <v>29</v>
      </c>
    </row>
    <row r="1283" spans="2:4">
      <c r="B1283" t="s">
        <v>109</v>
      </c>
      <c r="C1283" t="s">
        <v>342</v>
      </c>
      <c r="D1283" t="s">
        <v>29</v>
      </c>
    </row>
    <row r="1284" spans="2:4">
      <c r="B1284" t="s">
        <v>109</v>
      </c>
      <c r="C1284" t="s">
        <v>343</v>
      </c>
      <c r="D1284" t="s">
        <v>29</v>
      </c>
    </row>
    <row r="1285" spans="2:4">
      <c r="B1285" t="s">
        <v>109</v>
      </c>
      <c r="C1285" t="s">
        <v>344</v>
      </c>
      <c r="D1285" t="s">
        <v>29</v>
      </c>
    </row>
    <row r="1286" spans="2:4">
      <c r="B1286" t="s">
        <v>109</v>
      </c>
      <c r="C1286" t="s">
        <v>345</v>
      </c>
      <c r="D1286" t="s">
        <v>29</v>
      </c>
    </row>
    <row r="1287" spans="2:4">
      <c r="B1287" t="s">
        <v>109</v>
      </c>
      <c r="C1287" t="s">
        <v>59</v>
      </c>
      <c r="D1287" t="s">
        <v>29</v>
      </c>
    </row>
    <row r="1288" spans="2:4">
      <c r="B1288" t="s">
        <v>109</v>
      </c>
      <c r="C1288" t="s">
        <v>60</v>
      </c>
      <c r="D1288" t="s">
        <v>29</v>
      </c>
    </row>
    <row r="1289" spans="2:4">
      <c r="B1289" t="s">
        <v>109</v>
      </c>
      <c r="C1289" t="s">
        <v>348</v>
      </c>
      <c r="D1289" t="s">
        <v>29</v>
      </c>
    </row>
    <row r="1290" spans="2:4">
      <c r="B1290" t="s">
        <v>109</v>
      </c>
      <c r="C1290" t="s">
        <v>349</v>
      </c>
      <c r="D1290" t="s">
        <v>29</v>
      </c>
    </row>
    <row r="1291" spans="2:4">
      <c r="B1291" t="s">
        <v>109</v>
      </c>
      <c r="C1291" t="s">
        <v>63</v>
      </c>
      <c r="D1291" t="s">
        <v>29</v>
      </c>
    </row>
    <row r="1292" spans="2:4">
      <c r="B1292" t="s">
        <v>109</v>
      </c>
      <c r="C1292" t="s">
        <v>64</v>
      </c>
      <c r="D1292" t="s">
        <v>29</v>
      </c>
    </row>
    <row r="1293" spans="2:4">
      <c r="B1293" t="s">
        <v>109</v>
      </c>
      <c r="C1293" t="s">
        <v>351</v>
      </c>
      <c r="D1293" t="s">
        <v>29</v>
      </c>
    </row>
    <row r="1294" spans="2:4">
      <c r="B1294" t="s">
        <v>109</v>
      </c>
      <c r="C1294" t="s">
        <v>354</v>
      </c>
      <c r="D1294" t="s">
        <v>29</v>
      </c>
    </row>
    <row r="1295" spans="2:4">
      <c r="B1295" t="s">
        <v>109</v>
      </c>
      <c r="C1295" t="s">
        <v>355</v>
      </c>
      <c r="D1295" t="s">
        <v>29</v>
      </c>
    </row>
    <row r="1296" spans="2:4">
      <c r="B1296" t="s">
        <v>109</v>
      </c>
      <c r="C1296" t="s">
        <v>67</v>
      </c>
      <c r="D1296" t="s">
        <v>29</v>
      </c>
    </row>
    <row r="1297" spans="2:4">
      <c r="B1297" t="s">
        <v>109</v>
      </c>
      <c r="C1297" t="s">
        <v>357</v>
      </c>
      <c r="D1297" t="s">
        <v>29</v>
      </c>
    </row>
    <row r="1298" spans="2:4">
      <c r="B1298" t="s">
        <v>109</v>
      </c>
      <c r="C1298" t="s">
        <v>358</v>
      </c>
      <c r="D1298" t="s">
        <v>29</v>
      </c>
    </row>
    <row r="1299" spans="2:4">
      <c r="B1299" t="s">
        <v>109</v>
      </c>
      <c r="C1299" t="s">
        <v>359</v>
      </c>
      <c r="D1299" t="s">
        <v>29</v>
      </c>
    </row>
    <row r="1300" spans="2:4">
      <c r="B1300" t="s">
        <v>109</v>
      </c>
      <c r="C1300" t="s">
        <v>360</v>
      </c>
      <c r="D1300" t="s">
        <v>29</v>
      </c>
    </row>
    <row r="1301" spans="2:4">
      <c r="B1301" t="s">
        <v>109</v>
      </c>
      <c r="C1301" t="s">
        <v>361</v>
      </c>
      <c r="D1301" t="s">
        <v>29</v>
      </c>
    </row>
    <row r="1302" spans="2:4">
      <c r="B1302" t="s">
        <v>109</v>
      </c>
      <c r="C1302" t="s">
        <v>362</v>
      </c>
      <c r="D1302" t="s">
        <v>29</v>
      </c>
    </row>
    <row r="1303" spans="2:4">
      <c r="B1303" t="s">
        <v>109</v>
      </c>
      <c r="C1303" t="s">
        <v>363</v>
      </c>
      <c r="D1303" t="s">
        <v>29</v>
      </c>
    </row>
    <row r="1304" spans="2:4">
      <c r="B1304" t="s">
        <v>109</v>
      </c>
      <c r="C1304" t="s">
        <v>364</v>
      </c>
      <c r="D1304" t="s">
        <v>29</v>
      </c>
    </row>
    <row r="1305" spans="2:4">
      <c r="B1305" t="s">
        <v>109</v>
      </c>
      <c r="C1305" t="s">
        <v>365</v>
      </c>
      <c r="D1305" t="s">
        <v>29</v>
      </c>
    </row>
    <row r="1306" spans="2:4">
      <c r="B1306" t="s">
        <v>109</v>
      </c>
      <c r="C1306" t="s">
        <v>366</v>
      </c>
      <c r="D1306" t="s">
        <v>29</v>
      </c>
    </row>
    <row r="1307" spans="2:4">
      <c r="B1307" t="s">
        <v>109</v>
      </c>
      <c r="C1307" t="s">
        <v>368</v>
      </c>
      <c r="D1307" t="s">
        <v>29</v>
      </c>
    </row>
    <row r="1308" spans="2:4">
      <c r="B1308" t="s">
        <v>109</v>
      </c>
      <c r="C1308" t="s">
        <v>369</v>
      </c>
      <c r="D1308" t="s">
        <v>29</v>
      </c>
    </row>
    <row r="1309" spans="2:4">
      <c r="B1309" t="s">
        <v>109</v>
      </c>
      <c r="C1309" t="s">
        <v>370</v>
      </c>
      <c r="D1309" t="s">
        <v>29</v>
      </c>
    </row>
    <row r="1310" spans="2:4">
      <c r="B1310" t="s">
        <v>109</v>
      </c>
      <c r="C1310" t="s">
        <v>71</v>
      </c>
      <c r="D1310" t="s">
        <v>29</v>
      </c>
    </row>
    <row r="1311" spans="2:4">
      <c r="B1311" t="s">
        <v>109</v>
      </c>
      <c r="C1311" t="s">
        <v>73</v>
      </c>
      <c r="D1311" t="s">
        <v>29</v>
      </c>
    </row>
    <row r="1312" spans="2:4">
      <c r="B1312" t="s">
        <v>109</v>
      </c>
      <c r="C1312" t="s">
        <v>372</v>
      </c>
      <c r="D1312" t="s">
        <v>29</v>
      </c>
    </row>
    <row r="1313" spans="2:4">
      <c r="B1313" t="s">
        <v>109</v>
      </c>
      <c r="C1313" t="s">
        <v>373</v>
      </c>
      <c r="D1313" t="s">
        <v>29</v>
      </c>
    </row>
    <row r="1314" spans="2:4">
      <c r="B1314" t="s">
        <v>109</v>
      </c>
      <c r="C1314" t="s">
        <v>376</v>
      </c>
      <c r="D1314" t="s">
        <v>29</v>
      </c>
    </row>
    <row r="1315" spans="2:4">
      <c r="B1315" t="s">
        <v>109</v>
      </c>
      <c r="C1315" t="s">
        <v>377</v>
      </c>
      <c r="D1315" t="s">
        <v>29</v>
      </c>
    </row>
    <row r="1316" spans="2:4">
      <c r="B1316" t="s">
        <v>109</v>
      </c>
      <c r="C1316" t="s">
        <v>379</v>
      </c>
      <c r="D1316" t="s">
        <v>29</v>
      </c>
    </row>
    <row r="1317" spans="2:4">
      <c r="B1317" t="s">
        <v>109</v>
      </c>
      <c r="C1317" t="s">
        <v>380</v>
      </c>
      <c r="D1317" t="s">
        <v>29</v>
      </c>
    </row>
    <row r="1318" spans="2:4">
      <c r="B1318" t="s">
        <v>109</v>
      </c>
      <c r="C1318" t="s">
        <v>381</v>
      </c>
      <c r="D1318" t="s">
        <v>29</v>
      </c>
    </row>
    <row r="1319" spans="2:4">
      <c r="B1319" t="s">
        <v>109</v>
      </c>
      <c r="C1319" t="s">
        <v>383</v>
      </c>
      <c r="D1319" t="s">
        <v>29</v>
      </c>
    </row>
    <row r="1320" spans="2:4">
      <c r="B1320" t="s">
        <v>109</v>
      </c>
      <c r="C1320" t="s">
        <v>385</v>
      </c>
      <c r="D1320" t="s">
        <v>29</v>
      </c>
    </row>
    <row r="1321" spans="2:4">
      <c r="B1321" t="s">
        <v>109</v>
      </c>
      <c r="C1321" t="s">
        <v>386</v>
      </c>
      <c r="D1321" t="s">
        <v>29</v>
      </c>
    </row>
    <row r="1322" spans="2:4">
      <c r="B1322" t="s">
        <v>109</v>
      </c>
      <c r="C1322" t="s">
        <v>387</v>
      </c>
      <c r="D1322" t="s">
        <v>29</v>
      </c>
    </row>
    <row r="1323" spans="2:4">
      <c r="B1323" t="s">
        <v>109</v>
      </c>
      <c r="C1323" t="s">
        <v>388</v>
      </c>
      <c r="D1323" t="s">
        <v>29</v>
      </c>
    </row>
    <row r="1324" spans="2:4">
      <c r="B1324" t="s">
        <v>109</v>
      </c>
      <c r="C1324" t="s">
        <v>389</v>
      </c>
      <c r="D1324" t="s">
        <v>29</v>
      </c>
    </row>
    <row r="1325" spans="2:4">
      <c r="B1325" t="s">
        <v>109</v>
      </c>
      <c r="C1325" t="s">
        <v>102</v>
      </c>
      <c r="D1325" t="s">
        <v>29</v>
      </c>
    </row>
    <row r="1326" spans="2:4">
      <c r="B1326" t="s">
        <v>109</v>
      </c>
      <c r="C1326" t="s">
        <v>391</v>
      </c>
      <c r="D1326" t="s">
        <v>29</v>
      </c>
    </row>
    <row r="1327" spans="2:4">
      <c r="B1327" t="s">
        <v>109</v>
      </c>
      <c r="C1327" t="s">
        <v>392</v>
      </c>
      <c r="D1327" t="s">
        <v>29</v>
      </c>
    </row>
    <row r="1328" spans="2:4">
      <c r="B1328" t="s">
        <v>109</v>
      </c>
      <c r="C1328" t="s">
        <v>393</v>
      </c>
      <c r="D1328" t="s">
        <v>29</v>
      </c>
    </row>
    <row r="1329" spans="2:4">
      <c r="B1329" t="s">
        <v>109</v>
      </c>
      <c r="C1329" t="s">
        <v>394</v>
      </c>
      <c r="D1329" t="s">
        <v>29</v>
      </c>
    </row>
    <row r="1330" spans="2:4">
      <c r="B1330" t="s">
        <v>109</v>
      </c>
      <c r="C1330" t="s">
        <v>395</v>
      </c>
      <c r="D1330" t="s">
        <v>29</v>
      </c>
    </row>
    <row r="1331" spans="2:4">
      <c r="B1331" t="s">
        <v>109</v>
      </c>
      <c r="C1331" t="s">
        <v>396</v>
      </c>
      <c r="D1331" t="s">
        <v>29</v>
      </c>
    </row>
    <row r="1332" spans="2:4">
      <c r="B1332" t="s">
        <v>109</v>
      </c>
      <c r="C1332" t="s">
        <v>108</v>
      </c>
      <c r="D1332" t="s">
        <v>29</v>
      </c>
    </row>
    <row r="1333" spans="2:4">
      <c r="B1333" t="s">
        <v>109</v>
      </c>
      <c r="C1333" t="s">
        <v>110</v>
      </c>
      <c r="D1333" t="s">
        <v>29</v>
      </c>
    </row>
    <row r="1334" spans="2:4">
      <c r="B1334" t="s">
        <v>109</v>
      </c>
      <c r="C1334" t="s">
        <v>399</v>
      </c>
      <c r="D1334" t="s">
        <v>29</v>
      </c>
    </row>
    <row r="1335" spans="2:4">
      <c r="B1335" t="s">
        <v>109</v>
      </c>
      <c r="C1335" t="s">
        <v>112</v>
      </c>
      <c r="D1335" t="s">
        <v>29</v>
      </c>
    </row>
    <row r="1336" spans="2:4">
      <c r="B1336" t="s">
        <v>109</v>
      </c>
      <c r="C1336" t="s">
        <v>401</v>
      </c>
      <c r="D1336" t="s">
        <v>29</v>
      </c>
    </row>
    <row r="1337" spans="2:4">
      <c r="B1337" t="s">
        <v>109</v>
      </c>
      <c r="C1337" t="s">
        <v>405</v>
      </c>
      <c r="D1337" t="s">
        <v>29</v>
      </c>
    </row>
    <row r="1338" spans="2:4">
      <c r="B1338" t="s">
        <v>109</v>
      </c>
      <c r="C1338" t="s">
        <v>406</v>
      </c>
      <c r="D1338" t="s">
        <v>29</v>
      </c>
    </row>
    <row r="1339" spans="2:4">
      <c r="B1339" t="s">
        <v>109</v>
      </c>
      <c r="C1339" t="s">
        <v>116</v>
      </c>
      <c r="D1339" t="s">
        <v>29</v>
      </c>
    </row>
    <row r="1340" spans="2:4">
      <c r="B1340" t="s">
        <v>109</v>
      </c>
      <c r="C1340" t="s">
        <v>407</v>
      </c>
      <c r="D1340" t="s">
        <v>29</v>
      </c>
    </row>
    <row r="1341" spans="2:4">
      <c r="B1341" t="s">
        <v>109</v>
      </c>
      <c r="C1341" t="s">
        <v>408</v>
      </c>
      <c r="D1341" t="s">
        <v>29</v>
      </c>
    </row>
    <row r="1342" spans="2:4">
      <c r="B1342" t="s">
        <v>109</v>
      </c>
      <c r="C1342" t="s">
        <v>409</v>
      </c>
      <c r="D1342" t="s">
        <v>29</v>
      </c>
    </row>
    <row r="1343" spans="2:4">
      <c r="B1343" t="s">
        <v>109</v>
      </c>
      <c r="C1343" t="s">
        <v>410</v>
      </c>
      <c r="D1343" t="s">
        <v>29</v>
      </c>
    </row>
    <row r="1344" spans="2:4">
      <c r="B1344" t="s">
        <v>109</v>
      </c>
      <c r="C1344" t="s">
        <v>120</v>
      </c>
      <c r="D1344" t="s">
        <v>29</v>
      </c>
    </row>
    <row r="1345" spans="2:4">
      <c r="B1345" t="s">
        <v>109</v>
      </c>
      <c r="C1345" t="s">
        <v>411</v>
      </c>
      <c r="D1345" t="s">
        <v>29</v>
      </c>
    </row>
    <row r="1346" spans="2:4">
      <c r="B1346" t="s">
        <v>109</v>
      </c>
      <c r="C1346" t="s">
        <v>414</v>
      </c>
      <c r="D1346" t="s">
        <v>29</v>
      </c>
    </row>
    <row r="1347" spans="2:4">
      <c r="B1347" t="s">
        <v>109</v>
      </c>
      <c r="C1347" t="s">
        <v>121</v>
      </c>
      <c r="D1347" t="s">
        <v>29</v>
      </c>
    </row>
    <row r="1348" spans="2:4">
      <c r="B1348" t="s">
        <v>109</v>
      </c>
      <c r="C1348" t="s">
        <v>415</v>
      </c>
      <c r="D1348" t="s">
        <v>29</v>
      </c>
    </row>
    <row r="1349" spans="2:4">
      <c r="B1349" t="s">
        <v>109</v>
      </c>
      <c r="C1349" t="s">
        <v>122</v>
      </c>
      <c r="D1349" t="s">
        <v>29</v>
      </c>
    </row>
    <row r="1350" spans="2:4">
      <c r="B1350" t="s">
        <v>109</v>
      </c>
      <c r="C1350" t="s">
        <v>123</v>
      </c>
      <c r="D1350" t="s">
        <v>29</v>
      </c>
    </row>
    <row r="1351" spans="2:4">
      <c r="B1351" t="s">
        <v>109</v>
      </c>
      <c r="C1351" t="s">
        <v>416</v>
      </c>
      <c r="D1351" t="s">
        <v>29</v>
      </c>
    </row>
    <row r="1352" spans="2:4">
      <c r="B1352" t="s">
        <v>109</v>
      </c>
      <c r="C1352" t="s">
        <v>418</v>
      </c>
      <c r="D1352" t="s">
        <v>29</v>
      </c>
    </row>
    <row r="1353" spans="2:4">
      <c r="B1353" t="s">
        <v>109</v>
      </c>
      <c r="C1353" t="s">
        <v>419</v>
      </c>
      <c r="D1353" t="s">
        <v>29</v>
      </c>
    </row>
    <row r="1354" spans="2:4">
      <c r="B1354" t="s">
        <v>109</v>
      </c>
      <c r="C1354" t="s">
        <v>420</v>
      </c>
      <c r="D1354" t="s">
        <v>29</v>
      </c>
    </row>
    <row r="1355" spans="2:4">
      <c r="B1355" t="s">
        <v>109</v>
      </c>
      <c r="C1355" t="s">
        <v>421</v>
      </c>
      <c r="D1355" t="s">
        <v>29</v>
      </c>
    </row>
    <row r="1356" spans="2:4">
      <c r="B1356" t="s">
        <v>109</v>
      </c>
      <c r="C1356" t="s">
        <v>126</v>
      </c>
      <c r="D1356" t="s">
        <v>29</v>
      </c>
    </row>
    <row r="1357" spans="2:4">
      <c r="B1357" t="s">
        <v>109</v>
      </c>
      <c r="C1357" t="s">
        <v>422</v>
      </c>
      <c r="D1357" t="s">
        <v>29</v>
      </c>
    </row>
    <row r="1358" spans="2:4">
      <c r="B1358" t="s">
        <v>109</v>
      </c>
      <c r="C1358" t="s">
        <v>423</v>
      </c>
      <c r="D1358" t="s">
        <v>29</v>
      </c>
    </row>
    <row r="1359" spans="2:4">
      <c r="B1359" t="s">
        <v>109</v>
      </c>
      <c r="C1359" t="s">
        <v>425</v>
      </c>
      <c r="D1359" t="s">
        <v>29</v>
      </c>
    </row>
    <row r="1360" spans="2:4">
      <c r="B1360" t="s">
        <v>109</v>
      </c>
      <c r="C1360" t="s">
        <v>426</v>
      </c>
      <c r="D1360" t="s">
        <v>29</v>
      </c>
    </row>
    <row r="1361" spans="2:4">
      <c r="B1361" t="s">
        <v>109</v>
      </c>
      <c r="C1361" t="s">
        <v>427</v>
      </c>
      <c r="D1361" t="s">
        <v>29</v>
      </c>
    </row>
    <row r="1362" spans="2:4">
      <c r="B1362" t="s">
        <v>109</v>
      </c>
      <c r="C1362" t="s">
        <v>428</v>
      </c>
      <c r="D1362" t="s">
        <v>29</v>
      </c>
    </row>
    <row r="1363" spans="2:4">
      <c r="B1363" t="s">
        <v>109</v>
      </c>
      <c r="C1363" t="s">
        <v>429</v>
      </c>
      <c r="D1363" t="s">
        <v>29</v>
      </c>
    </row>
    <row r="1364" spans="2:4">
      <c r="B1364" t="s">
        <v>109</v>
      </c>
      <c r="C1364" t="s">
        <v>430</v>
      </c>
      <c r="D1364" t="s">
        <v>29</v>
      </c>
    </row>
    <row r="1365" spans="2:4">
      <c r="B1365" t="s">
        <v>109</v>
      </c>
      <c r="C1365" t="s">
        <v>431</v>
      </c>
      <c r="D1365" t="s">
        <v>29</v>
      </c>
    </row>
    <row r="1366" spans="2:4">
      <c r="B1366" t="s">
        <v>109</v>
      </c>
      <c r="C1366" t="s">
        <v>433</v>
      </c>
      <c r="D1366" t="s">
        <v>29</v>
      </c>
    </row>
    <row r="1367" spans="2:4">
      <c r="B1367" t="s">
        <v>109</v>
      </c>
      <c r="C1367" t="s">
        <v>435</v>
      </c>
      <c r="D1367" t="s">
        <v>29</v>
      </c>
    </row>
    <row r="1368" spans="2:4">
      <c r="B1368" t="s">
        <v>109</v>
      </c>
      <c r="C1368" t="s">
        <v>136</v>
      </c>
      <c r="D1368" t="s">
        <v>29</v>
      </c>
    </row>
    <row r="1369" spans="2:4">
      <c r="B1369" t="s">
        <v>109</v>
      </c>
      <c r="C1369" t="s">
        <v>436</v>
      </c>
      <c r="D1369" t="s">
        <v>29</v>
      </c>
    </row>
    <row r="1370" spans="2:4">
      <c r="B1370" t="s">
        <v>109</v>
      </c>
      <c r="C1370" t="s">
        <v>437</v>
      </c>
      <c r="D1370" t="s">
        <v>29</v>
      </c>
    </row>
    <row r="1371" spans="2:4">
      <c r="B1371" t="s">
        <v>109</v>
      </c>
      <c r="C1371" t="s">
        <v>438</v>
      </c>
      <c r="D1371" t="s">
        <v>29</v>
      </c>
    </row>
    <row r="1372" spans="2:4">
      <c r="B1372" t="s">
        <v>109</v>
      </c>
      <c r="C1372" t="s">
        <v>441</v>
      </c>
      <c r="D1372" t="s">
        <v>29</v>
      </c>
    </row>
    <row r="1373" spans="2:4">
      <c r="B1373" t="s">
        <v>109</v>
      </c>
      <c r="C1373" t="s">
        <v>445</v>
      </c>
      <c r="D1373" t="s">
        <v>29</v>
      </c>
    </row>
    <row r="1374" spans="2:4">
      <c r="B1374" t="s">
        <v>109</v>
      </c>
      <c r="C1374" t="s">
        <v>446</v>
      </c>
      <c r="D1374" t="s">
        <v>29</v>
      </c>
    </row>
    <row r="1375" spans="2:4">
      <c r="B1375" t="s">
        <v>109</v>
      </c>
      <c r="C1375" t="s">
        <v>447</v>
      </c>
      <c r="D1375" t="s">
        <v>29</v>
      </c>
    </row>
    <row r="1376" spans="2:4">
      <c r="B1376" t="s">
        <v>109</v>
      </c>
      <c r="C1376" t="s">
        <v>140</v>
      </c>
      <c r="D1376" t="s">
        <v>29</v>
      </c>
    </row>
    <row r="1377" spans="2:4">
      <c r="B1377" t="s">
        <v>109</v>
      </c>
      <c r="C1377" t="s">
        <v>142</v>
      </c>
      <c r="D1377" t="s">
        <v>29</v>
      </c>
    </row>
    <row r="1378" spans="2:4">
      <c r="B1378" t="s">
        <v>109</v>
      </c>
      <c r="C1378" t="s">
        <v>449</v>
      </c>
      <c r="D1378" t="s">
        <v>29</v>
      </c>
    </row>
    <row r="1379" spans="2:4">
      <c r="B1379" t="s">
        <v>109</v>
      </c>
      <c r="C1379" t="s">
        <v>143</v>
      </c>
      <c r="D1379" t="s">
        <v>29</v>
      </c>
    </row>
    <row r="1380" spans="2:4">
      <c r="B1380" t="s">
        <v>109</v>
      </c>
      <c r="C1380" t="s">
        <v>451</v>
      </c>
      <c r="D1380" t="s">
        <v>29</v>
      </c>
    </row>
    <row r="1381" spans="2:4">
      <c r="B1381" t="s">
        <v>109</v>
      </c>
      <c r="C1381" t="s">
        <v>454</v>
      </c>
      <c r="D1381" t="s">
        <v>29</v>
      </c>
    </row>
    <row r="1382" spans="2:4">
      <c r="B1382" t="s">
        <v>109</v>
      </c>
      <c r="C1382" t="s">
        <v>455</v>
      </c>
      <c r="D1382" t="s">
        <v>29</v>
      </c>
    </row>
    <row r="1383" spans="2:4">
      <c r="B1383" t="s">
        <v>109</v>
      </c>
      <c r="C1383" t="s">
        <v>456</v>
      </c>
      <c r="D1383" t="s">
        <v>29</v>
      </c>
    </row>
    <row r="1384" spans="2:4">
      <c r="B1384" t="s">
        <v>109</v>
      </c>
      <c r="C1384" t="s">
        <v>457</v>
      </c>
      <c r="D1384" t="s">
        <v>29</v>
      </c>
    </row>
    <row r="1385" spans="2:4">
      <c r="B1385" t="s">
        <v>109</v>
      </c>
      <c r="C1385" t="s">
        <v>458</v>
      </c>
      <c r="D1385" t="s">
        <v>29</v>
      </c>
    </row>
    <row r="1386" spans="2:4">
      <c r="B1386" t="s">
        <v>109</v>
      </c>
      <c r="C1386" t="s">
        <v>147</v>
      </c>
      <c r="D1386" t="s">
        <v>29</v>
      </c>
    </row>
    <row r="1387" spans="2:4">
      <c r="B1387" t="s">
        <v>109</v>
      </c>
      <c r="C1387" t="s">
        <v>148</v>
      </c>
      <c r="D1387" t="s">
        <v>29</v>
      </c>
    </row>
    <row r="1388" spans="2:4">
      <c r="B1388" t="s">
        <v>109</v>
      </c>
      <c r="C1388" t="s">
        <v>459</v>
      </c>
      <c r="D1388" t="s">
        <v>29</v>
      </c>
    </row>
    <row r="1389" spans="2:4">
      <c r="B1389" t="s">
        <v>109</v>
      </c>
      <c r="C1389" t="s">
        <v>460</v>
      </c>
      <c r="D1389" t="s">
        <v>29</v>
      </c>
    </row>
    <row r="1390" spans="2:4">
      <c r="B1390" t="s">
        <v>109</v>
      </c>
      <c r="C1390" t="s">
        <v>461</v>
      </c>
      <c r="D1390" t="s">
        <v>29</v>
      </c>
    </row>
    <row r="1391" spans="2:4">
      <c r="B1391" t="s">
        <v>109</v>
      </c>
      <c r="C1391" t="s">
        <v>462</v>
      </c>
      <c r="D1391" t="s">
        <v>29</v>
      </c>
    </row>
    <row r="1392" spans="2:4">
      <c r="B1392" t="s">
        <v>109</v>
      </c>
      <c r="C1392" t="s">
        <v>271</v>
      </c>
      <c r="D1392" t="s">
        <v>29</v>
      </c>
    </row>
    <row r="1393" spans="2:4">
      <c r="B1393" t="s">
        <v>109</v>
      </c>
      <c r="C1393" t="s">
        <v>463</v>
      </c>
      <c r="D1393" t="s">
        <v>29</v>
      </c>
    </row>
    <row r="1394" spans="2:4">
      <c r="B1394" t="s">
        <v>109</v>
      </c>
      <c r="C1394" t="s">
        <v>464</v>
      </c>
      <c r="D1394" t="s">
        <v>29</v>
      </c>
    </row>
    <row r="1395" spans="2:4">
      <c r="B1395" t="s">
        <v>109</v>
      </c>
      <c r="C1395" t="s">
        <v>150</v>
      </c>
      <c r="D1395" t="s">
        <v>29</v>
      </c>
    </row>
    <row r="1396" spans="2:4">
      <c r="B1396" t="s">
        <v>109</v>
      </c>
      <c r="C1396" t="s">
        <v>465</v>
      </c>
      <c r="D1396" t="s">
        <v>29</v>
      </c>
    </row>
    <row r="1397" spans="2:4">
      <c r="B1397" t="s">
        <v>109</v>
      </c>
      <c r="C1397" t="s">
        <v>467</v>
      </c>
      <c r="D1397" t="s">
        <v>29</v>
      </c>
    </row>
    <row r="1398" spans="2:4">
      <c r="B1398" t="s">
        <v>109</v>
      </c>
      <c r="C1398" t="s">
        <v>468</v>
      </c>
      <c r="D1398" t="s">
        <v>29</v>
      </c>
    </row>
    <row r="1399" spans="2:4">
      <c r="B1399" t="s">
        <v>109</v>
      </c>
      <c r="C1399" t="s">
        <v>469</v>
      </c>
      <c r="D1399" t="s">
        <v>29</v>
      </c>
    </row>
    <row r="1400" spans="2:4">
      <c r="B1400" t="s">
        <v>109</v>
      </c>
      <c r="C1400" t="s">
        <v>470</v>
      </c>
      <c r="D1400" t="s">
        <v>29</v>
      </c>
    </row>
    <row r="1401" spans="2:4">
      <c r="B1401" t="s">
        <v>109</v>
      </c>
      <c r="C1401" t="s">
        <v>472</v>
      </c>
      <c r="D1401" t="s">
        <v>29</v>
      </c>
    </row>
    <row r="1402" spans="2:4">
      <c r="B1402" t="s">
        <v>109</v>
      </c>
      <c r="C1402" t="s">
        <v>154</v>
      </c>
      <c r="D1402" t="s">
        <v>29</v>
      </c>
    </row>
    <row r="1403" spans="2:4">
      <c r="B1403" t="s">
        <v>109</v>
      </c>
      <c r="C1403" t="s">
        <v>473</v>
      </c>
      <c r="D1403" t="s">
        <v>29</v>
      </c>
    </row>
    <row r="1404" spans="2:4">
      <c r="B1404" t="s">
        <v>109</v>
      </c>
      <c r="C1404" t="s">
        <v>474</v>
      </c>
      <c r="D1404" t="s">
        <v>29</v>
      </c>
    </row>
    <row r="1405" spans="2:4">
      <c r="B1405" t="s">
        <v>109</v>
      </c>
      <c r="C1405" t="s">
        <v>478</v>
      </c>
      <c r="D1405" t="s">
        <v>29</v>
      </c>
    </row>
    <row r="1406" spans="2:4">
      <c r="B1406" t="s">
        <v>109</v>
      </c>
      <c r="C1406" t="s">
        <v>480</v>
      </c>
      <c r="D1406" t="s">
        <v>29</v>
      </c>
    </row>
    <row r="1407" spans="2:4">
      <c r="B1407" t="s">
        <v>109</v>
      </c>
      <c r="C1407" t="s">
        <v>481</v>
      </c>
      <c r="D1407" t="s">
        <v>29</v>
      </c>
    </row>
    <row r="1408" spans="2:4">
      <c r="B1408" t="s">
        <v>109</v>
      </c>
      <c r="C1408" t="s">
        <v>484</v>
      </c>
      <c r="D1408" t="s">
        <v>29</v>
      </c>
    </row>
    <row r="1409" spans="2:4">
      <c r="B1409" t="s">
        <v>109</v>
      </c>
      <c r="C1409" t="s">
        <v>485</v>
      </c>
      <c r="D1409" t="s">
        <v>29</v>
      </c>
    </row>
    <row r="1410" spans="2:4">
      <c r="B1410" t="s">
        <v>109</v>
      </c>
      <c r="C1410" t="s">
        <v>279</v>
      </c>
      <c r="D1410" t="s">
        <v>29</v>
      </c>
    </row>
    <row r="1411" spans="2:4">
      <c r="B1411" t="s">
        <v>109</v>
      </c>
      <c r="C1411" t="s">
        <v>486</v>
      </c>
      <c r="D1411" t="s">
        <v>29</v>
      </c>
    </row>
    <row r="1412" spans="2:4">
      <c r="B1412" t="s">
        <v>109</v>
      </c>
      <c r="C1412" t="s">
        <v>487</v>
      </c>
      <c r="D1412" t="s">
        <v>29</v>
      </c>
    </row>
    <row r="1413" spans="2:4">
      <c r="B1413" t="s">
        <v>109</v>
      </c>
      <c r="C1413" t="s">
        <v>162</v>
      </c>
      <c r="D1413" t="s">
        <v>29</v>
      </c>
    </row>
    <row r="1414" spans="2:4">
      <c r="B1414" t="s">
        <v>109</v>
      </c>
      <c r="C1414" t="s">
        <v>488</v>
      </c>
      <c r="D1414" t="s">
        <v>29</v>
      </c>
    </row>
    <row r="1415" spans="2:4">
      <c r="B1415" t="s">
        <v>109</v>
      </c>
      <c r="C1415" t="s">
        <v>163</v>
      </c>
      <c r="D1415" t="s">
        <v>29</v>
      </c>
    </row>
    <row r="1416" spans="2:4">
      <c r="B1416" t="s">
        <v>109</v>
      </c>
      <c r="C1416" t="s">
        <v>489</v>
      </c>
      <c r="D1416" t="s">
        <v>29</v>
      </c>
    </row>
    <row r="1417" spans="2:4">
      <c r="B1417" t="s">
        <v>109</v>
      </c>
      <c r="C1417" t="s">
        <v>165</v>
      </c>
      <c r="D1417" t="s">
        <v>29</v>
      </c>
    </row>
    <row r="1418" spans="2:4">
      <c r="B1418" t="s">
        <v>109</v>
      </c>
      <c r="C1418" t="s">
        <v>284</v>
      </c>
      <c r="D1418" t="s">
        <v>29</v>
      </c>
    </row>
    <row r="1419" spans="2:4">
      <c r="B1419" t="s">
        <v>109</v>
      </c>
      <c r="C1419" t="s">
        <v>492</v>
      </c>
      <c r="D1419" t="s">
        <v>29</v>
      </c>
    </row>
    <row r="1420" spans="2:4">
      <c r="B1420" t="s">
        <v>109</v>
      </c>
      <c r="C1420" t="s">
        <v>493</v>
      </c>
      <c r="D1420" t="s">
        <v>29</v>
      </c>
    </row>
    <row r="1421" spans="2:4">
      <c r="B1421" t="s">
        <v>109</v>
      </c>
      <c r="C1421" t="s">
        <v>170</v>
      </c>
      <c r="D1421" t="s">
        <v>29</v>
      </c>
    </row>
    <row r="1422" spans="2:4">
      <c r="B1422" t="s">
        <v>109</v>
      </c>
      <c r="C1422" t="s">
        <v>172</v>
      </c>
      <c r="D1422" t="s">
        <v>29</v>
      </c>
    </row>
    <row r="1423" spans="2:4">
      <c r="B1423" t="s">
        <v>109</v>
      </c>
      <c r="C1423" t="s">
        <v>495</v>
      </c>
      <c r="D1423" t="s">
        <v>29</v>
      </c>
    </row>
    <row r="1424" spans="2:4">
      <c r="B1424" t="s">
        <v>109</v>
      </c>
      <c r="C1424" t="s">
        <v>497</v>
      </c>
      <c r="D1424" t="s">
        <v>29</v>
      </c>
    </row>
    <row r="1425" spans="2:4">
      <c r="B1425" t="s">
        <v>109</v>
      </c>
      <c r="C1425" t="s">
        <v>499</v>
      </c>
      <c r="D1425" t="s">
        <v>29</v>
      </c>
    </row>
    <row r="1426" spans="2:4">
      <c r="B1426" t="s">
        <v>109</v>
      </c>
      <c r="C1426" t="s">
        <v>502</v>
      </c>
      <c r="D1426" t="s">
        <v>29</v>
      </c>
    </row>
    <row r="1427" spans="2:4">
      <c r="B1427" t="s">
        <v>109</v>
      </c>
      <c r="C1427" t="s">
        <v>182</v>
      </c>
      <c r="D1427" t="s">
        <v>29</v>
      </c>
    </row>
    <row r="1428" spans="2:4">
      <c r="B1428" t="s">
        <v>109</v>
      </c>
      <c r="C1428" t="s">
        <v>183</v>
      </c>
      <c r="D1428" t="s">
        <v>29</v>
      </c>
    </row>
    <row r="1429" spans="2:4">
      <c r="B1429" t="s">
        <v>109</v>
      </c>
      <c r="C1429" t="s">
        <v>184</v>
      </c>
      <c r="D1429" t="s">
        <v>29</v>
      </c>
    </row>
    <row r="1430" spans="2:4">
      <c r="B1430" t="s">
        <v>109</v>
      </c>
      <c r="C1430" t="s">
        <v>504</v>
      </c>
      <c r="D1430" t="s">
        <v>29</v>
      </c>
    </row>
    <row r="1431" spans="2:4">
      <c r="B1431" t="s">
        <v>109</v>
      </c>
      <c r="C1431" t="s">
        <v>505</v>
      </c>
      <c r="D1431" t="s">
        <v>29</v>
      </c>
    </row>
    <row r="1432" spans="2:4">
      <c r="B1432" t="s">
        <v>109</v>
      </c>
      <c r="C1432" t="s">
        <v>506</v>
      </c>
      <c r="D1432" t="s">
        <v>29</v>
      </c>
    </row>
    <row r="1433" spans="2:4">
      <c r="B1433" t="s">
        <v>109</v>
      </c>
      <c r="C1433" t="s">
        <v>507</v>
      </c>
      <c r="D1433" t="s">
        <v>29</v>
      </c>
    </row>
    <row r="1434" spans="2:4">
      <c r="B1434" t="s">
        <v>109</v>
      </c>
      <c r="C1434" t="s">
        <v>508</v>
      </c>
      <c r="D1434" t="s">
        <v>29</v>
      </c>
    </row>
    <row r="1435" spans="2:4">
      <c r="B1435" t="s">
        <v>109</v>
      </c>
      <c r="C1435" t="s">
        <v>509</v>
      </c>
      <c r="D1435" t="s">
        <v>29</v>
      </c>
    </row>
    <row r="1436" spans="2:4">
      <c r="B1436" t="s">
        <v>109</v>
      </c>
      <c r="C1436" t="s">
        <v>288</v>
      </c>
      <c r="D1436" t="s">
        <v>29</v>
      </c>
    </row>
    <row r="1437" spans="2:4">
      <c r="B1437" t="s">
        <v>109</v>
      </c>
      <c r="C1437" t="s">
        <v>510</v>
      </c>
      <c r="D1437" t="s">
        <v>29</v>
      </c>
    </row>
    <row r="1438" spans="2:4">
      <c r="B1438" t="s">
        <v>109</v>
      </c>
      <c r="C1438" t="s">
        <v>511</v>
      </c>
      <c r="D1438" t="s">
        <v>29</v>
      </c>
    </row>
    <row r="1439" spans="2:4">
      <c r="B1439" t="s">
        <v>109</v>
      </c>
      <c r="C1439" t="s">
        <v>513</v>
      </c>
      <c r="D1439" t="s">
        <v>29</v>
      </c>
    </row>
    <row r="1440" spans="2:4">
      <c r="B1440" t="s">
        <v>109</v>
      </c>
      <c r="C1440" t="s">
        <v>187</v>
      </c>
      <c r="D1440" t="s">
        <v>29</v>
      </c>
    </row>
    <row r="1441" spans="2:4">
      <c r="B1441" t="s">
        <v>109</v>
      </c>
      <c r="C1441" t="s">
        <v>516</v>
      </c>
      <c r="D1441" t="s">
        <v>29</v>
      </c>
    </row>
    <row r="1442" spans="2:4">
      <c r="B1442" t="s">
        <v>109</v>
      </c>
      <c r="C1442" t="s">
        <v>188</v>
      </c>
      <c r="D1442" t="s">
        <v>29</v>
      </c>
    </row>
    <row r="1443" spans="2:4">
      <c r="B1443" t="s">
        <v>109</v>
      </c>
      <c r="C1443" t="s">
        <v>192</v>
      </c>
      <c r="D1443" t="s">
        <v>29</v>
      </c>
    </row>
    <row r="1444" spans="2:4">
      <c r="B1444" t="s">
        <v>109</v>
      </c>
      <c r="C1444" t="s">
        <v>193</v>
      </c>
      <c r="D1444" t="s">
        <v>29</v>
      </c>
    </row>
    <row r="1445" spans="2:4">
      <c r="B1445" t="s">
        <v>109</v>
      </c>
      <c r="C1445" t="s">
        <v>521</v>
      </c>
      <c r="D1445" t="s">
        <v>29</v>
      </c>
    </row>
    <row r="1446" spans="2:4">
      <c r="B1446" t="s">
        <v>109</v>
      </c>
      <c r="C1446" t="s">
        <v>522</v>
      </c>
      <c r="D1446" t="s">
        <v>29</v>
      </c>
    </row>
    <row r="1447" spans="2:4">
      <c r="B1447" t="s">
        <v>109</v>
      </c>
      <c r="C1447" t="s">
        <v>523</v>
      </c>
      <c r="D1447" t="s">
        <v>29</v>
      </c>
    </row>
    <row r="1448" spans="2:4">
      <c r="B1448" t="s">
        <v>109</v>
      </c>
      <c r="C1448" t="s">
        <v>524</v>
      </c>
      <c r="D1448" t="s">
        <v>29</v>
      </c>
    </row>
    <row r="1449" spans="2:4">
      <c r="B1449" t="s">
        <v>109</v>
      </c>
      <c r="C1449" t="s">
        <v>197</v>
      </c>
      <c r="D1449" t="s">
        <v>29</v>
      </c>
    </row>
    <row r="1450" spans="2:4">
      <c r="B1450" t="s">
        <v>109</v>
      </c>
      <c r="C1450" t="s">
        <v>202</v>
      </c>
      <c r="D1450" t="s">
        <v>29</v>
      </c>
    </row>
    <row r="1451" spans="2:4">
      <c r="B1451" t="s">
        <v>109</v>
      </c>
      <c r="C1451" t="s">
        <v>203</v>
      </c>
      <c r="D1451" t="s">
        <v>29</v>
      </c>
    </row>
    <row r="1452" spans="2:4">
      <c r="B1452" t="s">
        <v>109</v>
      </c>
      <c r="C1452" t="s">
        <v>528</v>
      </c>
      <c r="D1452" t="s">
        <v>29</v>
      </c>
    </row>
    <row r="1453" spans="2:4">
      <c r="B1453" t="s">
        <v>109</v>
      </c>
      <c r="C1453" t="s">
        <v>529</v>
      </c>
      <c r="D1453" t="s">
        <v>29</v>
      </c>
    </row>
    <row r="1454" spans="2:4">
      <c r="B1454" t="s">
        <v>109</v>
      </c>
      <c r="C1454" t="s">
        <v>530</v>
      </c>
      <c r="D1454" t="s">
        <v>29</v>
      </c>
    </row>
    <row r="1455" spans="2:4">
      <c r="B1455" t="s">
        <v>109</v>
      </c>
      <c r="C1455" t="s">
        <v>206</v>
      </c>
      <c r="D1455" t="s">
        <v>29</v>
      </c>
    </row>
    <row r="1456" spans="2:4">
      <c r="B1456" t="s">
        <v>109</v>
      </c>
      <c r="C1456" t="s">
        <v>533</v>
      </c>
      <c r="D1456" t="s">
        <v>29</v>
      </c>
    </row>
    <row r="1457" spans="2:4">
      <c r="B1457" t="s">
        <v>109</v>
      </c>
      <c r="C1457" t="s">
        <v>536</v>
      </c>
      <c r="D1457" t="s">
        <v>29</v>
      </c>
    </row>
    <row r="1458" spans="2:4">
      <c r="B1458" t="s">
        <v>109</v>
      </c>
      <c r="C1458" t="s">
        <v>537</v>
      </c>
      <c r="D1458" t="s">
        <v>29</v>
      </c>
    </row>
    <row r="1459" spans="2:4">
      <c r="B1459" t="s">
        <v>109</v>
      </c>
      <c r="C1459" t="s">
        <v>538</v>
      </c>
      <c r="D1459" t="s">
        <v>29</v>
      </c>
    </row>
    <row r="1460" spans="2:4">
      <c r="B1460" t="s">
        <v>109</v>
      </c>
      <c r="C1460" t="s">
        <v>213</v>
      </c>
      <c r="D1460" t="s">
        <v>29</v>
      </c>
    </row>
    <row r="1461" spans="2:4">
      <c r="B1461" t="s">
        <v>109</v>
      </c>
      <c r="C1461" t="s">
        <v>214</v>
      </c>
      <c r="D1461" t="s">
        <v>29</v>
      </c>
    </row>
    <row r="1462" spans="2:4">
      <c r="B1462" t="s">
        <v>109</v>
      </c>
      <c r="C1462" t="s">
        <v>544</v>
      </c>
      <c r="D1462" t="s">
        <v>29</v>
      </c>
    </row>
    <row r="1463" spans="2:4">
      <c r="B1463" t="s">
        <v>109</v>
      </c>
      <c r="C1463" t="s">
        <v>545</v>
      </c>
      <c r="D1463" t="s">
        <v>29</v>
      </c>
    </row>
    <row r="1464" spans="2:4">
      <c r="B1464" t="s">
        <v>109</v>
      </c>
      <c r="C1464" t="s">
        <v>217</v>
      </c>
      <c r="D1464" t="s">
        <v>29</v>
      </c>
    </row>
    <row r="1465" spans="2:4">
      <c r="B1465" t="s">
        <v>109</v>
      </c>
      <c r="C1465" t="s">
        <v>547</v>
      </c>
      <c r="D1465" t="s">
        <v>29</v>
      </c>
    </row>
    <row r="1466" spans="2:4">
      <c r="B1466" t="s">
        <v>109</v>
      </c>
      <c r="C1466" t="s">
        <v>219</v>
      </c>
      <c r="D1466" t="s">
        <v>29</v>
      </c>
    </row>
    <row r="1467" spans="2:4">
      <c r="B1467" t="s">
        <v>109</v>
      </c>
      <c r="C1467" t="s">
        <v>222</v>
      </c>
      <c r="D1467" t="s">
        <v>29</v>
      </c>
    </row>
    <row r="1468" spans="2:4">
      <c r="B1468" t="s">
        <v>109</v>
      </c>
      <c r="C1468" t="s">
        <v>548</v>
      </c>
      <c r="D1468" t="s">
        <v>29</v>
      </c>
    </row>
    <row r="1469" spans="2:4">
      <c r="B1469" t="s">
        <v>109</v>
      </c>
      <c r="C1469" t="s">
        <v>549</v>
      </c>
      <c r="D1469" t="s">
        <v>29</v>
      </c>
    </row>
    <row r="1470" spans="2:4">
      <c r="B1470" t="s">
        <v>109</v>
      </c>
      <c r="C1470" t="s">
        <v>551</v>
      </c>
      <c r="D1470" t="s">
        <v>29</v>
      </c>
    </row>
    <row r="1471" spans="2:4">
      <c r="B1471" t="s">
        <v>109</v>
      </c>
      <c r="C1471" t="s">
        <v>224</v>
      </c>
      <c r="D1471" t="s">
        <v>29</v>
      </c>
    </row>
    <row r="1472" spans="2:4">
      <c r="B1472" t="s">
        <v>109</v>
      </c>
      <c r="C1472" t="s">
        <v>554</v>
      </c>
      <c r="D1472" t="s">
        <v>29</v>
      </c>
    </row>
    <row r="1473" spans="2:4">
      <c r="B1473" t="s">
        <v>109</v>
      </c>
      <c r="C1473" t="s">
        <v>555</v>
      </c>
      <c r="D1473" t="s">
        <v>29</v>
      </c>
    </row>
    <row r="1474" spans="2:4">
      <c r="B1474" t="s">
        <v>109</v>
      </c>
      <c r="C1474" t="s">
        <v>556</v>
      </c>
      <c r="D1474" t="s">
        <v>29</v>
      </c>
    </row>
    <row r="1475" spans="2:4">
      <c r="B1475" t="s">
        <v>109</v>
      </c>
      <c r="C1475" t="s">
        <v>298</v>
      </c>
      <c r="D1475" t="s">
        <v>29</v>
      </c>
    </row>
    <row r="1476" spans="2:4">
      <c r="B1476" t="s">
        <v>109</v>
      </c>
      <c r="C1476" t="s">
        <v>557</v>
      </c>
      <c r="D1476" t="s">
        <v>29</v>
      </c>
    </row>
    <row r="1477" spans="2:4">
      <c r="B1477" t="s">
        <v>109</v>
      </c>
      <c r="C1477" t="s">
        <v>37</v>
      </c>
      <c r="D1477" t="s">
        <v>559</v>
      </c>
    </row>
    <row r="1478" spans="2:4">
      <c r="B1478" t="s">
        <v>109</v>
      </c>
      <c r="C1478" t="s">
        <v>319</v>
      </c>
      <c r="D1478" t="s">
        <v>559</v>
      </c>
    </row>
    <row r="1479" spans="2:4">
      <c r="B1479" t="s">
        <v>109</v>
      </c>
      <c r="C1479" t="s">
        <v>232</v>
      </c>
      <c r="D1479" t="s">
        <v>559</v>
      </c>
    </row>
    <row r="1480" spans="2:4">
      <c r="B1480" t="s">
        <v>109</v>
      </c>
      <c r="C1480" t="s">
        <v>44</v>
      </c>
      <c r="D1480" t="s">
        <v>559</v>
      </c>
    </row>
    <row r="1481" spans="2:4">
      <c r="B1481" t="s">
        <v>109</v>
      </c>
      <c r="C1481" t="s">
        <v>52</v>
      </c>
      <c r="D1481" t="s">
        <v>559</v>
      </c>
    </row>
    <row r="1482" spans="2:4">
      <c r="B1482" t="s">
        <v>109</v>
      </c>
      <c r="C1482" t="s">
        <v>338</v>
      </c>
      <c r="D1482" t="s">
        <v>559</v>
      </c>
    </row>
    <row r="1483" spans="2:4">
      <c r="B1483" t="s">
        <v>109</v>
      </c>
      <c r="C1483" t="s">
        <v>54</v>
      </c>
      <c r="D1483" t="s">
        <v>559</v>
      </c>
    </row>
    <row r="1484" spans="2:4">
      <c r="B1484" t="s">
        <v>109</v>
      </c>
      <c r="C1484" t="s">
        <v>65</v>
      </c>
      <c r="D1484" t="s">
        <v>559</v>
      </c>
    </row>
    <row r="1485" spans="2:4">
      <c r="B1485" t="s">
        <v>109</v>
      </c>
      <c r="C1485" t="s">
        <v>356</v>
      </c>
      <c r="D1485" t="s">
        <v>559</v>
      </c>
    </row>
    <row r="1486" spans="2:4">
      <c r="B1486" t="s">
        <v>109</v>
      </c>
      <c r="C1486" t="s">
        <v>245</v>
      </c>
      <c r="D1486" t="s">
        <v>559</v>
      </c>
    </row>
    <row r="1487" spans="2:4">
      <c r="B1487" t="s">
        <v>109</v>
      </c>
      <c r="C1487" t="s">
        <v>81</v>
      </c>
      <c r="D1487" t="s">
        <v>559</v>
      </c>
    </row>
    <row r="1488" spans="2:4">
      <c r="B1488" t="s">
        <v>109</v>
      </c>
      <c r="C1488" t="s">
        <v>82</v>
      </c>
      <c r="D1488" t="s">
        <v>559</v>
      </c>
    </row>
    <row r="1489" spans="2:4">
      <c r="B1489" t="s">
        <v>109</v>
      </c>
      <c r="C1489" t="s">
        <v>86</v>
      </c>
      <c r="D1489" t="s">
        <v>559</v>
      </c>
    </row>
    <row r="1490" spans="2:4">
      <c r="B1490" t="s">
        <v>109</v>
      </c>
      <c r="C1490" t="s">
        <v>382</v>
      </c>
      <c r="D1490" t="s">
        <v>559</v>
      </c>
    </row>
    <row r="1491" spans="2:4">
      <c r="B1491" t="s">
        <v>109</v>
      </c>
      <c r="C1491" t="s">
        <v>88</v>
      </c>
      <c r="D1491" t="s">
        <v>559</v>
      </c>
    </row>
    <row r="1492" spans="2:4">
      <c r="B1492" t="s">
        <v>109</v>
      </c>
      <c r="C1492" t="s">
        <v>90</v>
      </c>
      <c r="D1492" t="s">
        <v>559</v>
      </c>
    </row>
    <row r="1493" spans="2:4">
      <c r="B1493" t="s">
        <v>109</v>
      </c>
      <c r="C1493" t="s">
        <v>96</v>
      </c>
      <c r="D1493" t="s">
        <v>559</v>
      </c>
    </row>
    <row r="1494" spans="2:4">
      <c r="B1494" t="s">
        <v>109</v>
      </c>
      <c r="C1494" t="s">
        <v>98</v>
      </c>
      <c r="D1494" t="s">
        <v>559</v>
      </c>
    </row>
    <row r="1495" spans="2:4">
      <c r="B1495" t="s">
        <v>109</v>
      </c>
      <c r="C1495" t="s">
        <v>100</v>
      </c>
      <c r="D1495" t="s">
        <v>559</v>
      </c>
    </row>
    <row r="1496" spans="2:4">
      <c r="B1496" t="s">
        <v>109</v>
      </c>
      <c r="C1496" t="s">
        <v>104</v>
      </c>
      <c r="D1496" t="s">
        <v>559</v>
      </c>
    </row>
    <row r="1497" spans="2:4">
      <c r="B1497" t="s">
        <v>109</v>
      </c>
      <c r="C1497" t="s">
        <v>397</v>
      </c>
      <c r="D1497" t="s">
        <v>559</v>
      </c>
    </row>
    <row r="1498" spans="2:4">
      <c r="B1498" t="s">
        <v>109</v>
      </c>
      <c r="C1498" t="s">
        <v>398</v>
      </c>
      <c r="D1498" t="s">
        <v>559</v>
      </c>
    </row>
    <row r="1499" spans="2:4">
      <c r="B1499" t="s">
        <v>109</v>
      </c>
      <c r="C1499" t="s">
        <v>403</v>
      </c>
      <c r="D1499" t="s">
        <v>559</v>
      </c>
    </row>
    <row r="1500" spans="2:4">
      <c r="B1500" t="s">
        <v>109</v>
      </c>
      <c r="C1500" t="s">
        <v>114</v>
      </c>
      <c r="D1500" t="s">
        <v>559</v>
      </c>
    </row>
    <row r="1501" spans="2:4">
      <c r="B1501" t="s">
        <v>109</v>
      </c>
      <c r="C1501" t="s">
        <v>404</v>
      </c>
      <c r="D1501" t="s">
        <v>559</v>
      </c>
    </row>
    <row r="1502" spans="2:4">
      <c r="B1502" t="s">
        <v>109</v>
      </c>
      <c r="C1502" t="s">
        <v>118</v>
      </c>
      <c r="D1502" t="s">
        <v>559</v>
      </c>
    </row>
    <row r="1503" spans="2:4">
      <c r="B1503" t="s">
        <v>109</v>
      </c>
      <c r="C1503" t="s">
        <v>413</v>
      </c>
      <c r="D1503" t="s">
        <v>559</v>
      </c>
    </row>
    <row r="1504" spans="2:4">
      <c r="B1504" t="s">
        <v>109</v>
      </c>
      <c r="C1504" t="s">
        <v>124</v>
      </c>
      <c r="D1504" t="s">
        <v>559</v>
      </c>
    </row>
    <row r="1505" spans="2:4">
      <c r="B1505" t="s">
        <v>109</v>
      </c>
      <c r="C1505" t="s">
        <v>137</v>
      </c>
      <c r="D1505" t="s">
        <v>559</v>
      </c>
    </row>
    <row r="1506" spans="2:4">
      <c r="B1506" t="s">
        <v>109</v>
      </c>
      <c r="C1506" t="s">
        <v>439</v>
      </c>
      <c r="D1506" t="s">
        <v>559</v>
      </c>
    </row>
    <row r="1507" spans="2:4">
      <c r="B1507" t="s">
        <v>109</v>
      </c>
      <c r="C1507" t="s">
        <v>138</v>
      </c>
      <c r="D1507" t="s">
        <v>559</v>
      </c>
    </row>
    <row r="1508" spans="2:4">
      <c r="B1508" t="s">
        <v>109</v>
      </c>
      <c r="C1508" t="s">
        <v>444</v>
      </c>
      <c r="D1508" t="s">
        <v>559</v>
      </c>
    </row>
    <row r="1509" spans="2:4">
      <c r="B1509" t="s">
        <v>109</v>
      </c>
      <c r="C1509" t="s">
        <v>450</v>
      </c>
      <c r="D1509" t="s">
        <v>559</v>
      </c>
    </row>
    <row r="1510" spans="2:4">
      <c r="B1510" t="s">
        <v>109</v>
      </c>
      <c r="C1510" t="s">
        <v>145</v>
      </c>
      <c r="D1510" t="s">
        <v>559</v>
      </c>
    </row>
    <row r="1511" spans="2:4">
      <c r="B1511" t="s">
        <v>109</v>
      </c>
      <c r="C1511" t="s">
        <v>269</v>
      </c>
      <c r="D1511" t="s">
        <v>559</v>
      </c>
    </row>
    <row r="1512" spans="2:4">
      <c r="B1512" t="s">
        <v>109</v>
      </c>
      <c r="C1512" t="s">
        <v>149</v>
      </c>
      <c r="D1512" t="s">
        <v>559</v>
      </c>
    </row>
    <row r="1513" spans="2:4">
      <c r="B1513" t="s">
        <v>109</v>
      </c>
      <c r="C1513" t="s">
        <v>272</v>
      </c>
      <c r="D1513" t="s">
        <v>559</v>
      </c>
    </row>
    <row r="1514" spans="2:4">
      <c r="B1514" t="s">
        <v>109</v>
      </c>
      <c r="C1514" t="s">
        <v>152</v>
      </c>
      <c r="D1514" t="s">
        <v>559</v>
      </c>
    </row>
    <row r="1515" spans="2:4">
      <c r="B1515" t="s">
        <v>109</v>
      </c>
      <c r="C1515" t="s">
        <v>476</v>
      </c>
      <c r="D1515" t="s">
        <v>559</v>
      </c>
    </row>
    <row r="1516" spans="2:4">
      <c r="B1516" t="s">
        <v>109</v>
      </c>
      <c r="C1516" t="s">
        <v>482</v>
      </c>
      <c r="D1516" t="s">
        <v>559</v>
      </c>
    </row>
    <row r="1517" spans="2:4">
      <c r="B1517" t="s">
        <v>109</v>
      </c>
      <c r="C1517" t="s">
        <v>490</v>
      </c>
      <c r="D1517" t="s">
        <v>559</v>
      </c>
    </row>
    <row r="1518" spans="2:4">
      <c r="B1518" t="s">
        <v>109</v>
      </c>
      <c r="C1518" t="s">
        <v>175</v>
      </c>
      <c r="D1518" t="s">
        <v>559</v>
      </c>
    </row>
    <row r="1519" spans="2:4">
      <c r="B1519" t="s">
        <v>109</v>
      </c>
      <c r="C1519" t="s">
        <v>185</v>
      </c>
      <c r="D1519" t="s">
        <v>559</v>
      </c>
    </row>
    <row r="1520" spans="2:4">
      <c r="B1520" t="s">
        <v>109</v>
      </c>
      <c r="C1520" t="s">
        <v>512</v>
      </c>
      <c r="D1520" t="s">
        <v>559</v>
      </c>
    </row>
    <row r="1521" spans="2:4">
      <c r="B1521" t="s">
        <v>109</v>
      </c>
      <c r="C1521" t="s">
        <v>186</v>
      </c>
      <c r="D1521" t="s">
        <v>559</v>
      </c>
    </row>
    <row r="1522" spans="2:4">
      <c r="B1522" t="s">
        <v>109</v>
      </c>
      <c r="C1522" t="s">
        <v>189</v>
      </c>
      <c r="D1522" t="s">
        <v>559</v>
      </c>
    </row>
    <row r="1523" spans="2:4">
      <c r="B1523" t="s">
        <v>109</v>
      </c>
      <c r="C1523" t="s">
        <v>518</v>
      </c>
      <c r="D1523" t="s">
        <v>559</v>
      </c>
    </row>
    <row r="1524" spans="2:4">
      <c r="B1524" t="s">
        <v>109</v>
      </c>
      <c r="C1524" t="s">
        <v>525</v>
      </c>
      <c r="D1524" t="s">
        <v>559</v>
      </c>
    </row>
    <row r="1525" spans="2:4">
      <c r="B1525" t="s">
        <v>109</v>
      </c>
      <c r="C1525" t="s">
        <v>211</v>
      </c>
      <c r="D1525" t="s">
        <v>559</v>
      </c>
    </row>
    <row r="1526" spans="2:4">
      <c r="B1526" t="s">
        <v>109</v>
      </c>
      <c r="C1526" t="s">
        <v>541</v>
      </c>
      <c r="D1526" t="s">
        <v>559</v>
      </c>
    </row>
    <row r="1527" spans="2:4">
      <c r="B1527" t="s">
        <v>109</v>
      </c>
      <c r="C1527" t="s">
        <v>542</v>
      </c>
      <c r="D1527" t="s">
        <v>559</v>
      </c>
    </row>
    <row r="1528" spans="2:4">
      <c r="B1528" t="s">
        <v>109</v>
      </c>
      <c r="C1528" t="s">
        <v>215</v>
      </c>
      <c r="D1528" t="s">
        <v>559</v>
      </c>
    </row>
    <row r="1529" spans="2:4">
      <c r="B1529" t="s">
        <v>109</v>
      </c>
      <c r="C1529" t="s">
        <v>216</v>
      </c>
      <c r="D1529" t="s">
        <v>559</v>
      </c>
    </row>
    <row r="1530" spans="2:4">
      <c r="B1530" t="s">
        <v>109</v>
      </c>
      <c r="C1530" t="s">
        <v>221</v>
      </c>
      <c r="D1530" t="s">
        <v>559</v>
      </c>
    </row>
    <row r="1531" spans="2:4">
      <c r="B1531" t="s">
        <v>109</v>
      </c>
      <c r="C1531" t="s">
        <v>550</v>
      </c>
      <c r="D1531" t="s">
        <v>559</v>
      </c>
    </row>
    <row r="1532" spans="2:4">
      <c r="B1532" t="s">
        <v>109</v>
      </c>
      <c r="C1532" t="s">
        <v>226</v>
      </c>
      <c r="D1532" t="s">
        <v>559</v>
      </c>
    </row>
    <row r="1533" spans="2:4">
      <c r="B1533" t="s">
        <v>109</v>
      </c>
      <c r="C1533" t="s">
        <v>297</v>
      </c>
      <c r="D1533" t="s">
        <v>559</v>
      </c>
    </row>
    <row r="1534" spans="2:4">
      <c r="B1534" t="s">
        <v>560</v>
      </c>
      <c r="C1534" t="s">
        <v>337</v>
      </c>
      <c r="D1534" t="s">
        <v>28</v>
      </c>
    </row>
    <row r="1535" spans="2:4">
      <c r="B1535" t="s">
        <v>560</v>
      </c>
      <c r="C1535" t="s">
        <v>144</v>
      </c>
      <c r="D1535" t="s">
        <v>28</v>
      </c>
    </row>
    <row r="1536" spans="2:4">
      <c r="B1536" t="s">
        <v>560</v>
      </c>
      <c r="C1536" t="s">
        <v>38</v>
      </c>
      <c r="D1536" t="s">
        <v>28</v>
      </c>
    </row>
    <row r="1537" spans="2:4">
      <c r="B1537" t="s">
        <v>560</v>
      </c>
      <c r="C1537" t="s">
        <v>41</v>
      </c>
      <c r="D1537" t="s">
        <v>28</v>
      </c>
    </row>
    <row r="1538" spans="2:4">
      <c r="B1538" t="s">
        <v>560</v>
      </c>
      <c r="C1538" t="s">
        <v>48</v>
      </c>
      <c r="D1538" t="s">
        <v>28</v>
      </c>
    </row>
    <row r="1539" spans="2:4">
      <c r="B1539" t="s">
        <v>560</v>
      </c>
      <c r="C1539" t="s">
        <v>50</v>
      </c>
      <c r="D1539" t="s">
        <v>28</v>
      </c>
    </row>
    <row r="1540" spans="2:4">
      <c r="B1540" t="s">
        <v>560</v>
      </c>
      <c r="C1540" t="s">
        <v>51</v>
      </c>
      <c r="D1540" t="s">
        <v>28</v>
      </c>
    </row>
    <row r="1541" spans="2:4">
      <c r="B1541" t="s">
        <v>560</v>
      </c>
      <c r="C1541" t="s">
        <v>72</v>
      </c>
      <c r="D1541" t="s">
        <v>28</v>
      </c>
    </row>
    <row r="1542" spans="2:4">
      <c r="B1542" t="s">
        <v>560</v>
      </c>
      <c r="C1542" t="s">
        <v>129</v>
      </c>
      <c r="D1542" t="s">
        <v>28</v>
      </c>
    </row>
    <row r="1543" spans="2:4">
      <c r="B1543" t="s">
        <v>560</v>
      </c>
      <c r="C1543" t="s">
        <v>131</v>
      </c>
      <c r="D1543" t="s">
        <v>28</v>
      </c>
    </row>
    <row r="1544" spans="2:4">
      <c r="B1544" t="s">
        <v>560</v>
      </c>
      <c r="C1544" t="s">
        <v>134</v>
      </c>
      <c r="D1544" t="s">
        <v>28</v>
      </c>
    </row>
    <row r="1545" spans="2:4">
      <c r="B1545" t="s">
        <v>560</v>
      </c>
      <c r="C1545" t="s">
        <v>135</v>
      </c>
      <c r="D1545" t="s">
        <v>28</v>
      </c>
    </row>
    <row r="1546" spans="2:4">
      <c r="B1546" t="s">
        <v>560</v>
      </c>
      <c r="C1546" t="s">
        <v>157</v>
      </c>
      <c r="D1546" t="s">
        <v>28</v>
      </c>
    </row>
    <row r="1547" spans="2:4">
      <c r="B1547" t="s">
        <v>560</v>
      </c>
      <c r="C1547" t="s">
        <v>166</v>
      </c>
      <c r="D1547" t="s">
        <v>28</v>
      </c>
    </row>
    <row r="1548" spans="2:4">
      <c r="B1548" t="s">
        <v>560</v>
      </c>
      <c r="C1548" t="s">
        <v>167</v>
      </c>
      <c r="D1548" t="s">
        <v>28</v>
      </c>
    </row>
    <row r="1549" spans="2:4">
      <c r="B1549" t="s">
        <v>560</v>
      </c>
      <c r="C1549" t="s">
        <v>169</v>
      </c>
      <c r="D1549" t="s">
        <v>28</v>
      </c>
    </row>
    <row r="1550" spans="2:4">
      <c r="B1550" t="s">
        <v>560</v>
      </c>
      <c r="C1550" t="s">
        <v>174</v>
      </c>
      <c r="D1550" t="s">
        <v>28</v>
      </c>
    </row>
    <row r="1551" spans="2:4">
      <c r="B1551" t="s">
        <v>560</v>
      </c>
      <c r="C1551" t="s">
        <v>175</v>
      </c>
      <c r="D1551" t="s">
        <v>28</v>
      </c>
    </row>
    <row r="1552" spans="2:4">
      <c r="B1552" t="s">
        <v>560</v>
      </c>
      <c r="C1552" t="s">
        <v>179</v>
      </c>
      <c r="D1552" t="s">
        <v>28</v>
      </c>
    </row>
    <row r="1553" spans="2:4">
      <c r="B1553" t="s">
        <v>560</v>
      </c>
      <c r="C1553" t="s">
        <v>196</v>
      </c>
      <c r="D1553" t="s">
        <v>28</v>
      </c>
    </row>
    <row r="1554" spans="2:4">
      <c r="B1554" t="s">
        <v>560</v>
      </c>
      <c r="C1554" t="s">
        <v>200</v>
      </c>
      <c r="D1554" t="s">
        <v>28</v>
      </c>
    </row>
    <row r="1555" spans="2:4">
      <c r="B1555" t="s">
        <v>560</v>
      </c>
      <c r="C1555" t="s">
        <v>201</v>
      </c>
      <c r="D1555" t="s">
        <v>28</v>
      </c>
    </row>
    <row r="1556" spans="2:4">
      <c r="B1556" t="s">
        <v>560</v>
      </c>
      <c r="C1556" t="s">
        <v>209</v>
      </c>
      <c r="D1556" t="s">
        <v>28</v>
      </c>
    </row>
    <row r="1557" spans="2:4">
      <c r="B1557" t="s">
        <v>560</v>
      </c>
      <c r="C1557" t="s">
        <v>210</v>
      </c>
      <c r="D1557" t="s">
        <v>28</v>
      </c>
    </row>
    <row r="1558" spans="2:4">
      <c r="B1558" t="s">
        <v>560</v>
      </c>
      <c r="C1558" t="s">
        <v>227</v>
      </c>
      <c r="D1558" t="s">
        <v>28</v>
      </c>
    </row>
    <row r="1559" spans="2:4">
      <c r="B1559" t="s">
        <v>560</v>
      </c>
      <c r="C1559" t="s">
        <v>230</v>
      </c>
      <c r="D1559" t="s">
        <v>229</v>
      </c>
    </row>
    <row r="1560" spans="2:4">
      <c r="B1560" t="s">
        <v>560</v>
      </c>
      <c r="C1560" t="s">
        <v>231</v>
      </c>
      <c r="D1560" t="s">
        <v>229</v>
      </c>
    </row>
    <row r="1561" spans="2:4">
      <c r="B1561" t="s">
        <v>560</v>
      </c>
      <c r="C1561" t="s">
        <v>37</v>
      </c>
      <c r="D1561" t="s">
        <v>229</v>
      </c>
    </row>
    <row r="1562" spans="2:4">
      <c r="B1562" t="s">
        <v>560</v>
      </c>
      <c r="C1562" t="s">
        <v>40</v>
      </c>
      <c r="D1562" t="s">
        <v>229</v>
      </c>
    </row>
    <row r="1563" spans="2:4">
      <c r="B1563" t="s">
        <v>560</v>
      </c>
      <c r="C1563" t="s">
        <v>234</v>
      </c>
      <c r="D1563" t="s">
        <v>229</v>
      </c>
    </row>
    <row r="1564" spans="2:4">
      <c r="B1564" t="s">
        <v>560</v>
      </c>
      <c r="C1564" t="s">
        <v>235</v>
      </c>
      <c r="D1564" t="s">
        <v>229</v>
      </c>
    </row>
    <row r="1565" spans="2:4">
      <c r="B1565" t="s">
        <v>560</v>
      </c>
      <c r="C1565" t="s">
        <v>238</v>
      </c>
      <c r="D1565" t="s">
        <v>229</v>
      </c>
    </row>
    <row r="1566" spans="2:4">
      <c r="B1566" t="s">
        <v>560</v>
      </c>
      <c r="C1566" t="s">
        <v>239</v>
      </c>
      <c r="D1566" t="s">
        <v>229</v>
      </c>
    </row>
    <row r="1567" spans="2:4">
      <c r="B1567" t="s">
        <v>560</v>
      </c>
      <c r="C1567" t="s">
        <v>240</v>
      </c>
      <c r="D1567" t="s">
        <v>229</v>
      </c>
    </row>
    <row r="1568" spans="2:4">
      <c r="B1568" t="s">
        <v>560</v>
      </c>
      <c r="C1568" t="s">
        <v>241</v>
      </c>
      <c r="D1568" t="s">
        <v>229</v>
      </c>
    </row>
    <row r="1569" spans="2:4">
      <c r="B1569" t="s">
        <v>560</v>
      </c>
      <c r="C1569" t="s">
        <v>243</v>
      </c>
      <c r="D1569" t="s">
        <v>229</v>
      </c>
    </row>
    <row r="1570" spans="2:4">
      <c r="B1570" t="s">
        <v>560</v>
      </c>
      <c r="C1570" t="s">
        <v>68</v>
      </c>
      <c r="D1570" t="s">
        <v>229</v>
      </c>
    </row>
    <row r="1571" spans="2:4">
      <c r="B1571" t="s">
        <v>560</v>
      </c>
      <c r="C1571" t="s">
        <v>70</v>
      </c>
      <c r="D1571" t="s">
        <v>229</v>
      </c>
    </row>
    <row r="1572" spans="2:4">
      <c r="B1572" t="s">
        <v>560</v>
      </c>
      <c r="C1572" t="s">
        <v>247</v>
      </c>
      <c r="D1572" t="s">
        <v>229</v>
      </c>
    </row>
    <row r="1573" spans="2:4">
      <c r="B1573" t="s">
        <v>560</v>
      </c>
      <c r="C1573" t="s">
        <v>75</v>
      </c>
      <c r="D1573" t="s">
        <v>229</v>
      </c>
    </row>
    <row r="1574" spans="2:4">
      <c r="B1574" t="s">
        <v>560</v>
      </c>
      <c r="C1574" t="s">
        <v>251</v>
      </c>
      <c r="D1574" t="s">
        <v>229</v>
      </c>
    </row>
    <row r="1575" spans="2:4">
      <c r="B1575" t="s">
        <v>560</v>
      </c>
      <c r="C1575" t="s">
        <v>252</v>
      </c>
      <c r="D1575" t="s">
        <v>229</v>
      </c>
    </row>
    <row r="1576" spans="2:4">
      <c r="B1576" t="s">
        <v>560</v>
      </c>
      <c r="C1576" t="s">
        <v>254</v>
      </c>
      <c r="D1576" t="s">
        <v>229</v>
      </c>
    </row>
    <row r="1577" spans="2:4">
      <c r="B1577" t="s">
        <v>560</v>
      </c>
      <c r="C1577" t="s">
        <v>255</v>
      </c>
      <c r="D1577" t="s">
        <v>229</v>
      </c>
    </row>
    <row r="1578" spans="2:4">
      <c r="B1578" t="s">
        <v>560</v>
      </c>
      <c r="C1578" t="s">
        <v>259</v>
      </c>
      <c r="D1578" t="s">
        <v>229</v>
      </c>
    </row>
    <row r="1579" spans="2:4">
      <c r="B1579" t="s">
        <v>560</v>
      </c>
      <c r="C1579" t="s">
        <v>261</v>
      </c>
      <c r="D1579" t="s">
        <v>229</v>
      </c>
    </row>
    <row r="1580" spans="2:4">
      <c r="B1580" t="s">
        <v>560</v>
      </c>
      <c r="C1580" t="s">
        <v>409</v>
      </c>
      <c r="D1580" t="s">
        <v>229</v>
      </c>
    </row>
    <row r="1581" spans="2:4">
      <c r="B1581" t="s">
        <v>560</v>
      </c>
      <c r="C1581" t="s">
        <v>262</v>
      </c>
      <c r="D1581" t="s">
        <v>229</v>
      </c>
    </row>
    <row r="1582" spans="2:4">
      <c r="B1582" t="s">
        <v>560</v>
      </c>
      <c r="C1582" t="s">
        <v>263</v>
      </c>
      <c r="D1582" t="s">
        <v>229</v>
      </c>
    </row>
    <row r="1583" spans="2:4">
      <c r="B1583" t="s">
        <v>560</v>
      </c>
      <c r="C1583" t="s">
        <v>265</v>
      </c>
      <c r="D1583" t="s">
        <v>229</v>
      </c>
    </row>
    <row r="1584" spans="2:4">
      <c r="B1584" t="s">
        <v>560</v>
      </c>
      <c r="C1584" t="s">
        <v>146</v>
      </c>
      <c r="D1584" t="s">
        <v>229</v>
      </c>
    </row>
    <row r="1585" spans="2:4">
      <c r="B1585" t="s">
        <v>560</v>
      </c>
      <c r="C1585" t="s">
        <v>270</v>
      </c>
      <c r="D1585" t="s">
        <v>229</v>
      </c>
    </row>
    <row r="1586" spans="2:4">
      <c r="B1586" t="s">
        <v>560</v>
      </c>
      <c r="C1586" t="s">
        <v>160</v>
      </c>
      <c r="D1586" t="s">
        <v>229</v>
      </c>
    </row>
    <row r="1587" spans="2:4">
      <c r="B1587" t="s">
        <v>560</v>
      </c>
      <c r="C1587" t="s">
        <v>282</v>
      </c>
      <c r="D1587" t="s">
        <v>229</v>
      </c>
    </row>
    <row r="1588" spans="2:4">
      <c r="B1588" t="s">
        <v>560</v>
      </c>
      <c r="C1588" t="s">
        <v>283</v>
      </c>
      <c r="D1588" t="s">
        <v>229</v>
      </c>
    </row>
    <row r="1589" spans="2:4">
      <c r="B1589" t="s">
        <v>560</v>
      </c>
      <c r="C1589" t="s">
        <v>194</v>
      </c>
      <c r="D1589" t="s">
        <v>229</v>
      </c>
    </row>
    <row r="1590" spans="2:4">
      <c r="B1590" t="s">
        <v>560</v>
      </c>
      <c r="C1590" t="s">
        <v>527</v>
      </c>
      <c r="D1590" t="s">
        <v>229</v>
      </c>
    </row>
    <row r="1591" spans="2:4">
      <c r="B1591" t="s">
        <v>560</v>
      </c>
      <c r="C1591" t="s">
        <v>291</v>
      </c>
      <c r="D1591" t="s">
        <v>229</v>
      </c>
    </row>
    <row r="1592" spans="2:4">
      <c r="B1592" t="s">
        <v>560</v>
      </c>
      <c r="C1592" t="s">
        <v>212</v>
      </c>
      <c r="D1592" t="s">
        <v>229</v>
      </c>
    </row>
    <row r="1593" spans="2:4">
      <c r="B1593" t="s">
        <v>560</v>
      </c>
      <c r="C1593" t="s">
        <v>292</v>
      </c>
      <c r="D1593" t="s">
        <v>229</v>
      </c>
    </row>
    <row r="1594" spans="2:4">
      <c r="B1594" t="s">
        <v>560</v>
      </c>
      <c r="C1594" t="s">
        <v>274</v>
      </c>
      <c r="D1594" t="s">
        <v>300</v>
      </c>
    </row>
    <row r="1595" spans="2:4">
      <c r="B1595" t="s">
        <v>560</v>
      </c>
      <c r="C1595" t="s">
        <v>301</v>
      </c>
      <c r="D1595" t="s">
        <v>29</v>
      </c>
    </row>
    <row r="1596" spans="2:4">
      <c r="B1596" t="s">
        <v>560</v>
      </c>
      <c r="C1596" t="s">
        <v>27</v>
      </c>
      <c r="D1596" t="s">
        <v>29</v>
      </c>
    </row>
    <row r="1597" spans="2:4">
      <c r="B1597" t="s">
        <v>560</v>
      </c>
      <c r="C1597" t="s">
        <v>30</v>
      </c>
      <c r="D1597" t="s">
        <v>29</v>
      </c>
    </row>
    <row r="1598" spans="2:4">
      <c r="B1598" t="s">
        <v>560</v>
      </c>
      <c r="C1598" t="s">
        <v>302</v>
      </c>
      <c r="D1598" t="s">
        <v>29</v>
      </c>
    </row>
    <row r="1599" spans="2:4">
      <c r="B1599" t="s">
        <v>560</v>
      </c>
      <c r="C1599" t="s">
        <v>228</v>
      </c>
      <c r="D1599" t="s">
        <v>29</v>
      </c>
    </row>
    <row r="1600" spans="2:4">
      <c r="B1600" t="s">
        <v>560</v>
      </c>
      <c r="C1600" t="s">
        <v>303</v>
      </c>
      <c r="D1600" t="s">
        <v>29</v>
      </c>
    </row>
    <row r="1601" spans="2:4">
      <c r="B1601" t="s">
        <v>560</v>
      </c>
      <c r="C1601" t="s">
        <v>304</v>
      </c>
      <c r="D1601" t="s">
        <v>29</v>
      </c>
    </row>
    <row r="1602" spans="2:4">
      <c r="B1602" t="s">
        <v>560</v>
      </c>
      <c r="C1602" t="s">
        <v>305</v>
      </c>
      <c r="D1602" t="s">
        <v>29</v>
      </c>
    </row>
    <row r="1603" spans="2:4">
      <c r="B1603" t="s">
        <v>560</v>
      </c>
      <c r="C1603" t="s">
        <v>31</v>
      </c>
      <c r="D1603" t="s">
        <v>29</v>
      </c>
    </row>
    <row r="1604" spans="2:4">
      <c r="B1604" t="s">
        <v>560</v>
      </c>
      <c r="C1604" t="s">
        <v>306</v>
      </c>
      <c r="D1604" t="s">
        <v>29</v>
      </c>
    </row>
    <row r="1605" spans="2:4">
      <c r="B1605" t="s">
        <v>560</v>
      </c>
      <c r="C1605" t="s">
        <v>307</v>
      </c>
      <c r="D1605" t="s">
        <v>29</v>
      </c>
    </row>
    <row r="1606" spans="2:4">
      <c r="B1606" t="s">
        <v>560</v>
      </c>
      <c r="C1606" t="s">
        <v>308</v>
      </c>
      <c r="D1606" t="s">
        <v>29</v>
      </c>
    </row>
    <row r="1607" spans="2:4">
      <c r="B1607" t="s">
        <v>560</v>
      </c>
      <c r="C1607" t="s">
        <v>309</v>
      </c>
      <c r="D1607" t="s">
        <v>29</v>
      </c>
    </row>
    <row r="1608" spans="2:4">
      <c r="B1608" t="s">
        <v>560</v>
      </c>
      <c r="C1608" t="s">
        <v>32</v>
      </c>
      <c r="D1608" t="s">
        <v>29</v>
      </c>
    </row>
    <row r="1609" spans="2:4">
      <c r="B1609" t="s">
        <v>560</v>
      </c>
      <c r="C1609" t="s">
        <v>312</v>
      </c>
      <c r="D1609" t="s">
        <v>29</v>
      </c>
    </row>
    <row r="1610" spans="2:4">
      <c r="B1610" t="s">
        <v>560</v>
      </c>
      <c r="C1610" t="s">
        <v>33</v>
      </c>
      <c r="D1610" t="s">
        <v>29</v>
      </c>
    </row>
    <row r="1611" spans="2:4">
      <c r="B1611" t="s">
        <v>560</v>
      </c>
      <c r="C1611" t="s">
        <v>34</v>
      </c>
      <c r="D1611" t="s">
        <v>29</v>
      </c>
    </row>
    <row r="1612" spans="2:4">
      <c r="B1612" t="s">
        <v>560</v>
      </c>
      <c r="C1612" t="s">
        <v>313</v>
      </c>
      <c r="D1612" t="s">
        <v>29</v>
      </c>
    </row>
    <row r="1613" spans="2:4">
      <c r="B1613" t="s">
        <v>560</v>
      </c>
      <c r="C1613" t="s">
        <v>314</v>
      </c>
      <c r="D1613" t="s">
        <v>29</v>
      </c>
    </row>
    <row r="1614" spans="2:4">
      <c r="B1614" t="s">
        <v>560</v>
      </c>
      <c r="C1614" t="s">
        <v>317</v>
      </c>
      <c r="D1614" t="s">
        <v>29</v>
      </c>
    </row>
    <row r="1615" spans="2:4">
      <c r="B1615" t="s">
        <v>560</v>
      </c>
      <c r="C1615" t="s">
        <v>318</v>
      </c>
      <c r="D1615" t="s">
        <v>29</v>
      </c>
    </row>
    <row r="1616" spans="2:4">
      <c r="B1616" t="s">
        <v>560</v>
      </c>
      <c r="C1616" t="s">
        <v>319</v>
      </c>
      <c r="D1616" t="s">
        <v>29</v>
      </c>
    </row>
    <row r="1617" spans="2:4">
      <c r="B1617" t="s">
        <v>560</v>
      </c>
      <c r="C1617" t="s">
        <v>320</v>
      </c>
      <c r="D1617" t="s">
        <v>29</v>
      </c>
    </row>
    <row r="1618" spans="2:4">
      <c r="B1618" t="s">
        <v>560</v>
      </c>
      <c r="C1618" t="s">
        <v>321</v>
      </c>
      <c r="D1618" t="s">
        <v>29</v>
      </c>
    </row>
    <row r="1619" spans="2:4">
      <c r="B1619" t="s">
        <v>560</v>
      </c>
      <c r="C1619" t="s">
        <v>42</v>
      </c>
      <c r="D1619" t="s">
        <v>29</v>
      </c>
    </row>
    <row r="1620" spans="2:4">
      <c r="B1620" t="s">
        <v>560</v>
      </c>
      <c r="C1620" t="s">
        <v>43</v>
      </c>
      <c r="D1620" t="s">
        <v>29</v>
      </c>
    </row>
    <row r="1621" spans="2:4">
      <c r="B1621" t="s">
        <v>560</v>
      </c>
      <c r="C1621" t="s">
        <v>233</v>
      </c>
      <c r="D1621" t="s">
        <v>29</v>
      </c>
    </row>
    <row r="1622" spans="2:4">
      <c r="B1622" t="s">
        <v>560</v>
      </c>
      <c r="C1622" t="s">
        <v>323</v>
      </c>
      <c r="D1622" t="s">
        <v>29</v>
      </c>
    </row>
    <row r="1623" spans="2:4">
      <c r="B1623" t="s">
        <v>560</v>
      </c>
      <c r="C1623" t="s">
        <v>44</v>
      </c>
      <c r="D1623" t="s">
        <v>29</v>
      </c>
    </row>
    <row r="1624" spans="2:4">
      <c r="B1624" t="s">
        <v>560</v>
      </c>
      <c r="C1624" t="s">
        <v>45</v>
      </c>
      <c r="D1624" t="s">
        <v>29</v>
      </c>
    </row>
    <row r="1625" spans="2:4">
      <c r="B1625" t="s">
        <v>560</v>
      </c>
      <c r="C1625" t="s">
        <v>324</v>
      </c>
      <c r="D1625" t="s">
        <v>29</v>
      </c>
    </row>
    <row r="1626" spans="2:4">
      <c r="B1626" t="s">
        <v>560</v>
      </c>
      <c r="C1626" t="s">
        <v>325</v>
      </c>
      <c r="D1626" t="s">
        <v>29</v>
      </c>
    </row>
    <row r="1627" spans="2:4">
      <c r="B1627" t="s">
        <v>560</v>
      </c>
      <c r="C1627" t="s">
        <v>46</v>
      </c>
      <c r="D1627" t="s">
        <v>29</v>
      </c>
    </row>
    <row r="1628" spans="2:4">
      <c r="B1628" t="s">
        <v>560</v>
      </c>
      <c r="C1628" t="s">
        <v>47</v>
      </c>
      <c r="D1628" t="s">
        <v>29</v>
      </c>
    </row>
    <row r="1629" spans="2:4">
      <c r="B1629" t="s">
        <v>560</v>
      </c>
      <c r="C1629" t="s">
        <v>326</v>
      </c>
      <c r="D1629" t="s">
        <v>29</v>
      </c>
    </row>
    <row r="1630" spans="2:4">
      <c r="B1630" t="s">
        <v>560</v>
      </c>
      <c r="C1630" t="s">
        <v>327</v>
      </c>
      <c r="D1630" t="s">
        <v>29</v>
      </c>
    </row>
    <row r="1631" spans="2:4">
      <c r="B1631" t="s">
        <v>560</v>
      </c>
      <c r="C1631" t="s">
        <v>328</v>
      </c>
      <c r="D1631" t="s">
        <v>29</v>
      </c>
    </row>
    <row r="1632" spans="2:4">
      <c r="B1632" t="s">
        <v>560</v>
      </c>
      <c r="C1632" t="s">
        <v>329</v>
      </c>
      <c r="D1632" t="s">
        <v>29</v>
      </c>
    </row>
    <row r="1633" spans="2:4">
      <c r="B1633" t="s">
        <v>560</v>
      </c>
      <c r="C1633" t="s">
        <v>330</v>
      </c>
      <c r="D1633" t="s">
        <v>29</v>
      </c>
    </row>
    <row r="1634" spans="2:4">
      <c r="B1634" t="s">
        <v>560</v>
      </c>
      <c r="C1634" t="s">
        <v>49</v>
      </c>
      <c r="D1634" t="s">
        <v>29</v>
      </c>
    </row>
    <row r="1635" spans="2:4">
      <c r="B1635" t="s">
        <v>560</v>
      </c>
      <c r="C1635" t="s">
        <v>331</v>
      </c>
      <c r="D1635" t="s">
        <v>29</v>
      </c>
    </row>
    <row r="1636" spans="2:4">
      <c r="B1636" t="s">
        <v>560</v>
      </c>
      <c r="C1636" t="s">
        <v>332</v>
      </c>
      <c r="D1636" t="s">
        <v>29</v>
      </c>
    </row>
    <row r="1637" spans="2:4">
      <c r="B1637" t="s">
        <v>560</v>
      </c>
      <c r="C1637" t="s">
        <v>333</v>
      </c>
      <c r="D1637" t="s">
        <v>29</v>
      </c>
    </row>
    <row r="1638" spans="2:4">
      <c r="B1638" t="s">
        <v>560</v>
      </c>
      <c r="C1638" t="s">
        <v>334</v>
      </c>
      <c r="D1638" t="s">
        <v>29</v>
      </c>
    </row>
    <row r="1639" spans="2:4">
      <c r="B1639" t="s">
        <v>560</v>
      </c>
      <c r="C1639" t="s">
        <v>336</v>
      </c>
      <c r="D1639" t="s">
        <v>29</v>
      </c>
    </row>
    <row r="1640" spans="2:4">
      <c r="B1640" t="s">
        <v>560</v>
      </c>
      <c r="C1640" t="s">
        <v>52</v>
      </c>
      <c r="D1640" t="s">
        <v>29</v>
      </c>
    </row>
    <row r="1641" spans="2:4">
      <c r="B1641" t="s">
        <v>560</v>
      </c>
      <c r="C1641" t="s">
        <v>338</v>
      </c>
      <c r="D1641" t="s">
        <v>29</v>
      </c>
    </row>
    <row r="1642" spans="2:4">
      <c r="B1642" t="s">
        <v>560</v>
      </c>
      <c r="C1642" t="s">
        <v>339</v>
      </c>
      <c r="D1642" t="s">
        <v>29</v>
      </c>
    </row>
    <row r="1643" spans="2:4">
      <c r="B1643" t="s">
        <v>560</v>
      </c>
      <c r="C1643" t="s">
        <v>55</v>
      </c>
      <c r="D1643" t="s">
        <v>29</v>
      </c>
    </row>
    <row r="1644" spans="2:4">
      <c r="B1644" t="s">
        <v>560</v>
      </c>
      <c r="C1644" t="s">
        <v>340</v>
      </c>
      <c r="D1644" t="s">
        <v>29</v>
      </c>
    </row>
    <row r="1645" spans="2:4">
      <c r="B1645" t="s">
        <v>560</v>
      </c>
      <c r="C1645" t="s">
        <v>244</v>
      </c>
      <c r="D1645" t="s">
        <v>29</v>
      </c>
    </row>
    <row r="1646" spans="2:4">
      <c r="B1646" t="s">
        <v>560</v>
      </c>
      <c r="C1646" t="s">
        <v>341</v>
      </c>
      <c r="D1646" t="s">
        <v>29</v>
      </c>
    </row>
    <row r="1647" spans="2:4">
      <c r="B1647" t="s">
        <v>560</v>
      </c>
      <c r="C1647" t="s">
        <v>57</v>
      </c>
      <c r="D1647" t="s">
        <v>29</v>
      </c>
    </row>
    <row r="1648" spans="2:4">
      <c r="B1648" t="s">
        <v>560</v>
      </c>
      <c r="C1648" t="s">
        <v>58</v>
      </c>
      <c r="D1648" t="s">
        <v>29</v>
      </c>
    </row>
    <row r="1649" spans="2:4">
      <c r="B1649" t="s">
        <v>560</v>
      </c>
      <c r="C1649" t="s">
        <v>342</v>
      </c>
      <c r="D1649" t="s">
        <v>29</v>
      </c>
    </row>
    <row r="1650" spans="2:4">
      <c r="B1650" t="s">
        <v>560</v>
      </c>
      <c r="C1650" t="s">
        <v>343</v>
      </c>
      <c r="D1650" t="s">
        <v>29</v>
      </c>
    </row>
    <row r="1651" spans="2:4">
      <c r="B1651" t="s">
        <v>560</v>
      </c>
      <c r="C1651" t="s">
        <v>344</v>
      </c>
      <c r="D1651" t="s">
        <v>29</v>
      </c>
    </row>
    <row r="1652" spans="2:4">
      <c r="B1652" t="s">
        <v>560</v>
      </c>
      <c r="C1652" t="s">
        <v>345</v>
      </c>
      <c r="D1652" t="s">
        <v>29</v>
      </c>
    </row>
    <row r="1653" spans="2:4">
      <c r="B1653" t="s">
        <v>560</v>
      </c>
      <c r="C1653" t="s">
        <v>59</v>
      </c>
      <c r="D1653" t="s">
        <v>29</v>
      </c>
    </row>
    <row r="1654" spans="2:4">
      <c r="B1654" t="s">
        <v>560</v>
      </c>
      <c r="C1654" t="s">
        <v>346</v>
      </c>
      <c r="D1654" t="s">
        <v>29</v>
      </c>
    </row>
    <row r="1655" spans="2:4">
      <c r="B1655" t="s">
        <v>560</v>
      </c>
      <c r="C1655" t="s">
        <v>347</v>
      </c>
      <c r="D1655" t="s">
        <v>29</v>
      </c>
    </row>
    <row r="1656" spans="2:4">
      <c r="B1656" t="s">
        <v>560</v>
      </c>
      <c r="C1656" t="s">
        <v>60</v>
      </c>
      <c r="D1656" t="s">
        <v>29</v>
      </c>
    </row>
    <row r="1657" spans="2:4">
      <c r="B1657" t="s">
        <v>560</v>
      </c>
      <c r="C1657" t="s">
        <v>348</v>
      </c>
      <c r="D1657" t="s">
        <v>29</v>
      </c>
    </row>
    <row r="1658" spans="2:4">
      <c r="B1658" t="s">
        <v>560</v>
      </c>
      <c r="C1658" t="s">
        <v>61</v>
      </c>
      <c r="D1658" t="s">
        <v>29</v>
      </c>
    </row>
    <row r="1659" spans="2:4">
      <c r="B1659" t="s">
        <v>560</v>
      </c>
      <c r="C1659" t="s">
        <v>349</v>
      </c>
      <c r="D1659" t="s">
        <v>29</v>
      </c>
    </row>
    <row r="1660" spans="2:4">
      <c r="B1660" t="s">
        <v>560</v>
      </c>
      <c r="C1660" t="s">
        <v>62</v>
      </c>
      <c r="D1660" t="s">
        <v>29</v>
      </c>
    </row>
    <row r="1661" spans="2:4">
      <c r="B1661" t="s">
        <v>560</v>
      </c>
      <c r="C1661" t="s">
        <v>350</v>
      </c>
      <c r="D1661" t="s">
        <v>29</v>
      </c>
    </row>
    <row r="1662" spans="2:4">
      <c r="B1662" t="s">
        <v>560</v>
      </c>
      <c r="C1662" t="s">
        <v>63</v>
      </c>
      <c r="D1662" t="s">
        <v>29</v>
      </c>
    </row>
    <row r="1663" spans="2:4">
      <c r="B1663" t="s">
        <v>560</v>
      </c>
      <c r="C1663" t="s">
        <v>64</v>
      </c>
      <c r="D1663" t="s">
        <v>29</v>
      </c>
    </row>
    <row r="1664" spans="2:4">
      <c r="B1664" t="s">
        <v>560</v>
      </c>
      <c r="C1664" t="s">
        <v>65</v>
      </c>
      <c r="D1664" t="s">
        <v>29</v>
      </c>
    </row>
    <row r="1665" spans="2:4">
      <c r="B1665" t="s">
        <v>560</v>
      </c>
      <c r="C1665" t="s">
        <v>351</v>
      </c>
      <c r="D1665" t="s">
        <v>29</v>
      </c>
    </row>
    <row r="1666" spans="2:4">
      <c r="B1666" t="s">
        <v>560</v>
      </c>
      <c r="C1666" t="s">
        <v>352</v>
      </c>
      <c r="D1666" t="s">
        <v>29</v>
      </c>
    </row>
    <row r="1667" spans="2:4">
      <c r="B1667" t="s">
        <v>560</v>
      </c>
      <c r="C1667" t="s">
        <v>354</v>
      </c>
      <c r="D1667" t="s">
        <v>29</v>
      </c>
    </row>
    <row r="1668" spans="2:4">
      <c r="B1668" t="s">
        <v>560</v>
      </c>
      <c r="C1668" t="s">
        <v>355</v>
      </c>
      <c r="D1668" t="s">
        <v>29</v>
      </c>
    </row>
    <row r="1669" spans="2:4">
      <c r="B1669" t="s">
        <v>560</v>
      </c>
      <c r="C1669" t="s">
        <v>356</v>
      </c>
      <c r="D1669" t="s">
        <v>29</v>
      </c>
    </row>
    <row r="1670" spans="2:4">
      <c r="B1670" t="s">
        <v>560</v>
      </c>
      <c r="C1670" t="s">
        <v>66</v>
      </c>
      <c r="D1670" t="s">
        <v>29</v>
      </c>
    </row>
    <row r="1671" spans="2:4">
      <c r="B1671" t="s">
        <v>560</v>
      </c>
      <c r="C1671" t="s">
        <v>67</v>
      </c>
      <c r="D1671" t="s">
        <v>29</v>
      </c>
    </row>
    <row r="1672" spans="2:4">
      <c r="B1672" t="s">
        <v>560</v>
      </c>
      <c r="C1672" t="s">
        <v>357</v>
      </c>
      <c r="D1672" t="s">
        <v>29</v>
      </c>
    </row>
    <row r="1673" spans="2:4">
      <c r="B1673" t="s">
        <v>560</v>
      </c>
      <c r="C1673" t="s">
        <v>358</v>
      </c>
      <c r="D1673" t="s">
        <v>29</v>
      </c>
    </row>
    <row r="1674" spans="2:4">
      <c r="B1674" t="s">
        <v>560</v>
      </c>
      <c r="C1674" t="s">
        <v>359</v>
      </c>
      <c r="D1674" t="s">
        <v>29</v>
      </c>
    </row>
    <row r="1675" spans="2:4">
      <c r="B1675" t="s">
        <v>560</v>
      </c>
      <c r="C1675" t="s">
        <v>360</v>
      </c>
      <c r="D1675" t="s">
        <v>29</v>
      </c>
    </row>
    <row r="1676" spans="2:4">
      <c r="B1676" t="s">
        <v>560</v>
      </c>
      <c r="C1676" t="s">
        <v>361</v>
      </c>
      <c r="D1676" t="s">
        <v>29</v>
      </c>
    </row>
    <row r="1677" spans="2:4">
      <c r="B1677" t="s">
        <v>560</v>
      </c>
      <c r="C1677" t="s">
        <v>362</v>
      </c>
      <c r="D1677" t="s">
        <v>29</v>
      </c>
    </row>
    <row r="1678" spans="2:4">
      <c r="B1678" t="s">
        <v>560</v>
      </c>
      <c r="C1678" t="s">
        <v>363</v>
      </c>
      <c r="D1678" t="s">
        <v>29</v>
      </c>
    </row>
    <row r="1679" spans="2:4">
      <c r="B1679" t="s">
        <v>560</v>
      </c>
      <c r="C1679" t="s">
        <v>364</v>
      </c>
      <c r="D1679" t="s">
        <v>29</v>
      </c>
    </row>
    <row r="1680" spans="2:4">
      <c r="B1680" t="s">
        <v>560</v>
      </c>
      <c r="C1680" t="s">
        <v>365</v>
      </c>
      <c r="D1680" t="s">
        <v>29</v>
      </c>
    </row>
    <row r="1681" spans="2:4">
      <c r="B1681" t="s">
        <v>560</v>
      </c>
      <c r="C1681" t="s">
        <v>366</v>
      </c>
      <c r="D1681" t="s">
        <v>29</v>
      </c>
    </row>
    <row r="1682" spans="2:4">
      <c r="B1682" t="s">
        <v>560</v>
      </c>
      <c r="C1682" t="s">
        <v>367</v>
      </c>
      <c r="D1682" t="s">
        <v>29</v>
      </c>
    </row>
    <row r="1683" spans="2:4">
      <c r="B1683" t="s">
        <v>560</v>
      </c>
      <c r="C1683" t="s">
        <v>368</v>
      </c>
      <c r="D1683" t="s">
        <v>29</v>
      </c>
    </row>
    <row r="1684" spans="2:4">
      <c r="B1684" t="s">
        <v>560</v>
      </c>
      <c r="C1684" t="s">
        <v>369</v>
      </c>
      <c r="D1684" t="s">
        <v>29</v>
      </c>
    </row>
    <row r="1685" spans="2:4">
      <c r="B1685" t="s">
        <v>560</v>
      </c>
      <c r="C1685" t="s">
        <v>69</v>
      </c>
      <c r="D1685" t="s">
        <v>29</v>
      </c>
    </row>
    <row r="1686" spans="2:4">
      <c r="B1686" t="s">
        <v>560</v>
      </c>
      <c r="C1686" t="s">
        <v>370</v>
      </c>
      <c r="D1686" t="s">
        <v>29</v>
      </c>
    </row>
    <row r="1687" spans="2:4">
      <c r="B1687" t="s">
        <v>560</v>
      </c>
      <c r="C1687" t="s">
        <v>71</v>
      </c>
      <c r="D1687" t="s">
        <v>29</v>
      </c>
    </row>
    <row r="1688" spans="2:4">
      <c r="B1688" t="s">
        <v>560</v>
      </c>
      <c r="C1688" t="s">
        <v>371</v>
      </c>
      <c r="D1688" t="s">
        <v>29</v>
      </c>
    </row>
    <row r="1689" spans="2:4">
      <c r="B1689" t="s">
        <v>560</v>
      </c>
      <c r="C1689" t="s">
        <v>372</v>
      </c>
      <c r="D1689" t="s">
        <v>29</v>
      </c>
    </row>
    <row r="1690" spans="2:4">
      <c r="B1690" t="s">
        <v>560</v>
      </c>
      <c r="C1690" t="s">
        <v>248</v>
      </c>
      <c r="D1690" t="s">
        <v>29</v>
      </c>
    </row>
    <row r="1691" spans="2:4">
      <c r="B1691" t="s">
        <v>560</v>
      </c>
      <c r="C1691" t="s">
        <v>76</v>
      </c>
      <c r="D1691" t="s">
        <v>29</v>
      </c>
    </row>
    <row r="1692" spans="2:4">
      <c r="B1692" t="s">
        <v>560</v>
      </c>
      <c r="C1692" t="s">
        <v>374</v>
      </c>
      <c r="D1692" t="s">
        <v>29</v>
      </c>
    </row>
    <row r="1693" spans="2:4">
      <c r="B1693" t="s">
        <v>560</v>
      </c>
      <c r="C1693" t="s">
        <v>375</v>
      </c>
      <c r="D1693" t="s">
        <v>29</v>
      </c>
    </row>
    <row r="1694" spans="2:4">
      <c r="B1694" t="s">
        <v>560</v>
      </c>
      <c r="C1694" t="s">
        <v>250</v>
      </c>
      <c r="D1694" t="s">
        <v>29</v>
      </c>
    </row>
    <row r="1695" spans="2:4">
      <c r="B1695" t="s">
        <v>560</v>
      </c>
      <c r="C1695" t="s">
        <v>376</v>
      </c>
      <c r="D1695" t="s">
        <v>29</v>
      </c>
    </row>
    <row r="1696" spans="2:4">
      <c r="B1696" t="s">
        <v>560</v>
      </c>
      <c r="C1696" t="s">
        <v>377</v>
      </c>
      <c r="D1696" t="s">
        <v>29</v>
      </c>
    </row>
    <row r="1697" spans="2:4">
      <c r="B1697" t="s">
        <v>560</v>
      </c>
      <c r="C1697" t="s">
        <v>81</v>
      </c>
      <c r="D1697" t="s">
        <v>29</v>
      </c>
    </row>
    <row r="1698" spans="2:4">
      <c r="B1698" t="s">
        <v>560</v>
      </c>
      <c r="C1698" t="s">
        <v>378</v>
      </c>
      <c r="D1698" t="s">
        <v>29</v>
      </c>
    </row>
    <row r="1699" spans="2:4">
      <c r="B1699" t="s">
        <v>560</v>
      </c>
      <c r="C1699" t="s">
        <v>379</v>
      </c>
      <c r="D1699" t="s">
        <v>29</v>
      </c>
    </row>
    <row r="1700" spans="2:4">
      <c r="B1700" t="s">
        <v>560</v>
      </c>
      <c r="C1700" t="s">
        <v>380</v>
      </c>
      <c r="D1700" t="s">
        <v>29</v>
      </c>
    </row>
    <row r="1701" spans="2:4">
      <c r="B1701" t="s">
        <v>560</v>
      </c>
      <c r="C1701" t="s">
        <v>381</v>
      </c>
      <c r="D1701" t="s">
        <v>29</v>
      </c>
    </row>
    <row r="1702" spans="2:4">
      <c r="B1702" t="s">
        <v>560</v>
      </c>
      <c r="C1702" t="s">
        <v>86</v>
      </c>
      <c r="D1702" t="s">
        <v>29</v>
      </c>
    </row>
    <row r="1703" spans="2:4">
      <c r="B1703" t="s">
        <v>560</v>
      </c>
      <c r="C1703" t="s">
        <v>88</v>
      </c>
      <c r="D1703" t="s">
        <v>29</v>
      </c>
    </row>
    <row r="1704" spans="2:4">
      <c r="B1704" t="s">
        <v>560</v>
      </c>
      <c r="C1704" t="s">
        <v>383</v>
      </c>
      <c r="D1704" t="s">
        <v>29</v>
      </c>
    </row>
    <row r="1705" spans="2:4">
      <c r="B1705" t="s">
        <v>560</v>
      </c>
      <c r="C1705" t="s">
        <v>90</v>
      </c>
      <c r="D1705" t="s">
        <v>29</v>
      </c>
    </row>
    <row r="1706" spans="2:4">
      <c r="B1706" t="s">
        <v>560</v>
      </c>
      <c r="C1706" t="s">
        <v>385</v>
      </c>
      <c r="D1706" t="s">
        <v>29</v>
      </c>
    </row>
    <row r="1707" spans="2:4">
      <c r="B1707" t="s">
        <v>560</v>
      </c>
      <c r="C1707" t="s">
        <v>386</v>
      </c>
      <c r="D1707" t="s">
        <v>29</v>
      </c>
    </row>
    <row r="1708" spans="2:4">
      <c r="B1708" t="s">
        <v>560</v>
      </c>
      <c r="C1708" t="s">
        <v>387</v>
      </c>
      <c r="D1708" t="s">
        <v>29</v>
      </c>
    </row>
    <row r="1709" spans="2:4">
      <c r="B1709" t="s">
        <v>560</v>
      </c>
      <c r="C1709" t="s">
        <v>258</v>
      </c>
      <c r="D1709" t="s">
        <v>29</v>
      </c>
    </row>
    <row r="1710" spans="2:4">
      <c r="B1710" t="s">
        <v>560</v>
      </c>
      <c r="C1710" t="s">
        <v>388</v>
      </c>
      <c r="D1710" t="s">
        <v>29</v>
      </c>
    </row>
    <row r="1711" spans="2:4">
      <c r="B1711" t="s">
        <v>560</v>
      </c>
      <c r="C1711" t="s">
        <v>98</v>
      </c>
      <c r="D1711" t="s">
        <v>29</v>
      </c>
    </row>
    <row r="1712" spans="2:4">
      <c r="B1712" t="s">
        <v>560</v>
      </c>
      <c r="C1712" t="s">
        <v>389</v>
      </c>
      <c r="D1712" t="s">
        <v>29</v>
      </c>
    </row>
    <row r="1713" spans="2:4">
      <c r="B1713" t="s">
        <v>560</v>
      </c>
      <c r="C1713" t="s">
        <v>102</v>
      </c>
      <c r="D1713" t="s">
        <v>29</v>
      </c>
    </row>
    <row r="1714" spans="2:4">
      <c r="B1714" t="s">
        <v>560</v>
      </c>
      <c r="C1714" t="s">
        <v>391</v>
      </c>
      <c r="D1714" t="s">
        <v>29</v>
      </c>
    </row>
    <row r="1715" spans="2:4">
      <c r="B1715" t="s">
        <v>560</v>
      </c>
      <c r="C1715" t="s">
        <v>392</v>
      </c>
      <c r="D1715" t="s">
        <v>29</v>
      </c>
    </row>
    <row r="1716" spans="2:4">
      <c r="B1716" t="s">
        <v>560</v>
      </c>
      <c r="C1716" t="s">
        <v>393</v>
      </c>
      <c r="D1716" t="s">
        <v>29</v>
      </c>
    </row>
    <row r="1717" spans="2:4">
      <c r="B1717" t="s">
        <v>560</v>
      </c>
      <c r="C1717" t="s">
        <v>394</v>
      </c>
      <c r="D1717" t="s">
        <v>29</v>
      </c>
    </row>
    <row r="1718" spans="2:4">
      <c r="B1718" t="s">
        <v>560</v>
      </c>
      <c r="C1718" t="s">
        <v>104</v>
      </c>
      <c r="D1718" t="s">
        <v>29</v>
      </c>
    </row>
    <row r="1719" spans="2:4">
      <c r="B1719" t="s">
        <v>560</v>
      </c>
      <c r="C1719" t="s">
        <v>395</v>
      </c>
      <c r="D1719" t="s">
        <v>29</v>
      </c>
    </row>
    <row r="1720" spans="2:4">
      <c r="B1720" t="s">
        <v>560</v>
      </c>
      <c r="C1720" t="s">
        <v>106</v>
      </c>
      <c r="D1720" t="s">
        <v>29</v>
      </c>
    </row>
    <row r="1721" spans="2:4">
      <c r="B1721" t="s">
        <v>560</v>
      </c>
      <c r="C1721" t="s">
        <v>108</v>
      </c>
      <c r="D1721" t="s">
        <v>29</v>
      </c>
    </row>
    <row r="1722" spans="2:4">
      <c r="B1722" t="s">
        <v>560</v>
      </c>
      <c r="C1722" t="s">
        <v>398</v>
      </c>
      <c r="D1722" t="s">
        <v>29</v>
      </c>
    </row>
    <row r="1723" spans="2:4">
      <c r="B1723" t="s">
        <v>560</v>
      </c>
      <c r="C1723" t="s">
        <v>110</v>
      </c>
      <c r="D1723" t="s">
        <v>29</v>
      </c>
    </row>
    <row r="1724" spans="2:4">
      <c r="B1724" t="s">
        <v>560</v>
      </c>
      <c r="C1724" t="s">
        <v>399</v>
      </c>
      <c r="D1724" t="s">
        <v>29</v>
      </c>
    </row>
    <row r="1725" spans="2:4">
      <c r="B1725" t="s">
        <v>560</v>
      </c>
      <c r="C1725" t="s">
        <v>400</v>
      </c>
      <c r="D1725" t="s">
        <v>29</v>
      </c>
    </row>
    <row r="1726" spans="2:4">
      <c r="B1726" t="s">
        <v>560</v>
      </c>
      <c r="C1726" t="s">
        <v>401</v>
      </c>
      <c r="D1726" t="s">
        <v>29</v>
      </c>
    </row>
    <row r="1727" spans="2:4">
      <c r="B1727" t="s">
        <v>560</v>
      </c>
      <c r="C1727" t="s">
        <v>402</v>
      </c>
      <c r="D1727" t="s">
        <v>29</v>
      </c>
    </row>
    <row r="1728" spans="2:4">
      <c r="B1728" t="s">
        <v>560</v>
      </c>
      <c r="C1728" t="s">
        <v>114</v>
      </c>
      <c r="D1728" t="s">
        <v>29</v>
      </c>
    </row>
    <row r="1729" spans="2:4">
      <c r="B1729" t="s">
        <v>560</v>
      </c>
      <c r="C1729" t="s">
        <v>404</v>
      </c>
      <c r="D1729" t="s">
        <v>29</v>
      </c>
    </row>
    <row r="1730" spans="2:4">
      <c r="B1730" t="s">
        <v>560</v>
      </c>
      <c r="C1730" t="s">
        <v>405</v>
      </c>
      <c r="D1730" t="s">
        <v>29</v>
      </c>
    </row>
    <row r="1731" spans="2:4">
      <c r="B1731" t="s">
        <v>560</v>
      </c>
      <c r="C1731" t="s">
        <v>406</v>
      </c>
      <c r="D1731" t="s">
        <v>29</v>
      </c>
    </row>
    <row r="1732" spans="2:4">
      <c r="B1732" t="s">
        <v>560</v>
      </c>
      <c r="C1732" t="s">
        <v>116</v>
      </c>
      <c r="D1732" t="s">
        <v>29</v>
      </c>
    </row>
    <row r="1733" spans="2:4">
      <c r="B1733" t="s">
        <v>560</v>
      </c>
      <c r="C1733" t="s">
        <v>407</v>
      </c>
      <c r="D1733" t="s">
        <v>29</v>
      </c>
    </row>
    <row r="1734" spans="2:4">
      <c r="B1734" t="s">
        <v>560</v>
      </c>
      <c r="C1734" t="s">
        <v>408</v>
      </c>
      <c r="D1734" t="s">
        <v>29</v>
      </c>
    </row>
    <row r="1735" spans="2:4">
      <c r="B1735" t="s">
        <v>560</v>
      </c>
      <c r="C1735" t="s">
        <v>118</v>
      </c>
      <c r="D1735" t="s">
        <v>29</v>
      </c>
    </row>
    <row r="1736" spans="2:4">
      <c r="B1736" t="s">
        <v>560</v>
      </c>
      <c r="C1736" t="s">
        <v>410</v>
      </c>
      <c r="D1736" t="s">
        <v>29</v>
      </c>
    </row>
    <row r="1737" spans="2:4">
      <c r="B1737" t="s">
        <v>560</v>
      </c>
      <c r="C1737" t="s">
        <v>120</v>
      </c>
      <c r="D1737" t="s">
        <v>29</v>
      </c>
    </row>
    <row r="1738" spans="2:4">
      <c r="B1738" t="s">
        <v>560</v>
      </c>
      <c r="C1738" t="s">
        <v>411</v>
      </c>
      <c r="D1738" t="s">
        <v>29</v>
      </c>
    </row>
    <row r="1739" spans="2:4">
      <c r="B1739" t="s">
        <v>560</v>
      </c>
      <c r="C1739" t="s">
        <v>412</v>
      </c>
      <c r="D1739" t="s">
        <v>29</v>
      </c>
    </row>
    <row r="1740" spans="2:4">
      <c r="B1740" t="s">
        <v>560</v>
      </c>
      <c r="C1740" t="s">
        <v>413</v>
      </c>
      <c r="D1740" t="s">
        <v>29</v>
      </c>
    </row>
    <row r="1741" spans="2:4">
      <c r="B1741" t="s">
        <v>560</v>
      </c>
      <c r="C1741" t="s">
        <v>414</v>
      </c>
      <c r="D1741" t="s">
        <v>29</v>
      </c>
    </row>
    <row r="1742" spans="2:4">
      <c r="B1742" t="s">
        <v>560</v>
      </c>
      <c r="C1742" t="s">
        <v>121</v>
      </c>
      <c r="D1742" t="s">
        <v>29</v>
      </c>
    </row>
    <row r="1743" spans="2:4">
      <c r="B1743" t="s">
        <v>560</v>
      </c>
      <c r="C1743" t="s">
        <v>415</v>
      </c>
      <c r="D1743" t="s">
        <v>29</v>
      </c>
    </row>
    <row r="1744" spans="2:4">
      <c r="B1744" t="s">
        <v>560</v>
      </c>
      <c r="C1744" t="s">
        <v>122</v>
      </c>
      <c r="D1744" t="s">
        <v>29</v>
      </c>
    </row>
    <row r="1745" spans="2:4">
      <c r="B1745" t="s">
        <v>560</v>
      </c>
      <c r="C1745" t="s">
        <v>123</v>
      </c>
      <c r="D1745" t="s">
        <v>29</v>
      </c>
    </row>
    <row r="1746" spans="2:4">
      <c r="B1746" t="s">
        <v>560</v>
      </c>
      <c r="C1746" t="s">
        <v>416</v>
      </c>
      <c r="D1746" t="s">
        <v>29</v>
      </c>
    </row>
    <row r="1747" spans="2:4">
      <c r="B1747" t="s">
        <v>560</v>
      </c>
      <c r="C1747" t="s">
        <v>417</v>
      </c>
      <c r="D1747" t="s">
        <v>29</v>
      </c>
    </row>
    <row r="1748" spans="2:4">
      <c r="B1748" t="s">
        <v>560</v>
      </c>
      <c r="C1748" t="s">
        <v>418</v>
      </c>
      <c r="D1748" t="s">
        <v>29</v>
      </c>
    </row>
    <row r="1749" spans="2:4">
      <c r="B1749" t="s">
        <v>560</v>
      </c>
      <c r="C1749" t="s">
        <v>125</v>
      </c>
      <c r="D1749" t="s">
        <v>29</v>
      </c>
    </row>
    <row r="1750" spans="2:4">
      <c r="B1750" t="s">
        <v>560</v>
      </c>
      <c r="C1750" t="s">
        <v>419</v>
      </c>
      <c r="D1750" t="s">
        <v>29</v>
      </c>
    </row>
    <row r="1751" spans="2:4">
      <c r="B1751" t="s">
        <v>560</v>
      </c>
      <c r="C1751" t="s">
        <v>420</v>
      </c>
      <c r="D1751" t="s">
        <v>29</v>
      </c>
    </row>
    <row r="1752" spans="2:4">
      <c r="B1752" t="s">
        <v>560</v>
      </c>
      <c r="C1752" t="s">
        <v>421</v>
      </c>
      <c r="D1752" t="s">
        <v>29</v>
      </c>
    </row>
    <row r="1753" spans="2:4">
      <c r="B1753" t="s">
        <v>560</v>
      </c>
      <c r="C1753" t="s">
        <v>126</v>
      </c>
      <c r="D1753" t="s">
        <v>29</v>
      </c>
    </row>
    <row r="1754" spans="2:4">
      <c r="B1754" t="s">
        <v>560</v>
      </c>
      <c r="C1754" t="s">
        <v>422</v>
      </c>
      <c r="D1754" t="s">
        <v>29</v>
      </c>
    </row>
    <row r="1755" spans="2:4">
      <c r="B1755" t="s">
        <v>560</v>
      </c>
      <c r="C1755" t="s">
        <v>423</v>
      </c>
      <c r="D1755" t="s">
        <v>29</v>
      </c>
    </row>
    <row r="1756" spans="2:4">
      <c r="B1756" t="s">
        <v>560</v>
      </c>
      <c r="C1756" t="s">
        <v>424</v>
      </c>
      <c r="D1756" t="s">
        <v>29</v>
      </c>
    </row>
    <row r="1757" spans="2:4">
      <c r="B1757" t="s">
        <v>560</v>
      </c>
      <c r="C1757" t="s">
        <v>426</v>
      </c>
      <c r="D1757" t="s">
        <v>29</v>
      </c>
    </row>
    <row r="1758" spans="2:4">
      <c r="B1758" t="s">
        <v>560</v>
      </c>
      <c r="C1758" t="s">
        <v>128</v>
      </c>
      <c r="D1758" t="s">
        <v>29</v>
      </c>
    </row>
    <row r="1759" spans="2:4">
      <c r="B1759" t="s">
        <v>560</v>
      </c>
      <c r="C1759" t="s">
        <v>427</v>
      </c>
      <c r="D1759" t="s">
        <v>29</v>
      </c>
    </row>
    <row r="1760" spans="2:4">
      <c r="B1760" t="s">
        <v>560</v>
      </c>
      <c r="C1760" t="s">
        <v>130</v>
      </c>
      <c r="D1760" t="s">
        <v>29</v>
      </c>
    </row>
    <row r="1761" spans="2:4">
      <c r="B1761" t="s">
        <v>560</v>
      </c>
      <c r="C1761" t="s">
        <v>428</v>
      </c>
      <c r="D1761" t="s">
        <v>29</v>
      </c>
    </row>
    <row r="1762" spans="2:4">
      <c r="B1762" t="s">
        <v>560</v>
      </c>
      <c r="C1762" t="s">
        <v>429</v>
      </c>
      <c r="D1762" t="s">
        <v>29</v>
      </c>
    </row>
    <row r="1763" spans="2:4">
      <c r="B1763" t="s">
        <v>560</v>
      </c>
      <c r="C1763" t="s">
        <v>430</v>
      </c>
      <c r="D1763" t="s">
        <v>29</v>
      </c>
    </row>
    <row r="1764" spans="2:4">
      <c r="B1764" t="s">
        <v>560</v>
      </c>
      <c r="C1764" t="s">
        <v>431</v>
      </c>
      <c r="D1764" t="s">
        <v>29</v>
      </c>
    </row>
    <row r="1765" spans="2:4">
      <c r="B1765" t="s">
        <v>560</v>
      </c>
      <c r="C1765" t="s">
        <v>133</v>
      </c>
      <c r="D1765" t="s">
        <v>29</v>
      </c>
    </row>
    <row r="1766" spans="2:4">
      <c r="B1766" t="s">
        <v>560</v>
      </c>
      <c r="C1766" t="s">
        <v>432</v>
      </c>
      <c r="D1766" t="s">
        <v>29</v>
      </c>
    </row>
    <row r="1767" spans="2:4">
      <c r="B1767" t="s">
        <v>560</v>
      </c>
      <c r="C1767" t="s">
        <v>433</v>
      </c>
      <c r="D1767" t="s">
        <v>29</v>
      </c>
    </row>
    <row r="1768" spans="2:4">
      <c r="B1768" t="s">
        <v>560</v>
      </c>
      <c r="C1768" t="s">
        <v>434</v>
      </c>
      <c r="D1768" t="s">
        <v>29</v>
      </c>
    </row>
    <row r="1769" spans="2:4">
      <c r="B1769" t="s">
        <v>560</v>
      </c>
      <c r="C1769" t="s">
        <v>435</v>
      </c>
      <c r="D1769" t="s">
        <v>29</v>
      </c>
    </row>
    <row r="1770" spans="2:4">
      <c r="B1770" t="s">
        <v>560</v>
      </c>
      <c r="C1770" t="s">
        <v>136</v>
      </c>
      <c r="D1770" t="s">
        <v>29</v>
      </c>
    </row>
    <row r="1771" spans="2:4">
      <c r="B1771" t="s">
        <v>560</v>
      </c>
      <c r="C1771" t="s">
        <v>436</v>
      </c>
      <c r="D1771" t="s">
        <v>29</v>
      </c>
    </row>
    <row r="1772" spans="2:4">
      <c r="B1772" t="s">
        <v>560</v>
      </c>
      <c r="C1772" t="s">
        <v>437</v>
      </c>
      <c r="D1772" t="s">
        <v>29</v>
      </c>
    </row>
    <row r="1773" spans="2:4">
      <c r="B1773" t="s">
        <v>560</v>
      </c>
      <c r="C1773" t="s">
        <v>438</v>
      </c>
      <c r="D1773" t="s">
        <v>29</v>
      </c>
    </row>
    <row r="1774" spans="2:4">
      <c r="B1774" t="s">
        <v>560</v>
      </c>
      <c r="C1774" t="s">
        <v>439</v>
      </c>
      <c r="D1774" t="s">
        <v>29</v>
      </c>
    </row>
    <row r="1775" spans="2:4">
      <c r="B1775" t="s">
        <v>560</v>
      </c>
      <c r="C1775" t="s">
        <v>440</v>
      </c>
      <c r="D1775" t="s">
        <v>29</v>
      </c>
    </row>
    <row r="1776" spans="2:4">
      <c r="B1776" t="s">
        <v>560</v>
      </c>
      <c r="C1776" t="s">
        <v>441</v>
      </c>
      <c r="D1776" t="s">
        <v>29</v>
      </c>
    </row>
    <row r="1777" spans="2:4">
      <c r="B1777" t="s">
        <v>560</v>
      </c>
      <c r="C1777" t="s">
        <v>442</v>
      </c>
      <c r="D1777" t="s">
        <v>29</v>
      </c>
    </row>
    <row r="1778" spans="2:4">
      <c r="B1778" t="s">
        <v>560</v>
      </c>
      <c r="C1778" t="s">
        <v>138</v>
      </c>
      <c r="D1778" t="s">
        <v>29</v>
      </c>
    </row>
    <row r="1779" spans="2:4">
      <c r="B1779" t="s">
        <v>560</v>
      </c>
      <c r="C1779" t="s">
        <v>443</v>
      </c>
      <c r="D1779" t="s">
        <v>29</v>
      </c>
    </row>
    <row r="1780" spans="2:4">
      <c r="B1780" t="s">
        <v>560</v>
      </c>
      <c r="C1780" t="s">
        <v>444</v>
      </c>
      <c r="D1780" t="s">
        <v>29</v>
      </c>
    </row>
    <row r="1781" spans="2:4">
      <c r="B1781" t="s">
        <v>560</v>
      </c>
      <c r="C1781" t="s">
        <v>445</v>
      </c>
      <c r="D1781" t="s">
        <v>29</v>
      </c>
    </row>
    <row r="1782" spans="2:4">
      <c r="B1782" t="s">
        <v>560</v>
      </c>
      <c r="C1782" t="s">
        <v>446</v>
      </c>
      <c r="D1782" t="s">
        <v>29</v>
      </c>
    </row>
    <row r="1783" spans="2:4">
      <c r="B1783" t="s">
        <v>560</v>
      </c>
      <c r="C1783" t="s">
        <v>447</v>
      </c>
      <c r="D1783" t="s">
        <v>29</v>
      </c>
    </row>
    <row r="1784" spans="2:4">
      <c r="B1784" t="s">
        <v>560</v>
      </c>
      <c r="C1784" t="s">
        <v>448</v>
      </c>
      <c r="D1784" t="s">
        <v>29</v>
      </c>
    </row>
    <row r="1785" spans="2:4">
      <c r="B1785" t="s">
        <v>560</v>
      </c>
      <c r="C1785" t="s">
        <v>140</v>
      </c>
      <c r="D1785" t="s">
        <v>29</v>
      </c>
    </row>
    <row r="1786" spans="2:4">
      <c r="B1786" t="s">
        <v>560</v>
      </c>
      <c r="C1786" t="s">
        <v>142</v>
      </c>
      <c r="D1786" t="s">
        <v>29</v>
      </c>
    </row>
    <row r="1787" spans="2:4">
      <c r="B1787" t="s">
        <v>560</v>
      </c>
      <c r="C1787" t="s">
        <v>449</v>
      </c>
      <c r="D1787" t="s">
        <v>29</v>
      </c>
    </row>
    <row r="1788" spans="2:4">
      <c r="B1788" t="s">
        <v>560</v>
      </c>
      <c r="C1788" t="s">
        <v>143</v>
      </c>
      <c r="D1788" t="s">
        <v>29</v>
      </c>
    </row>
    <row r="1789" spans="2:4">
      <c r="B1789" t="s">
        <v>560</v>
      </c>
      <c r="C1789" t="s">
        <v>450</v>
      </c>
      <c r="D1789" t="s">
        <v>29</v>
      </c>
    </row>
    <row r="1790" spans="2:4">
      <c r="B1790" t="s">
        <v>560</v>
      </c>
      <c r="C1790" t="s">
        <v>451</v>
      </c>
      <c r="D1790" t="s">
        <v>29</v>
      </c>
    </row>
    <row r="1791" spans="2:4">
      <c r="B1791" t="s">
        <v>560</v>
      </c>
      <c r="C1791" t="s">
        <v>145</v>
      </c>
      <c r="D1791" t="s">
        <v>29</v>
      </c>
    </row>
    <row r="1792" spans="2:4">
      <c r="B1792" t="s">
        <v>560</v>
      </c>
      <c r="C1792" t="s">
        <v>452</v>
      </c>
      <c r="D1792" t="s">
        <v>29</v>
      </c>
    </row>
    <row r="1793" spans="2:4">
      <c r="B1793" t="s">
        <v>560</v>
      </c>
      <c r="C1793" t="s">
        <v>453</v>
      </c>
      <c r="D1793" t="s">
        <v>29</v>
      </c>
    </row>
    <row r="1794" spans="2:4">
      <c r="B1794" t="s">
        <v>560</v>
      </c>
      <c r="C1794" t="s">
        <v>454</v>
      </c>
      <c r="D1794" t="s">
        <v>29</v>
      </c>
    </row>
    <row r="1795" spans="2:4">
      <c r="B1795" t="s">
        <v>560</v>
      </c>
      <c r="C1795" t="s">
        <v>455</v>
      </c>
      <c r="D1795" t="s">
        <v>29</v>
      </c>
    </row>
    <row r="1796" spans="2:4">
      <c r="B1796" t="s">
        <v>560</v>
      </c>
      <c r="C1796" t="s">
        <v>456</v>
      </c>
      <c r="D1796" t="s">
        <v>29</v>
      </c>
    </row>
    <row r="1797" spans="2:4">
      <c r="B1797" t="s">
        <v>560</v>
      </c>
      <c r="C1797" t="s">
        <v>457</v>
      </c>
      <c r="D1797" t="s">
        <v>29</v>
      </c>
    </row>
    <row r="1798" spans="2:4">
      <c r="B1798" t="s">
        <v>560</v>
      </c>
      <c r="C1798" t="s">
        <v>458</v>
      </c>
      <c r="D1798" t="s">
        <v>29</v>
      </c>
    </row>
    <row r="1799" spans="2:4">
      <c r="B1799" t="s">
        <v>560</v>
      </c>
      <c r="C1799" t="s">
        <v>147</v>
      </c>
      <c r="D1799" t="s">
        <v>29</v>
      </c>
    </row>
    <row r="1800" spans="2:4">
      <c r="B1800" t="s">
        <v>560</v>
      </c>
      <c r="C1800" t="s">
        <v>148</v>
      </c>
      <c r="D1800" t="s">
        <v>29</v>
      </c>
    </row>
    <row r="1801" spans="2:4">
      <c r="B1801" t="s">
        <v>560</v>
      </c>
      <c r="C1801" t="s">
        <v>459</v>
      </c>
      <c r="D1801" t="s">
        <v>29</v>
      </c>
    </row>
    <row r="1802" spans="2:4">
      <c r="B1802" t="s">
        <v>560</v>
      </c>
      <c r="C1802" t="s">
        <v>460</v>
      </c>
      <c r="D1802" t="s">
        <v>29</v>
      </c>
    </row>
    <row r="1803" spans="2:4">
      <c r="B1803" t="s">
        <v>560</v>
      </c>
      <c r="C1803" t="s">
        <v>461</v>
      </c>
      <c r="D1803" t="s">
        <v>29</v>
      </c>
    </row>
    <row r="1804" spans="2:4">
      <c r="B1804" t="s">
        <v>560</v>
      </c>
      <c r="C1804" t="s">
        <v>462</v>
      </c>
      <c r="D1804" t="s">
        <v>29</v>
      </c>
    </row>
    <row r="1805" spans="2:4">
      <c r="B1805" t="s">
        <v>560</v>
      </c>
      <c r="C1805" t="s">
        <v>271</v>
      </c>
      <c r="D1805" t="s">
        <v>29</v>
      </c>
    </row>
    <row r="1806" spans="2:4">
      <c r="B1806" t="s">
        <v>560</v>
      </c>
      <c r="C1806" t="s">
        <v>463</v>
      </c>
      <c r="D1806" t="s">
        <v>29</v>
      </c>
    </row>
    <row r="1807" spans="2:4">
      <c r="B1807" t="s">
        <v>560</v>
      </c>
      <c r="C1807" t="s">
        <v>464</v>
      </c>
      <c r="D1807" t="s">
        <v>29</v>
      </c>
    </row>
    <row r="1808" spans="2:4">
      <c r="B1808" t="s">
        <v>560</v>
      </c>
      <c r="C1808" t="s">
        <v>150</v>
      </c>
      <c r="D1808" t="s">
        <v>29</v>
      </c>
    </row>
    <row r="1809" spans="2:4">
      <c r="B1809" t="s">
        <v>560</v>
      </c>
      <c r="C1809" t="s">
        <v>465</v>
      </c>
      <c r="D1809" t="s">
        <v>29</v>
      </c>
    </row>
    <row r="1810" spans="2:4">
      <c r="B1810" t="s">
        <v>560</v>
      </c>
      <c r="C1810" t="s">
        <v>467</v>
      </c>
      <c r="D1810" t="s">
        <v>29</v>
      </c>
    </row>
    <row r="1811" spans="2:4">
      <c r="B1811" t="s">
        <v>560</v>
      </c>
      <c r="C1811" t="s">
        <v>468</v>
      </c>
      <c r="D1811" t="s">
        <v>29</v>
      </c>
    </row>
    <row r="1812" spans="2:4">
      <c r="B1812" t="s">
        <v>560</v>
      </c>
      <c r="C1812" t="s">
        <v>469</v>
      </c>
      <c r="D1812" t="s">
        <v>29</v>
      </c>
    </row>
    <row r="1813" spans="2:4">
      <c r="B1813" t="s">
        <v>560</v>
      </c>
      <c r="C1813" t="s">
        <v>470</v>
      </c>
      <c r="D1813" t="s">
        <v>29</v>
      </c>
    </row>
    <row r="1814" spans="2:4">
      <c r="B1814" t="s">
        <v>560</v>
      </c>
      <c r="C1814" t="s">
        <v>471</v>
      </c>
      <c r="D1814" t="s">
        <v>29</v>
      </c>
    </row>
    <row r="1815" spans="2:4">
      <c r="B1815" t="s">
        <v>560</v>
      </c>
      <c r="C1815" t="s">
        <v>472</v>
      </c>
      <c r="D1815" t="s">
        <v>29</v>
      </c>
    </row>
    <row r="1816" spans="2:4">
      <c r="B1816" t="s">
        <v>560</v>
      </c>
      <c r="C1816" t="s">
        <v>154</v>
      </c>
      <c r="D1816" t="s">
        <v>29</v>
      </c>
    </row>
    <row r="1817" spans="2:4">
      <c r="B1817" t="s">
        <v>560</v>
      </c>
      <c r="C1817" t="s">
        <v>473</v>
      </c>
      <c r="D1817" t="s">
        <v>29</v>
      </c>
    </row>
    <row r="1818" spans="2:4">
      <c r="B1818" t="s">
        <v>560</v>
      </c>
      <c r="C1818" t="s">
        <v>474</v>
      </c>
      <c r="D1818" t="s">
        <v>29</v>
      </c>
    </row>
    <row r="1819" spans="2:4">
      <c r="B1819" t="s">
        <v>560</v>
      </c>
      <c r="C1819" t="s">
        <v>477</v>
      </c>
      <c r="D1819" t="s">
        <v>29</v>
      </c>
    </row>
    <row r="1820" spans="2:4">
      <c r="B1820" t="s">
        <v>560</v>
      </c>
      <c r="C1820" t="s">
        <v>478</v>
      </c>
      <c r="D1820" t="s">
        <v>29</v>
      </c>
    </row>
    <row r="1821" spans="2:4">
      <c r="B1821" t="s">
        <v>560</v>
      </c>
      <c r="C1821" t="s">
        <v>479</v>
      </c>
      <c r="D1821" t="s">
        <v>29</v>
      </c>
    </row>
    <row r="1822" spans="2:4">
      <c r="B1822" t="s">
        <v>560</v>
      </c>
      <c r="C1822" t="s">
        <v>480</v>
      </c>
      <c r="D1822" t="s">
        <v>29</v>
      </c>
    </row>
    <row r="1823" spans="2:4">
      <c r="B1823" t="s">
        <v>560</v>
      </c>
      <c r="C1823" t="s">
        <v>158</v>
      </c>
      <c r="D1823" t="s">
        <v>29</v>
      </c>
    </row>
    <row r="1824" spans="2:4">
      <c r="B1824" t="s">
        <v>560</v>
      </c>
      <c r="C1824" t="s">
        <v>481</v>
      </c>
      <c r="D1824" t="s">
        <v>29</v>
      </c>
    </row>
    <row r="1825" spans="2:4">
      <c r="B1825" t="s">
        <v>560</v>
      </c>
      <c r="C1825" t="s">
        <v>278</v>
      </c>
      <c r="D1825" t="s">
        <v>29</v>
      </c>
    </row>
    <row r="1826" spans="2:4">
      <c r="B1826" t="s">
        <v>560</v>
      </c>
      <c r="C1826" t="s">
        <v>482</v>
      </c>
      <c r="D1826" t="s">
        <v>29</v>
      </c>
    </row>
    <row r="1827" spans="2:4">
      <c r="B1827" t="s">
        <v>560</v>
      </c>
      <c r="C1827" t="s">
        <v>483</v>
      </c>
      <c r="D1827" t="s">
        <v>29</v>
      </c>
    </row>
    <row r="1828" spans="2:4">
      <c r="B1828" t="s">
        <v>560</v>
      </c>
      <c r="C1828" t="s">
        <v>484</v>
      </c>
      <c r="D1828" t="s">
        <v>29</v>
      </c>
    </row>
    <row r="1829" spans="2:4">
      <c r="B1829" t="s">
        <v>560</v>
      </c>
      <c r="C1829" t="s">
        <v>485</v>
      </c>
      <c r="D1829" t="s">
        <v>29</v>
      </c>
    </row>
    <row r="1830" spans="2:4">
      <c r="B1830" t="s">
        <v>560</v>
      </c>
      <c r="C1830" t="s">
        <v>279</v>
      </c>
      <c r="D1830" t="s">
        <v>29</v>
      </c>
    </row>
    <row r="1831" spans="2:4">
      <c r="B1831" t="s">
        <v>560</v>
      </c>
      <c r="C1831" t="s">
        <v>486</v>
      </c>
      <c r="D1831" t="s">
        <v>29</v>
      </c>
    </row>
    <row r="1832" spans="2:4">
      <c r="B1832" t="s">
        <v>560</v>
      </c>
      <c r="C1832" t="s">
        <v>280</v>
      </c>
      <c r="D1832" t="s">
        <v>29</v>
      </c>
    </row>
    <row r="1833" spans="2:4">
      <c r="B1833" t="s">
        <v>560</v>
      </c>
      <c r="C1833" t="s">
        <v>487</v>
      </c>
      <c r="D1833" t="s">
        <v>29</v>
      </c>
    </row>
    <row r="1834" spans="2:4">
      <c r="B1834" t="s">
        <v>560</v>
      </c>
      <c r="C1834" t="s">
        <v>299</v>
      </c>
      <c r="D1834" t="s">
        <v>29</v>
      </c>
    </row>
    <row r="1835" spans="2:4">
      <c r="B1835" t="s">
        <v>560</v>
      </c>
      <c r="C1835" t="s">
        <v>162</v>
      </c>
      <c r="D1835" t="s">
        <v>29</v>
      </c>
    </row>
    <row r="1836" spans="2:4">
      <c r="B1836" t="s">
        <v>560</v>
      </c>
      <c r="C1836" t="s">
        <v>488</v>
      </c>
      <c r="D1836" t="s">
        <v>29</v>
      </c>
    </row>
    <row r="1837" spans="2:4">
      <c r="B1837" t="s">
        <v>560</v>
      </c>
      <c r="C1837" t="s">
        <v>163</v>
      </c>
      <c r="D1837" t="s">
        <v>29</v>
      </c>
    </row>
    <row r="1838" spans="2:4">
      <c r="B1838" t="s">
        <v>560</v>
      </c>
      <c r="C1838" t="s">
        <v>489</v>
      </c>
      <c r="D1838" t="s">
        <v>29</v>
      </c>
    </row>
    <row r="1839" spans="2:4">
      <c r="B1839" t="s">
        <v>560</v>
      </c>
      <c r="C1839" t="s">
        <v>165</v>
      </c>
      <c r="D1839" t="s">
        <v>29</v>
      </c>
    </row>
    <row r="1840" spans="2:4">
      <c r="B1840" t="s">
        <v>560</v>
      </c>
      <c r="C1840" t="s">
        <v>490</v>
      </c>
      <c r="D1840" t="s">
        <v>29</v>
      </c>
    </row>
    <row r="1841" spans="2:4">
      <c r="B1841" t="s">
        <v>560</v>
      </c>
      <c r="C1841" t="s">
        <v>284</v>
      </c>
      <c r="D1841" t="s">
        <v>29</v>
      </c>
    </row>
    <row r="1842" spans="2:4">
      <c r="B1842" t="s">
        <v>560</v>
      </c>
      <c r="C1842" t="s">
        <v>285</v>
      </c>
      <c r="D1842" t="s">
        <v>29</v>
      </c>
    </row>
    <row r="1843" spans="2:4">
      <c r="B1843" t="s">
        <v>560</v>
      </c>
      <c r="C1843" t="s">
        <v>492</v>
      </c>
      <c r="D1843" t="s">
        <v>29</v>
      </c>
    </row>
    <row r="1844" spans="2:4">
      <c r="B1844" t="s">
        <v>560</v>
      </c>
      <c r="C1844" t="s">
        <v>168</v>
      </c>
      <c r="D1844" t="s">
        <v>29</v>
      </c>
    </row>
    <row r="1845" spans="2:4">
      <c r="B1845" t="s">
        <v>560</v>
      </c>
      <c r="C1845" t="s">
        <v>493</v>
      </c>
      <c r="D1845" t="s">
        <v>29</v>
      </c>
    </row>
    <row r="1846" spans="2:4">
      <c r="B1846" t="s">
        <v>560</v>
      </c>
      <c r="C1846" t="s">
        <v>494</v>
      </c>
      <c r="D1846" t="s">
        <v>29</v>
      </c>
    </row>
    <row r="1847" spans="2:4">
      <c r="B1847" t="s">
        <v>560</v>
      </c>
      <c r="C1847" t="s">
        <v>170</v>
      </c>
      <c r="D1847" t="s">
        <v>29</v>
      </c>
    </row>
    <row r="1848" spans="2:4">
      <c r="B1848" t="s">
        <v>560</v>
      </c>
      <c r="C1848" t="s">
        <v>171</v>
      </c>
      <c r="D1848" t="s">
        <v>29</v>
      </c>
    </row>
    <row r="1849" spans="2:4">
      <c r="B1849" t="s">
        <v>560</v>
      </c>
      <c r="C1849" t="s">
        <v>173</v>
      </c>
      <c r="D1849" t="s">
        <v>29</v>
      </c>
    </row>
    <row r="1850" spans="2:4">
      <c r="B1850" t="s">
        <v>560</v>
      </c>
      <c r="C1850" t="s">
        <v>495</v>
      </c>
      <c r="D1850" t="s">
        <v>29</v>
      </c>
    </row>
    <row r="1851" spans="2:4">
      <c r="B1851" t="s">
        <v>560</v>
      </c>
      <c r="C1851" t="s">
        <v>176</v>
      </c>
      <c r="D1851" t="s">
        <v>29</v>
      </c>
    </row>
    <row r="1852" spans="2:4">
      <c r="B1852" t="s">
        <v>560</v>
      </c>
      <c r="C1852" t="s">
        <v>177</v>
      </c>
      <c r="D1852" t="s">
        <v>29</v>
      </c>
    </row>
    <row r="1853" spans="2:4">
      <c r="B1853" t="s">
        <v>560</v>
      </c>
      <c r="C1853" t="s">
        <v>178</v>
      </c>
      <c r="D1853" t="s">
        <v>29</v>
      </c>
    </row>
    <row r="1854" spans="2:4">
      <c r="B1854" t="s">
        <v>560</v>
      </c>
      <c r="C1854" t="s">
        <v>497</v>
      </c>
      <c r="D1854" t="s">
        <v>29</v>
      </c>
    </row>
    <row r="1855" spans="2:4">
      <c r="B1855" t="s">
        <v>560</v>
      </c>
      <c r="C1855" t="s">
        <v>287</v>
      </c>
      <c r="D1855" t="s">
        <v>29</v>
      </c>
    </row>
    <row r="1856" spans="2:4">
      <c r="B1856" t="s">
        <v>560</v>
      </c>
      <c r="C1856" t="s">
        <v>498</v>
      </c>
      <c r="D1856" t="s">
        <v>29</v>
      </c>
    </row>
    <row r="1857" spans="2:4">
      <c r="B1857" t="s">
        <v>560</v>
      </c>
      <c r="C1857" t="s">
        <v>499</v>
      </c>
      <c r="D1857" t="s">
        <v>29</v>
      </c>
    </row>
    <row r="1858" spans="2:4">
      <c r="B1858" t="s">
        <v>560</v>
      </c>
      <c r="C1858" t="s">
        <v>500</v>
      </c>
      <c r="D1858" t="s">
        <v>29</v>
      </c>
    </row>
    <row r="1859" spans="2:4">
      <c r="B1859" t="s">
        <v>560</v>
      </c>
      <c r="C1859" t="s">
        <v>501</v>
      </c>
      <c r="D1859" t="s">
        <v>29</v>
      </c>
    </row>
    <row r="1860" spans="2:4">
      <c r="B1860" t="s">
        <v>560</v>
      </c>
      <c r="C1860" t="s">
        <v>181</v>
      </c>
      <c r="D1860" t="s">
        <v>29</v>
      </c>
    </row>
    <row r="1861" spans="2:4">
      <c r="B1861" t="s">
        <v>560</v>
      </c>
      <c r="C1861" t="s">
        <v>502</v>
      </c>
      <c r="D1861" t="s">
        <v>29</v>
      </c>
    </row>
    <row r="1862" spans="2:4">
      <c r="B1862" t="s">
        <v>560</v>
      </c>
      <c r="C1862" t="s">
        <v>182</v>
      </c>
      <c r="D1862" t="s">
        <v>29</v>
      </c>
    </row>
    <row r="1863" spans="2:4">
      <c r="B1863" t="s">
        <v>560</v>
      </c>
      <c r="C1863" t="s">
        <v>183</v>
      </c>
      <c r="D1863" t="s">
        <v>29</v>
      </c>
    </row>
    <row r="1864" spans="2:4">
      <c r="B1864" t="s">
        <v>560</v>
      </c>
      <c r="C1864" t="s">
        <v>184</v>
      </c>
      <c r="D1864" t="s">
        <v>29</v>
      </c>
    </row>
    <row r="1865" spans="2:4">
      <c r="B1865" t="s">
        <v>560</v>
      </c>
      <c r="C1865" t="s">
        <v>504</v>
      </c>
      <c r="D1865" t="s">
        <v>29</v>
      </c>
    </row>
    <row r="1866" spans="2:4">
      <c r="B1866" t="s">
        <v>560</v>
      </c>
      <c r="C1866" t="s">
        <v>505</v>
      </c>
      <c r="D1866" t="s">
        <v>29</v>
      </c>
    </row>
    <row r="1867" spans="2:4">
      <c r="B1867" t="s">
        <v>560</v>
      </c>
      <c r="C1867" t="s">
        <v>506</v>
      </c>
      <c r="D1867" t="s">
        <v>29</v>
      </c>
    </row>
    <row r="1868" spans="2:4">
      <c r="B1868" t="s">
        <v>560</v>
      </c>
      <c r="C1868" t="s">
        <v>507</v>
      </c>
      <c r="D1868" t="s">
        <v>29</v>
      </c>
    </row>
    <row r="1869" spans="2:4">
      <c r="B1869" t="s">
        <v>560</v>
      </c>
      <c r="C1869" t="s">
        <v>185</v>
      </c>
      <c r="D1869" t="s">
        <v>29</v>
      </c>
    </row>
    <row r="1870" spans="2:4">
      <c r="B1870" t="s">
        <v>560</v>
      </c>
      <c r="C1870" t="s">
        <v>508</v>
      </c>
      <c r="D1870" t="s">
        <v>29</v>
      </c>
    </row>
    <row r="1871" spans="2:4">
      <c r="B1871" t="s">
        <v>560</v>
      </c>
      <c r="C1871" t="s">
        <v>509</v>
      </c>
      <c r="D1871" t="s">
        <v>29</v>
      </c>
    </row>
    <row r="1872" spans="2:4">
      <c r="B1872" t="s">
        <v>560</v>
      </c>
      <c r="C1872" t="s">
        <v>510</v>
      </c>
      <c r="D1872" t="s">
        <v>29</v>
      </c>
    </row>
    <row r="1873" spans="2:4">
      <c r="B1873" t="s">
        <v>560</v>
      </c>
      <c r="C1873" t="s">
        <v>511</v>
      </c>
      <c r="D1873" t="s">
        <v>29</v>
      </c>
    </row>
    <row r="1874" spans="2:4">
      <c r="B1874" t="s">
        <v>560</v>
      </c>
      <c r="C1874" t="s">
        <v>512</v>
      </c>
      <c r="D1874" t="s">
        <v>29</v>
      </c>
    </row>
    <row r="1875" spans="2:4">
      <c r="B1875" t="s">
        <v>560</v>
      </c>
      <c r="C1875" t="s">
        <v>186</v>
      </c>
      <c r="D1875" t="s">
        <v>29</v>
      </c>
    </row>
    <row r="1876" spans="2:4">
      <c r="B1876" t="s">
        <v>560</v>
      </c>
      <c r="C1876" t="s">
        <v>513</v>
      </c>
      <c r="D1876" t="s">
        <v>29</v>
      </c>
    </row>
    <row r="1877" spans="2:4">
      <c r="B1877" t="s">
        <v>560</v>
      </c>
      <c r="C1877" t="s">
        <v>514</v>
      </c>
      <c r="D1877" t="s">
        <v>29</v>
      </c>
    </row>
    <row r="1878" spans="2:4">
      <c r="B1878" t="s">
        <v>560</v>
      </c>
      <c r="C1878" t="s">
        <v>187</v>
      </c>
      <c r="D1878" t="s">
        <v>29</v>
      </c>
    </row>
    <row r="1879" spans="2:4">
      <c r="B1879" t="s">
        <v>560</v>
      </c>
      <c r="C1879" t="s">
        <v>515</v>
      </c>
      <c r="D1879" t="s">
        <v>29</v>
      </c>
    </row>
    <row r="1880" spans="2:4">
      <c r="B1880" t="s">
        <v>560</v>
      </c>
      <c r="C1880" t="s">
        <v>516</v>
      </c>
      <c r="D1880" t="s">
        <v>29</v>
      </c>
    </row>
    <row r="1881" spans="2:4">
      <c r="B1881" t="s">
        <v>560</v>
      </c>
      <c r="C1881" t="s">
        <v>188</v>
      </c>
      <c r="D1881" t="s">
        <v>29</v>
      </c>
    </row>
    <row r="1882" spans="2:4">
      <c r="B1882" t="s">
        <v>560</v>
      </c>
      <c r="C1882" t="s">
        <v>191</v>
      </c>
      <c r="D1882" t="s">
        <v>29</v>
      </c>
    </row>
    <row r="1883" spans="2:4">
      <c r="B1883" t="s">
        <v>560</v>
      </c>
      <c r="C1883" t="s">
        <v>518</v>
      </c>
      <c r="D1883" t="s">
        <v>29</v>
      </c>
    </row>
    <row r="1884" spans="2:4">
      <c r="B1884" t="s">
        <v>560</v>
      </c>
      <c r="C1884" t="s">
        <v>192</v>
      </c>
      <c r="D1884" t="s">
        <v>29</v>
      </c>
    </row>
    <row r="1885" spans="2:4">
      <c r="B1885" t="s">
        <v>560</v>
      </c>
      <c r="C1885" t="s">
        <v>519</v>
      </c>
      <c r="D1885" t="s">
        <v>29</v>
      </c>
    </row>
    <row r="1886" spans="2:4">
      <c r="B1886" t="s">
        <v>560</v>
      </c>
      <c r="C1886" t="s">
        <v>193</v>
      </c>
      <c r="D1886" t="s">
        <v>29</v>
      </c>
    </row>
    <row r="1887" spans="2:4">
      <c r="B1887" t="s">
        <v>560</v>
      </c>
      <c r="C1887" t="s">
        <v>520</v>
      </c>
      <c r="D1887" t="s">
        <v>29</v>
      </c>
    </row>
    <row r="1888" spans="2:4">
      <c r="B1888" t="s">
        <v>560</v>
      </c>
      <c r="C1888" t="s">
        <v>195</v>
      </c>
      <c r="D1888" t="s">
        <v>29</v>
      </c>
    </row>
    <row r="1889" spans="2:4">
      <c r="B1889" t="s">
        <v>560</v>
      </c>
      <c r="C1889" t="s">
        <v>521</v>
      </c>
      <c r="D1889" t="s">
        <v>29</v>
      </c>
    </row>
    <row r="1890" spans="2:4">
      <c r="B1890" t="s">
        <v>560</v>
      </c>
      <c r="C1890" t="s">
        <v>522</v>
      </c>
      <c r="D1890" t="s">
        <v>29</v>
      </c>
    </row>
    <row r="1891" spans="2:4">
      <c r="B1891" t="s">
        <v>560</v>
      </c>
      <c r="C1891" t="s">
        <v>523</v>
      </c>
      <c r="D1891" t="s">
        <v>29</v>
      </c>
    </row>
    <row r="1892" spans="2:4">
      <c r="B1892" t="s">
        <v>560</v>
      </c>
      <c r="C1892" t="s">
        <v>524</v>
      </c>
      <c r="D1892" t="s">
        <v>29</v>
      </c>
    </row>
    <row r="1893" spans="2:4">
      <c r="B1893" t="s">
        <v>560</v>
      </c>
      <c r="C1893" t="s">
        <v>197</v>
      </c>
      <c r="D1893" t="s">
        <v>29</v>
      </c>
    </row>
    <row r="1894" spans="2:4">
      <c r="B1894" t="s">
        <v>560</v>
      </c>
      <c r="C1894" t="s">
        <v>289</v>
      </c>
      <c r="D1894" t="s">
        <v>29</v>
      </c>
    </row>
    <row r="1895" spans="2:4">
      <c r="B1895" t="s">
        <v>560</v>
      </c>
      <c r="C1895" t="s">
        <v>525</v>
      </c>
      <c r="D1895" t="s">
        <v>29</v>
      </c>
    </row>
    <row r="1896" spans="2:4">
      <c r="B1896" t="s">
        <v>560</v>
      </c>
      <c r="C1896" t="s">
        <v>202</v>
      </c>
      <c r="D1896" t="s">
        <v>29</v>
      </c>
    </row>
    <row r="1897" spans="2:4">
      <c r="B1897" t="s">
        <v>560</v>
      </c>
      <c r="C1897" t="s">
        <v>203</v>
      </c>
      <c r="D1897" t="s">
        <v>29</v>
      </c>
    </row>
    <row r="1898" spans="2:4">
      <c r="B1898" t="s">
        <v>560</v>
      </c>
      <c r="C1898" t="s">
        <v>528</v>
      </c>
      <c r="D1898" t="s">
        <v>29</v>
      </c>
    </row>
    <row r="1899" spans="2:4">
      <c r="B1899" t="s">
        <v>560</v>
      </c>
      <c r="C1899" t="s">
        <v>204</v>
      </c>
      <c r="D1899" t="s">
        <v>29</v>
      </c>
    </row>
    <row r="1900" spans="2:4">
      <c r="B1900" t="s">
        <v>560</v>
      </c>
      <c r="C1900" t="s">
        <v>205</v>
      </c>
      <c r="D1900" t="s">
        <v>29</v>
      </c>
    </row>
    <row r="1901" spans="2:4">
      <c r="B1901" t="s">
        <v>560</v>
      </c>
      <c r="C1901" t="s">
        <v>529</v>
      </c>
      <c r="D1901" t="s">
        <v>29</v>
      </c>
    </row>
    <row r="1902" spans="2:4">
      <c r="B1902" t="s">
        <v>560</v>
      </c>
      <c r="C1902" t="s">
        <v>530</v>
      </c>
      <c r="D1902" t="s">
        <v>29</v>
      </c>
    </row>
    <row r="1903" spans="2:4">
      <c r="B1903" t="s">
        <v>560</v>
      </c>
      <c r="C1903" t="s">
        <v>531</v>
      </c>
      <c r="D1903" t="s">
        <v>29</v>
      </c>
    </row>
    <row r="1904" spans="2:4">
      <c r="B1904" t="s">
        <v>560</v>
      </c>
      <c r="C1904" t="s">
        <v>532</v>
      </c>
      <c r="D1904" t="s">
        <v>29</v>
      </c>
    </row>
    <row r="1905" spans="2:4">
      <c r="B1905" t="s">
        <v>560</v>
      </c>
      <c r="C1905" t="s">
        <v>206</v>
      </c>
      <c r="D1905" t="s">
        <v>29</v>
      </c>
    </row>
    <row r="1906" spans="2:4">
      <c r="B1906" t="s">
        <v>560</v>
      </c>
      <c r="C1906" t="s">
        <v>533</v>
      </c>
      <c r="D1906" t="s">
        <v>29</v>
      </c>
    </row>
    <row r="1907" spans="2:4">
      <c r="B1907" t="s">
        <v>560</v>
      </c>
      <c r="C1907" t="s">
        <v>207</v>
      </c>
      <c r="D1907" t="s">
        <v>29</v>
      </c>
    </row>
    <row r="1908" spans="2:4">
      <c r="B1908" t="s">
        <v>560</v>
      </c>
      <c r="C1908" t="s">
        <v>535</v>
      </c>
      <c r="D1908" t="s">
        <v>29</v>
      </c>
    </row>
    <row r="1909" spans="2:4">
      <c r="B1909" t="s">
        <v>560</v>
      </c>
      <c r="C1909" t="s">
        <v>536</v>
      </c>
      <c r="D1909" t="s">
        <v>29</v>
      </c>
    </row>
    <row r="1910" spans="2:4">
      <c r="B1910" t="s">
        <v>560</v>
      </c>
      <c r="C1910" t="s">
        <v>537</v>
      </c>
      <c r="D1910" t="s">
        <v>29</v>
      </c>
    </row>
    <row r="1911" spans="2:4">
      <c r="B1911" t="s">
        <v>560</v>
      </c>
      <c r="C1911" t="s">
        <v>539</v>
      </c>
      <c r="D1911" t="s">
        <v>29</v>
      </c>
    </row>
    <row r="1912" spans="2:4">
      <c r="B1912" t="s">
        <v>560</v>
      </c>
      <c r="C1912" t="s">
        <v>541</v>
      </c>
      <c r="D1912" t="s">
        <v>29</v>
      </c>
    </row>
    <row r="1913" spans="2:4">
      <c r="B1913" t="s">
        <v>560</v>
      </c>
      <c r="C1913" t="s">
        <v>213</v>
      </c>
      <c r="D1913" t="s">
        <v>29</v>
      </c>
    </row>
    <row r="1914" spans="2:4">
      <c r="B1914" t="s">
        <v>560</v>
      </c>
      <c r="C1914" t="s">
        <v>214</v>
      </c>
      <c r="D1914" t="s">
        <v>29</v>
      </c>
    </row>
    <row r="1915" spans="2:4">
      <c r="B1915" t="s">
        <v>560</v>
      </c>
      <c r="C1915" t="s">
        <v>542</v>
      </c>
      <c r="D1915" t="s">
        <v>29</v>
      </c>
    </row>
    <row r="1916" spans="2:4">
      <c r="B1916" t="s">
        <v>560</v>
      </c>
      <c r="C1916" t="s">
        <v>543</v>
      </c>
      <c r="D1916" t="s">
        <v>29</v>
      </c>
    </row>
    <row r="1917" spans="2:4">
      <c r="B1917" t="s">
        <v>560</v>
      </c>
      <c r="C1917" t="s">
        <v>544</v>
      </c>
      <c r="D1917" t="s">
        <v>29</v>
      </c>
    </row>
    <row r="1918" spans="2:4">
      <c r="B1918" t="s">
        <v>560</v>
      </c>
      <c r="C1918" t="s">
        <v>545</v>
      </c>
      <c r="D1918" t="s">
        <v>29</v>
      </c>
    </row>
    <row r="1919" spans="2:4">
      <c r="B1919" t="s">
        <v>560</v>
      </c>
      <c r="C1919" t="s">
        <v>215</v>
      </c>
      <c r="D1919" t="s">
        <v>29</v>
      </c>
    </row>
    <row r="1920" spans="2:4">
      <c r="B1920" t="s">
        <v>560</v>
      </c>
      <c r="C1920" t="s">
        <v>216</v>
      </c>
      <c r="D1920" t="s">
        <v>29</v>
      </c>
    </row>
    <row r="1921" spans="2:4">
      <c r="B1921" t="s">
        <v>560</v>
      </c>
      <c r="C1921" t="s">
        <v>546</v>
      </c>
      <c r="D1921" t="s">
        <v>29</v>
      </c>
    </row>
    <row r="1922" spans="2:4">
      <c r="B1922" t="s">
        <v>560</v>
      </c>
      <c r="C1922" t="s">
        <v>547</v>
      </c>
      <c r="D1922" t="s">
        <v>29</v>
      </c>
    </row>
    <row r="1923" spans="2:4">
      <c r="B1923" t="s">
        <v>560</v>
      </c>
      <c r="C1923" t="s">
        <v>219</v>
      </c>
      <c r="D1923" t="s">
        <v>29</v>
      </c>
    </row>
    <row r="1924" spans="2:4">
      <c r="B1924" t="s">
        <v>560</v>
      </c>
      <c r="C1924" t="s">
        <v>220</v>
      </c>
      <c r="D1924" t="s">
        <v>29</v>
      </c>
    </row>
    <row r="1925" spans="2:4">
      <c r="B1925" t="s">
        <v>560</v>
      </c>
      <c r="C1925" t="s">
        <v>222</v>
      </c>
      <c r="D1925" t="s">
        <v>29</v>
      </c>
    </row>
    <row r="1926" spans="2:4">
      <c r="B1926" t="s">
        <v>560</v>
      </c>
      <c r="C1926" t="s">
        <v>293</v>
      </c>
      <c r="D1926" t="s">
        <v>29</v>
      </c>
    </row>
    <row r="1927" spans="2:4">
      <c r="B1927" t="s">
        <v>560</v>
      </c>
      <c r="C1927" t="s">
        <v>548</v>
      </c>
      <c r="D1927" t="s">
        <v>29</v>
      </c>
    </row>
    <row r="1928" spans="2:4">
      <c r="B1928" t="s">
        <v>560</v>
      </c>
      <c r="C1928" t="s">
        <v>549</v>
      </c>
      <c r="D1928" t="s">
        <v>29</v>
      </c>
    </row>
    <row r="1929" spans="2:4">
      <c r="B1929" t="s">
        <v>560</v>
      </c>
      <c r="C1929" t="s">
        <v>550</v>
      </c>
      <c r="D1929" t="s">
        <v>29</v>
      </c>
    </row>
    <row r="1930" spans="2:4">
      <c r="B1930" t="s">
        <v>560</v>
      </c>
      <c r="C1930" t="s">
        <v>551</v>
      </c>
      <c r="D1930" t="s">
        <v>29</v>
      </c>
    </row>
    <row r="1931" spans="2:4">
      <c r="B1931" t="s">
        <v>560</v>
      </c>
      <c r="C1931" t="s">
        <v>552</v>
      </c>
      <c r="D1931" t="s">
        <v>29</v>
      </c>
    </row>
    <row r="1932" spans="2:4">
      <c r="B1932" t="s">
        <v>560</v>
      </c>
      <c r="C1932" t="s">
        <v>224</v>
      </c>
      <c r="D1932" t="s">
        <v>29</v>
      </c>
    </row>
    <row r="1933" spans="2:4">
      <c r="B1933" t="s">
        <v>560</v>
      </c>
      <c r="C1933" t="s">
        <v>554</v>
      </c>
      <c r="D1933" t="s">
        <v>29</v>
      </c>
    </row>
    <row r="1934" spans="2:4">
      <c r="B1934" t="s">
        <v>560</v>
      </c>
      <c r="C1934" t="s">
        <v>555</v>
      </c>
      <c r="D1934" t="s">
        <v>29</v>
      </c>
    </row>
    <row r="1935" spans="2:4">
      <c r="B1935" t="s">
        <v>560</v>
      </c>
      <c r="C1935" t="s">
        <v>556</v>
      </c>
      <c r="D1935" t="s">
        <v>29</v>
      </c>
    </row>
    <row r="1936" spans="2:4">
      <c r="B1936" t="s">
        <v>560</v>
      </c>
      <c r="C1936" t="s">
        <v>298</v>
      </c>
      <c r="D1936" t="s">
        <v>29</v>
      </c>
    </row>
    <row r="1937" spans="2:4">
      <c r="B1937" t="s">
        <v>560</v>
      </c>
      <c r="C1937" t="s">
        <v>557</v>
      </c>
      <c r="D1937" t="s">
        <v>29</v>
      </c>
    </row>
    <row r="1938" spans="2:4">
      <c r="B1938" t="s">
        <v>560</v>
      </c>
      <c r="C1938" t="s">
        <v>310</v>
      </c>
      <c r="D1938" t="s">
        <v>559</v>
      </c>
    </row>
    <row r="1939" spans="2:4">
      <c r="B1939" t="s">
        <v>560</v>
      </c>
      <c r="C1939" t="s">
        <v>311</v>
      </c>
      <c r="D1939" t="s">
        <v>559</v>
      </c>
    </row>
    <row r="1940" spans="2:4">
      <c r="B1940" t="s">
        <v>560</v>
      </c>
      <c r="C1940" t="s">
        <v>315</v>
      </c>
      <c r="D1940" t="s">
        <v>559</v>
      </c>
    </row>
    <row r="1941" spans="2:4">
      <c r="B1941" t="s">
        <v>560</v>
      </c>
      <c r="C1941" t="s">
        <v>35</v>
      </c>
      <c r="D1941" t="s">
        <v>559</v>
      </c>
    </row>
    <row r="1942" spans="2:4">
      <c r="B1942" t="s">
        <v>560</v>
      </c>
      <c r="C1942" t="s">
        <v>316</v>
      </c>
      <c r="D1942" t="s">
        <v>559</v>
      </c>
    </row>
    <row r="1943" spans="2:4">
      <c r="B1943" t="s">
        <v>560</v>
      </c>
      <c r="C1943" t="s">
        <v>39</v>
      </c>
      <c r="D1943" t="s">
        <v>559</v>
      </c>
    </row>
    <row r="1944" spans="2:4">
      <c r="B1944" t="s">
        <v>560</v>
      </c>
      <c r="C1944" t="s">
        <v>322</v>
      </c>
      <c r="D1944" t="s">
        <v>559</v>
      </c>
    </row>
    <row r="1945" spans="2:4">
      <c r="B1945" t="s">
        <v>560</v>
      </c>
      <c r="C1945" t="s">
        <v>232</v>
      </c>
      <c r="D1945" t="s">
        <v>559</v>
      </c>
    </row>
    <row r="1946" spans="2:4">
      <c r="B1946" t="s">
        <v>560</v>
      </c>
      <c r="C1946" t="s">
        <v>236</v>
      </c>
      <c r="D1946" t="s">
        <v>559</v>
      </c>
    </row>
    <row r="1947" spans="2:4">
      <c r="B1947" t="s">
        <v>560</v>
      </c>
      <c r="C1947" t="s">
        <v>237</v>
      </c>
      <c r="D1947" t="s">
        <v>559</v>
      </c>
    </row>
    <row r="1948" spans="2:4">
      <c r="B1948" t="s">
        <v>560</v>
      </c>
      <c r="C1948" t="s">
        <v>335</v>
      </c>
      <c r="D1948" t="s">
        <v>559</v>
      </c>
    </row>
    <row r="1949" spans="2:4">
      <c r="B1949" t="s">
        <v>560</v>
      </c>
      <c r="C1949" t="s">
        <v>242</v>
      </c>
      <c r="D1949" t="s">
        <v>559</v>
      </c>
    </row>
    <row r="1950" spans="2:4">
      <c r="B1950" t="s">
        <v>560</v>
      </c>
      <c r="C1950" t="s">
        <v>53</v>
      </c>
      <c r="D1950" t="s">
        <v>559</v>
      </c>
    </row>
    <row r="1951" spans="2:4">
      <c r="B1951" t="s">
        <v>560</v>
      </c>
      <c r="C1951" t="s">
        <v>54</v>
      </c>
      <c r="D1951" t="s">
        <v>559</v>
      </c>
    </row>
    <row r="1952" spans="2:4">
      <c r="B1952" t="s">
        <v>560</v>
      </c>
      <c r="C1952" t="s">
        <v>56</v>
      </c>
      <c r="D1952" t="s">
        <v>559</v>
      </c>
    </row>
    <row r="1953" spans="2:4">
      <c r="B1953" t="s">
        <v>560</v>
      </c>
      <c r="C1953" t="s">
        <v>353</v>
      </c>
      <c r="D1953" t="s">
        <v>559</v>
      </c>
    </row>
    <row r="1954" spans="2:4">
      <c r="B1954" t="s">
        <v>560</v>
      </c>
      <c r="C1954" t="s">
        <v>245</v>
      </c>
      <c r="D1954" t="s">
        <v>559</v>
      </c>
    </row>
    <row r="1955" spans="2:4">
      <c r="B1955" t="s">
        <v>560</v>
      </c>
      <c r="C1955" t="s">
        <v>246</v>
      </c>
      <c r="D1955" t="s">
        <v>559</v>
      </c>
    </row>
    <row r="1956" spans="2:4">
      <c r="B1956" t="s">
        <v>560</v>
      </c>
      <c r="C1956" t="s">
        <v>73</v>
      </c>
      <c r="D1956" t="s">
        <v>559</v>
      </c>
    </row>
    <row r="1957" spans="2:4">
      <c r="B1957" t="s">
        <v>560</v>
      </c>
      <c r="C1957" t="s">
        <v>74</v>
      </c>
      <c r="D1957" t="s">
        <v>559</v>
      </c>
    </row>
    <row r="1958" spans="2:4">
      <c r="B1958" t="s">
        <v>560</v>
      </c>
      <c r="C1958" t="s">
        <v>77</v>
      </c>
      <c r="D1958" t="s">
        <v>559</v>
      </c>
    </row>
    <row r="1959" spans="2:4">
      <c r="B1959" t="s">
        <v>560</v>
      </c>
      <c r="C1959" t="s">
        <v>373</v>
      </c>
      <c r="D1959" t="s">
        <v>559</v>
      </c>
    </row>
    <row r="1960" spans="2:4">
      <c r="B1960" t="s">
        <v>560</v>
      </c>
      <c r="C1960" t="s">
        <v>249</v>
      </c>
      <c r="D1960" t="s">
        <v>559</v>
      </c>
    </row>
    <row r="1961" spans="2:4">
      <c r="B1961" t="s">
        <v>560</v>
      </c>
      <c r="C1961" t="s">
        <v>78</v>
      </c>
      <c r="D1961" t="s">
        <v>559</v>
      </c>
    </row>
    <row r="1962" spans="2:4">
      <c r="B1962" t="s">
        <v>560</v>
      </c>
      <c r="C1962" t="s">
        <v>79</v>
      </c>
      <c r="D1962" t="s">
        <v>559</v>
      </c>
    </row>
    <row r="1963" spans="2:4">
      <c r="B1963" t="s">
        <v>560</v>
      </c>
      <c r="C1963" t="s">
        <v>80</v>
      </c>
      <c r="D1963" t="s">
        <v>559</v>
      </c>
    </row>
    <row r="1964" spans="2:4">
      <c r="B1964" t="s">
        <v>560</v>
      </c>
      <c r="C1964" t="s">
        <v>82</v>
      </c>
      <c r="D1964" t="s">
        <v>559</v>
      </c>
    </row>
    <row r="1965" spans="2:4">
      <c r="B1965" t="s">
        <v>560</v>
      </c>
      <c r="C1965" t="s">
        <v>84</v>
      </c>
      <c r="D1965" t="s">
        <v>559</v>
      </c>
    </row>
    <row r="1966" spans="2:4">
      <c r="B1966" t="s">
        <v>560</v>
      </c>
      <c r="C1966" t="s">
        <v>382</v>
      </c>
      <c r="D1966" t="s">
        <v>559</v>
      </c>
    </row>
    <row r="1967" spans="2:4">
      <c r="B1967" t="s">
        <v>560</v>
      </c>
      <c r="C1967" t="s">
        <v>253</v>
      </c>
      <c r="D1967" t="s">
        <v>559</v>
      </c>
    </row>
    <row r="1968" spans="2:4">
      <c r="B1968" t="s">
        <v>560</v>
      </c>
      <c r="C1968" t="s">
        <v>384</v>
      </c>
      <c r="D1968" t="s">
        <v>559</v>
      </c>
    </row>
    <row r="1969" spans="2:4">
      <c r="B1969" t="s">
        <v>560</v>
      </c>
      <c r="C1969" t="s">
        <v>92</v>
      </c>
      <c r="D1969" t="s">
        <v>559</v>
      </c>
    </row>
    <row r="1970" spans="2:4">
      <c r="B1970" t="s">
        <v>560</v>
      </c>
      <c r="C1970" t="s">
        <v>256</v>
      </c>
      <c r="D1970" t="s">
        <v>559</v>
      </c>
    </row>
    <row r="1971" spans="2:4">
      <c r="B1971" t="s">
        <v>560</v>
      </c>
      <c r="C1971" t="s">
        <v>94</v>
      </c>
      <c r="D1971" t="s">
        <v>559</v>
      </c>
    </row>
    <row r="1972" spans="2:4">
      <c r="B1972" t="s">
        <v>560</v>
      </c>
      <c r="C1972" t="s">
        <v>257</v>
      </c>
      <c r="D1972" t="s">
        <v>559</v>
      </c>
    </row>
    <row r="1973" spans="2:4">
      <c r="B1973" t="s">
        <v>560</v>
      </c>
      <c r="C1973" t="s">
        <v>96</v>
      </c>
      <c r="D1973" t="s">
        <v>559</v>
      </c>
    </row>
    <row r="1974" spans="2:4">
      <c r="B1974" t="s">
        <v>560</v>
      </c>
      <c r="C1974" t="s">
        <v>100</v>
      </c>
      <c r="D1974" t="s">
        <v>559</v>
      </c>
    </row>
    <row r="1975" spans="2:4">
      <c r="B1975" t="s">
        <v>560</v>
      </c>
      <c r="C1975" t="s">
        <v>390</v>
      </c>
      <c r="D1975" t="s">
        <v>559</v>
      </c>
    </row>
    <row r="1976" spans="2:4">
      <c r="B1976" t="s">
        <v>560</v>
      </c>
      <c r="C1976" t="s">
        <v>260</v>
      </c>
      <c r="D1976" t="s">
        <v>559</v>
      </c>
    </row>
    <row r="1977" spans="2:4">
      <c r="B1977" t="s">
        <v>560</v>
      </c>
      <c r="C1977" t="s">
        <v>396</v>
      </c>
      <c r="D1977" t="s">
        <v>559</v>
      </c>
    </row>
    <row r="1978" spans="2:4">
      <c r="B1978" t="s">
        <v>560</v>
      </c>
      <c r="C1978" t="s">
        <v>397</v>
      </c>
      <c r="D1978" t="s">
        <v>559</v>
      </c>
    </row>
    <row r="1979" spans="2:4">
      <c r="B1979" t="s">
        <v>560</v>
      </c>
      <c r="C1979" t="s">
        <v>112</v>
      </c>
      <c r="D1979" t="s">
        <v>559</v>
      </c>
    </row>
    <row r="1980" spans="2:4">
      <c r="B1980" t="s">
        <v>560</v>
      </c>
      <c r="C1980" t="s">
        <v>403</v>
      </c>
      <c r="D1980" t="s">
        <v>559</v>
      </c>
    </row>
    <row r="1981" spans="2:4">
      <c r="B1981" t="s">
        <v>560</v>
      </c>
      <c r="C1981" t="s">
        <v>119</v>
      </c>
      <c r="D1981" t="s">
        <v>559</v>
      </c>
    </row>
    <row r="1982" spans="2:4">
      <c r="B1982" t="s">
        <v>560</v>
      </c>
      <c r="C1982" t="s">
        <v>124</v>
      </c>
      <c r="D1982" t="s">
        <v>559</v>
      </c>
    </row>
    <row r="1983" spans="2:4">
      <c r="B1983" t="s">
        <v>560</v>
      </c>
      <c r="C1983" t="s">
        <v>127</v>
      </c>
      <c r="D1983" t="s">
        <v>559</v>
      </c>
    </row>
    <row r="1984" spans="2:4">
      <c r="B1984" t="s">
        <v>560</v>
      </c>
      <c r="C1984" t="s">
        <v>425</v>
      </c>
      <c r="D1984" t="s">
        <v>559</v>
      </c>
    </row>
    <row r="1985" spans="2:4">
      <c r="B1985" t="s">
        <v>560</v>
      </c>
      <c r="C1985" t="s">
        <v>132</v>
      </c>
      <c r="D1985" t="s">
        <v>559</v>
      </c>
    </row>
    <row r="1986" spans="2:4">
      <c r="B1986" t="s">
        <v>560</v>
      </c>
      <c r="C1986" t="s">
        <v>264</v>
      </c>
      <c r="D1986" t="s">
        <v>559</v>
      </c>
    </row>
    <row r="1987" spans="2:4">
      <c r="B1987" t="s">
        <v>560</v>
      </c>
      <c r="C1987" t="s">
        <v>266</v>
      </c>
      <c r="D1987" t="s">
        <v>559</v>
      </c>
    </row>
    <row r="1988" spans="2:4">
      <c r="B1988" t="s">
        <v>560</v>
      </c>
      <c r="C1988" t="s">
        <v>137</v>
      </c>
      <c r="D1988" t="s">
        <v>559</v>
      </c>
    </row>
    <row r="1989" spans="2:4">
      <c r="B1989" t="s">
        <v>560</v>
      </c>
      <c r="C1989" t="s">
        <v>267</v>
      </c>
      <c r="D1989" t="s">
        <v>559</v>
      </c>
    </row>
    <row r="1990" spans="2:4">
      <c r="B1990" t="s">
        <v>560</v>
      </c>
      <c r="C1990" t="s">
        <v>139</v>
      </c>
      <c r="D1990" t="s">
        <v>559</v>
      </c>
    </row>
    <row r="1991" spans="2:4">
      <c r="B1991" t="s">
        <v>560</v>
      </c>
      <c r="C1991" t="s">
        <v>141</v>
      </c>
      <c r="D1991" t="s">
        <v>559</v>
      </c>
    </row>
    <row r="1992" spans="2:4">
      <c r="B1992" t="s">
        <v>560</v>
      </c>
      <c r="C1992" t="s">
        <v>268</v>
      </c>
      <c r="D1992" t="s">
        <v>559</v>
      </c>
    </row>
    <row r="1993" spans="2:4">
      <c r="B1993" t="s">
        <v>560</v>
      </c>
      <c r="C1993" t="s">
        <v>269</v>
      </c>
      <c r="D1993" t="s">
        <v>559</v>
      </c>
    </row>
    <row r="1994" spans="2:4">
      <c r="B1994" t="s">
        <v>560</v>
      </c>
      <c r="C1994" t="s">
        <v>149</v>
      </c>
      <c r="D1994" t="s">
        <v>559</v>
      </c>
    </row>
    <row r="1995" spans="2:4">
      <c r="B1995" t="s">
        <v>560</v>
      </c>
      <c r="C1995" t="s">
        <v>272</v>
      </c>
      <c r="D1995" t="s">
        <v>559</v>
      </c>
    </row>
    <row r="1996" spans="2:4">
      <c r="B1996" t="s">
        <v>560</v>
      </c>
      <c r="C1996" t="s">
        <v>151</v>
      </c>
      <c r="D1996" t="s">
        <v>559</v>
      </c>
    </row>
    <row r="1997" spans="2:4">
      <c r="B1997" t="s">
        <v>560</v>
      </c>
      <c r="C1997" t="s">
        <v>466</v>
      </c>
      <c r="D1997" t="s">
        <v>559</v>
      </c>
    </row>
    <row r="1998" spans="2:4">
      <c r="B1998" t="s">
        <v>560</v>
      </c>
      <c r="C1998" t="s">
        <v>273</v>
      </c>
      <c r="D1998" t="s">
        <v>559</v>
      </c>
    </row>
    <row r="1999" spans="2:4">
      <c r="B1999" t="s">
        <v>560</v>
      </c>
      <c r="C1999" t="s">
        <v>152</v>
      </c>
      <c r="D1999" t="s">
        <v>559</v>
      </c>
    </row>
    <row r="2000" spans="2:4">
      <c r="B2000" t="s">
        <v>560</v>
      </c>
      <c r="C2000" t="s">
        <v>153</v>
      </c>
      <c r="D2000" t="s">
        <v>559</v>
      </c>
    </row>
    <row r="2001" spans="2:4">
      <c r="B2001" t="s">
        <v>560</v>
      </c>
      <c r="C2001" t="s">
        <v>275</v>
      </c>
      <c r="D2001" t="s">
        <v>559</v>
      </c>
    </row>
    <row r="2002" spans="2:4">
      <c r="B2002" t="s">
        <v>560</v>
      </c>
      <c r="C2002" t="s">
        <v>475</v>
      </c>
      <c r="D2002" t="s">
        <v>559</v>
      </c>
    </row>
    <row r="2003" spans="2:4">
      <c r="B2003" t="s">
        <v>560</v>
      </c>
      <c r="C2003" t="s">
        <v>155</v>
      </c>
      <c r="D2003" t="s">
        <v>559</v>
      </c>
    </row>
    <row r="2004" spans="2:4">
      <c r="B2004" t="s">
        <v>560</v>
      </c>
      <c r="C2004" t="s">
        <v>476</v>
      </c>
      <c r="D2004" t="s">
        <v>559</v>
      </c>
    </row>
    <row r="2005" spans="2:4">
      <c r="B2005" t="s">
        <v>560</v>
      </c>
      <c r="C2005" t="s">
        <v>276</v>
      </c>
      <c r="D2005" t="s">
        <v>559</v>
      </c>
    </row>
    <row r="2006" spans="2:4">
      <c r="B2006" t="s">
        <v>560</v>
      </c>
      <c r="C2006" t="s">
        <v>156</v>
      </c>
      <c r="D2006" t="s">
        <v>559</v>
      </c>
    </row>
    <row r="2007" spans="2:4">
      <c r="B2007" t="s">
        <v>560</v>
      </c>
      <c r="C2007" t="s">
        <v>277</v>
      </c>
      <c r="D2007" t="s">
        <v>559</v>
      </c>
    </row>
    <row r="2008" spans="2:4">
      <c r="B2008" t="s">
        <v>560</v>
      </c>
      <c r="C2008" t="s">
        <v>159</v>
      </c>
      <c r="D2008" t="s">
        <v>559</v>
      </c>
    </row>
    <row r="2009" spans="2:4">
      <c r="B2009" t="s">
        <v>560</v>
      </c>
      <c r="C2009" t="s">
        <v>161</v>
      </c>
      <c r="D2009" t="s">
        <v>559</v>
      </c>
    </row>
    <row r="2010" spans="2:4">
      <c r="B2010" t="s">
        <v>560</v>
      </c>
      <c r="C2010" t="s">
        <v>281</v>
      </c>
      <c r="D2010" t="s">
        <v>559</v>
      </c>
    </row>
    <row r="2011" spans="2:4">
      <c r="B2011" t="s">
        <v>560</v>
      </c>
      <c r="C2011" t="s">
        <v>164</v>
      </c>
      <c r="D2011" t="s">
        <v>559</v>
      </c>
    </row>
    <row r="2012" spans="2:4">
      <c r="B2012" t="s">
        <v>560</v>
      </c>
      <c r="C2012" t="s">
        <v>491</v>
      </c>
      <c r="D2012" t="s">
        <v>559</v>
      </c>
    </row>
    <row r="2013" spans="2:4">
      <c r="B2013" t="s">
        <v>560</v>
      </c>
      <c r="C2013" t="s">
        <v>286</v>
      </c>
      <c r="D2013" t="s">
        <v>559</v>
      </c>
    </row>
    <row r="2014" spans="2:4">
      <c r="B2014" t="s">
        <v>560</v>
      </c>
      <c r="C2014" t="s">
        <v>172</v>
      </c>
      <c r="D2014" t="s">
        <v>559</v>
      </c>
    </row>
    <row r="2015" spans="2:4">
      <c r="B2015" t="s">
        <v>560</v>
      </c>
      <c r="C2015" t="s">
        <v>496</v>
      </c>
      <c r="D2015" t="s">
        <v>559</v>
      </c>
    </row>
    <row r="2016" spans="2:4">
      <c r="B2016" t="s">
        <v>560</v>
      </c>
      <c r="C2016" t="s">
        <v>180</v>
      </c>
      <c r="D2016" t="s">
        <v>559</v>
      </c>
    </row>
    <row r="2017" spans="2:4">
      <c r="B2017" t="s">
        <v>560</v>
      </c>
      <c r="C2017" t="s">
        <v>503</v>
      </c>
      <c r="D2017" t="s">
        <v>559</v>
      </c>
    </row>
    <row r="2018" spans="2:4">
      <c r="B2018" t="s">
        <v>560</v>
      </c>
      <c r="C2018" t="s">
        <v>288</v>
      </c>
      <c r="D2018" t="s">
        <v>559</v>
      </c>
    </row>
    <row r="2019" spans="2:4">
      <c r="B2019" t="s">
        <v>560</v>
      </c>
      <c r="C2019" t="s">
        <v>517</v>
      </c>
      <c r="D2019" t="s">
        <v>559</v>
      </c>
    </row>
    <row r="2020" spans="2:4">
      <c r="B2020" t="s">
        <v>560</v>
      </c>
      <c r="C2020" t="s">
        <v>189</v>
      </c>
      <c r="D2020" t="s">
        <v>559</v>
      </c>
    </row>
    <row r="2021" spans="2:4">
      <c r="B2021" t="s">
        <v>560</v>
      </c>
      <c r="C2021" t="s">
        <v>190</v>
      </c>
      <c r="D2021" t="s">
        <v>559</v>
      </c>
    </row>
    <row r="2022" spans="2:4">
      <c r="B2022" t="s">
        <v>560</v>
      </c>
      <c r="C2022" t="s">
        <v>198</v>
      </c>
      <c r="D2022" t="s">
        <v>559</v>
      </c>
    </row>
    <row r="2023" spans="2:4">
      <c r="B2023" t="s">
        <v>560</v>
      </c>
      <c r="C2023" t="s">
        <v>199</v>
      </c>
      <c r="D2023" t="s">
        <v>559</v>
      </c>
    </row>
    <row r="2024" spans="2:4">
      <c r="B2024" t="s">
        <v>560</v>
      </c>
      <c r="C2024" t="s">
        <v>526</v>
      </c>
      <c r="D2024" t="s">
        <v>559</v>
      </c>
    </row>
    <row r="2025" spans="2:4">
      <c r="B2025" t="s">
        <v>560</v>
      </c>
      <c r="C2025" t="s">
        <v>290</v>
      </c>
      <c r="D2025" t="s">
        <v>559</v>
      </c>
    </row>
    <row r="2026" spans="2:4">
      <c r="B2026" t="s">
        <v>560</v>
      </c>
      <c r="C2026" t="s">
        <v>534</v>
      </c>
      <c r="D2026" t="s">
        <v>559</v>
      </c>
    </row>
    <row r="2027" spans="2:4">
      <c r="B2027" t="s">
        <v>560</v>
      </c>
      <c r="C2027" t="s">
        <v>208</v>
      </c>
      <c r="D2027" t="s">
        <v>559</v>
      </c>
    </row>
    <row r="2028" spans="2:4">
      <c r="B2028" t="s">
        <v>560</v>
      </c>
      <c r="C2028" t="s">
        <v>211</v>
      </c>
      <c r="D2028" t="s">
        <v>559</v>
      </c>
    </row>
    <row r="2029" spans="2:4">
      <c r="B2029" t="s">
        <v>560</v>
      </c>
      <c r="C2029" t="s">
        <v>538</v>
      </c>
      <c r="D2029" t="s">
        <v>559</v>
      </c>
    </row>
    <row r="2030" spans="2:4">
      <c r="B2030" t="s">
        <v>560</v>
      </c>
      <c r="C2030" t="s">
        <v>540</v>
      </c>
      <c r="D2030" t="s">
        <v>559</v>
      </c>
    </row>
    <row r="2031" spans="2:4">
      <c r="B2031" t="s">
        <v>560</v>
      </c>
      <c r="C2031" t="s">
        <v>217</v>
      </c>
      <c r="D2031" t="s">
        <v>559</v>
      </c>
    </row>
    <row r="2032" spans="2:4">
      <c r="B2032" t="s">
        <v>560</v>
      </c>
      <c r="C2032" t="s">
        <v>218</v>
      </c>
      <c r="D2032" t="s">
        <v>559</v>
      </c>
    </row>
    <row r="2033" spans="2:4">
      <c r="B2033" t="s">
        <v>560</v>
      </c>
      <c r="C2033" t="s">
        <v>221</v>
      </c>
      <c r="D2033" t="s">
        <v>559</v>
      </c>
    </row>
    <row r="2034" spans="2:4">
      <c r="B2034" t="s">
        <v>560</v>
      </c>
      <c r="C2034" t="s">
        <v>294</v>
      </c>
      <c r="D2034" t="s">
        <v>559</v>
      </c>
    </row>
    <row r="2035" spans="2:4">
      <c r="B2035" t="s">
        <v>560</v>
      </c>
      <c r="C2035" t="s">
        <v>223</v>
      </c>
      <c r="D2035" t="s">
        <v>559</v>
      </c>
    </row>
    <row r="2036" spans="2:4">
      <c r="B2036" t="s">
        <v>560</v>
      </c>
      <c r="C2036" t="s">
        <v>553</v>
      </c>
      <c r="D2036" t="s">
        <v>559</v>
      </c>
    </row>
    <row r="2037" spans="2:4">
      <c r="B2037" t="s">
        <v>560</v>
      </c>
      <c r="C2037" t="s">
        <v>225</v>
      </c>
      <c r="D2037" t="s">
        <v>559</v>
      </c>
    </row>
    <row r="2038" spans="2:4">
      <c r="B2038" t="s">
        <v>560</v>
      </c>
      <c r="C2038" t="s">
        <v>226</v>
      </c>
      <c r="D2038" t="s">
        <v>559</v>
      </c>
    </row>
    <row r="2039" spans="2:4">
      <c r="B2039" t="s">
        <v>560</v>
      </c>
      <c r="C2039" t="s">
        <v>295</v>
      </c>
      <c r="D2039" t="s">
        <v>559</v>
      </c>
    </row>
    <row r="2040" spans="2:4">
      <c r="B2040" t="s">
        <v>560</v>
      </c>
      <c r="C2040" t="s">
        <v>296</v>
      </c>
      <c r="D2040" t="s">
        <v>559</v>
      </c>
    </row>
    <row r="2041" spans="2:4">
      <c r="B2041" t="s">
        <v>560</v>
      </c>
      <c r="C2041" t="s">
        <v>297</v>
      </c>
      <c r="D2041" t="s">
        <v>559</v>
      </c>
    </row>
    <row r="2042" spans="2:4"/>
    <row r="2043" spans="2:4"/>
    <row r="2044" spans="2:4"/>
    <row r="2045" spans="2:4"/>
    <row r="2046" spans="2:4"/>
    <row r="2047" spans="2:4"/>
    <row r="2048" spans="2:4"/>
    <row r="2049"/>
    <row r="2050"/>
    <row r="2051"/>
    <row r="2052"/>
  </sheetData>
  <pageMargins left="0.7" right="0.7" top="0.75" bottom="0.75" header="0.3" footer="0.3"/>
  <pageSetup paperSize="9" orientation="portrait" horizontalDpi="4294967293" verticalDpi="0" r:id="rId3"/>
  <drawing r:id="rId4"/>
  <tableParts count="1">
    <tablePart r:id="rId5"/>
  </tableParts>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B59A7-5DBF-47CB-9540-6B43738110A7}">
  <dimension ref="A1:K41"/>
  <sheetViews>
    <sheetView showRowColHeaders="0" zoomScale="120" zoomScaleNormal="120" workbookViewId="0"/>
  </sheetViews>
  <sheetFormatPr defaultColWidth="0" defaultRowHeight="10.5" zeroHeight="1"/>
  <cols>
    <col min="1" max="11" width="9.1640625" customWidth="1"/>
    <col min="12" max="16384" width="9.1640625" hidden="1"/>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501B-A9F8-421D-89F8-A654241EB600}">
  <dimension ref="A1:L34"/>
  <sheetViews>
    <sheetView showGridLines="0" tabSelected="1" zoomScale="80" zoomScaleNormal="80" workbookViewId="0"/>
  </sheetViews>
  <sheetFormatPr defaultColWidth="0" defaultRowHeight="14.45" customHeight="1" zeroHeight="1"/>
  <cols>
    <col min="1" max="2" width="14.83203125" style="1" customWidth="1"/>
    <col min="3" max="3" width="8.6640625" style="1" customWidth="1"/>
    <col min="4" max="12" width="14.83203125" style="1" customWidth="1"/>
    <col min="13" max="16384" width="14.83203125" style="1" hidden="1"/>
  </cols>
  <sheetData>
    <row r="1" ht="14.45" customHeight="1"/>
    <row r="2" ht="14.45" customHeight="1"/>
    <row r="3" ht="14.45" customHeight="1"/>
    <row r="4"/>
    <row r="5"/>
    <row r="6"/>
    <row r="7"/>
    <row r="8"/>
    <row r="9"/>
    <row r="10"/>
    <row r="11"/>
    <row r="12"/>
    <row r="13"/>
    <row r="14"/>
    <row r="15"/>
    <row r="16"/>
    <row r="17" spans="6:7"/>
    <row r="18" spans="6:7"/>
    <row r="19" spans="6:7"/>
    <row r="20" spans="6:7"/>
    <row r="21" spans="6:7"/>
    <row r="22" spans="6:7"/>
    <row r="23" spans="6:7"/>
    <row r="24" spans="6:7"/>
    <row r="25" spans="6:7"/>
    <row r="26" spans="6:7"/>
    <row r="27" spans="6:7"/>
    <row r="28" spans="6:7"/>
    <row r="29" spans="6:7">
      <c r="F29" s="2" t="s">
        <v>561</v>
      </c>
      <c r="G29" s="3" t="s">
        <v>562</v>
      </c>
    </row>
    <row r="30" spans="6:7">
      <c r="F30" s="2"/>
      <c r="G30" s="3"/>
    </row>
    <row r="31" spans="6:7">
      <c r="F31" s="2"/>
      <c r="G31" s="4"/>
    </row>
    <row r="32" spans="6:7">
      <c r="F32" s="2"/>
      <c r="G32" s="5"/>
    </row>
    <row r="33" spans="6:7">
      <c r="F33" s="2"/>
      <c r="G33" s="6"/>
    </row>
    <row r="34" spans="6:7"/>
  </sheetData>
  <hyperlinks>
    <hyperlink ref="G29" r:id="rId1" display="https://www.linkedin.com/in/ca-bc" xr:uid="{5E3E6463-0436-40C6-8B2D-D45D27E3D324}"/>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cabc</dc:creator>
  <cp:keywords/>
  <dc:description/>
  <cp:lastModifiedBy>Carlos Barboza</cp:lastModifiedBy>
  <cp:revision/>
  <dcterms:created xsi:type="dcterms:W3CDTF">2021-05-27T13:57:54Z</dcterms:created>
  <dcterms:modified xsi:type="dcterms:W3CDTF">2023-02-10T17:35:12Z</dcterms:modified>
  <cp:category/>
  <cp:contentStatus/>
</cp:coreProperties>
</file>