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E7DA79FB-A192-42F6-B51D-A8A8CB8FF7F5}" xr6:coauthVersionLast="47" xr6:coauthVersionMax="47" xr10:uidLastSave="{00000000-0000-0000-0000-000000000000}"/>
  <bookViews>
    <workbookView xWindow="-96" yWindow="-96" windowWidth="23232" windowHeight="13872" activeTab="1" xr2:uid="{64170636-7A00-4DC7-98F4-9F295FBC4892}"/>
  </bookViews>
  <sheets>
    <sheet name="example" sheetId="1" r:id="rId1"/>
    <sheet name="thank you!" sheetId="2" r:id="rId2"/>
  </sheets>
  <definedNames>
    <definedName name="_02_year1">_xlfn.ANCHORARRAY(example!$L$10)</definedName>
    <definedName name="_03_year2">_xlfn.ANCHORARRAY(example!$M$10)</definedName>
    <definedName name="_04_y_axis">_xlfn.ANCHORARRAY(example!$N$10)</definedName>
    <definedName name="_05_err_bar_1">_xlfn.ANCHORARRAY(example!$P$10)</definedName>
    <definedName name="_06_label_pos">_xlfn.ANCHORARRAY(example!$O$10)</definedName>
    <definedName name="_07_labels">_xlfn.ANCHORARRAY(example!$Q$10)</definedName>
    <definedName name="_08_sort_order_slicer">#N/A</definedName>
    <definedName name="_09_sort_by_slicer">#N/A</definedName>
    <definedName name="_10_cluster_slicer">#N/A</definedName>
    <definedName name="_11_county_slicer">#N/A</definedName>
    <definedName name="_12_lessthan19">_xlfn.ANCHORARRAY(example!$R$10)</definedName>
    <definedName name="_13_morethan19">_xlfn.ANCHORARRAY(example!$S$10)</definedName>
    <definedName name="_14_lessthan20">_xlfn.ANCHORARRAY(example!$T$10)</definedName>
    <definedName name="_15_morethan20">_xlfn.ANCHORARRAY(example!$U$10)</definedName>
  </definedNames>
  <calcPr calcId="191029"/>
  <pivotCaches>
    <pivotCache cacheId="0" r:id="rId3"/>
    <pivotCache cacheId="1" r:id="rId4"/>
    <pivotCache cacheId="2"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9" i="1" l="1"/>
  <c r="I10" i="1"/>
  <c r="I51" i="1"/>
  <c r="G51" i="1"/>
  <c r="K10" i="1" s="1" a="1"/>
  <c r="K10" i="1" s="1"/>
  <c r="L9" i="1" l="1" a="1"/>
  <c r="L9" i="1" l="1"/>
  <c r="O10" i="1" l="1" a="1"/>
  <c r="O10" i="1" s="1"/>
  <c r="R8" i="1"/>
  <c r="T8" i="1"/>
  <c r="M10" i="1" a="1"/>
  <c r="M10" i="1" s="1"/>
  <c r="N10" i="1" a="1"/>
  <c r="N10" i="1" s="1"/>
  <c r="L10" i="1" a="1"/>
  <c r="L10" i="1" s="1"/>
  <c r="G39" i="1" l="1" a="1"/>
  <c r="G39" i="1" s="1"/>
  <c r="I39" i="1" a="1"/>
  <c r="I39" i="1" s="1"/>
  <c r="I41" i="1" s="1" a="1"/>
  <c r="I41" i="1" s="1"/>
  <c r="G41" i="1" s="1"/>
  <c r="U8" i="1"/>
  <c r="S9" i="1"/>
  <c r="R9" i="1"/>
  <c r="U9" i="1"/>
  <c r="T9" i="1"/>
  <c r="S8" i="1"/>
  <c r="U10" i="1" a="1"/>
  <c r="U10" i="1" s="1"/>
  <c r="T10" i="1" a="1"/>
  <c r="T10" i="1" s="1"/>
  <c r="S10" i="1" a="1"/>
  <c r="S10" i="1" s="1"/>
  <c r="R10" i="1" a="1"/>
  <c r="R10" i="1" s="1"/>
  <c r="P10" i="1" a="1"/>
  <c r="P10" i="1" s="1"/>
  <c r="Q10" i="1" l="1" a="1"/>
  <c r="Q10" i="1" s="1"/>
  <c r="I48" i="1" l="1" a="1"/>
  <c r="I48" i="1" s="1"/>
  <c r="G35" i="1" s="1"/>
  <c r="I3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<sst xmlns="http://schemas.openxmlformats.org/spreadsheetml/2006/main" count="609" uniqueCount="148">
  <si>
    <t>Clay</t>
  </si>
  <si>
    <t>Cathedral City</t>
  </si>
  <si>
    <t>Nitro</t>
  </si>
  <si>
    <t>Pittston</t>
  </si>
  <si>
    <t>Rochester</t>
  </si>
  <si>
    <t>Ontario</t>
  </si>
  <si>
    <t>Mannahawkin</t>
  </si>
  <si>
    <t>Cranston</t>
  </si>
  <si>
    <t>Lapeer</t>
  </si>
  <si>
    <t>Plattsburgh</t>
  </si>
  <si>
    <t>Ukiah</t>
  </si>
  <si>
    <t>Rindge</t>
  </si>
  <si>
    <t>Miami</t>
  </si>
  <si>
    <t>Lake Elsinore</t>
  </si>
  <si>
    <t>Shelton</t>
  </si>
  <si>
    <t>Gardner</t>
  </si>
  <si>
    <t>Lehighton</t>
  </si>
  <si>
    <t>Abington</t>
  </si>
  <si>
    <t>Texarkana</t>
  </si>
  <si>
    <t>Seekonk</t>
  </si>
  <si>
    <t>Kalispell</t>
  </si>
  <si>
    <t>Cobleskill</t>
  </si>
  <si>
    <t>West Boylston</t>
  </si>
  <si>
    <t>Orange</t>
  </si>
  <si>
    <t>Cary</t>
  </si>
  <si>
    <t>Elko</t>
  </si>
  <si>
    <t>El Cajon</t>
  </si>
  <si>
    <t>Waterford</t>
  </si>
  <si>
    <t>Escanaba</t>
  </si>
  <si>
    <t>Belle Vernon</t>
  </si>
  <si>
    <t>Stevenson Ranch</t>
  </si>
  <si>
    <t>Pittsburgh</t>
  </si>
  <si>
    <t>Canton</t>
  </si>
  <si>
    <t>Roseburg</t>
  </si>
  <si>
    <t>Pendleton</t>
  </si>
  <si>
    <t>Kentwood</t>
  </si>
  <si>
    <t>Chilton</t>
  </si>
  <si>
    <t>Minocqua</t>
  </si>
  <si>
    <t>Renton</t>
  </si>
  <si>
    <t>Dickson City</t>
  </si>
  <si>
    <t>Dahlonega</t>
  </si>
  <si>
    <t>Redding</t>
  </si>
  <si>
    <t>Clinton</t>
  </si>
  <si>
    <t>Marinette</t>
  </si>
  <si>
    <t>Gilford</t>
  </si>
  <si>
    <t>Blackstone</t>
  </si>
  <si>
    <t>Racine</t>
  </si>
  <si>
    <t>Tyler</t>
  </si>
  <si>
    <t>Hastings</t>
  </si>
  <si>
    <t>Moorefield</t>
  </si>
  <si>
    <t>Cedar Rapids</t>
  </si>
  <si>
    <t>Warrenton</t>
  </si>
  <si>
    <t>North Conway</t>
  </si>
  <si>
    <t>Lynnwood</t>
  </si>
  <si>
    <t>Commerce City</t>
  </si>
  <si>
    <t>Mount Pocono</t>
  </si>
  <si>
    <t>Hadley</t>
  </si>
  <si>
    <t>Antioch</t>
  </si>
  <si>
    <t>Worthington</t>
  </si>
  <si>
    <t>Mason</t>
  </si>
  <si>
    <t>Oak Grove</t>
  </si>
  <si>
    <t>Kirkwood</t>
  </si>
  <si>
    <t>Rolling Meadows</t>
  </si>
  <si>
    <t>Claypool Hill</t>
  </si>
  <si>
    <t>Paris</t>
  </si>
  <si>
    <t>Norwalk</t>
  </si>
  <si>
    <t>La Plata</t>
  </si>
  <si>
    <t>Meridian</t>
  </si>
  <si>
    <t>Ogden</t>
  </si>
  <si>
    <t>Corning</t>
  </si>
  <si>
    <t>Oldsmar</t>
  </si>
  <si>
    <t>Swansea</t>
  </si>
  <si>
    <t>Cedar Park</t>
  </si>
  <si>
    <t>Logan</t>
  </si>
  <si>
    <t>Hickory Creek</t>
  </si>
  <si>
    <t>West Jefferson</t>
  </si>
  <si>
    <t>Methuen</t>
  </si>
  <si>
    <t>Springfield</t>
  </si>
  <si>
    <t>Framingham</t>
  </si>
  <si>
    <t>Central Square</t>
  </si>
  <si>
    <t>Bloomington</t>
  </si>
  <si>
    <t>Glendale</t>
  </si>
  <si>
    <t>Lawrence</t>
  </si>
  <si>
    <t>Pell City</t>
  </si>
  <si>
    <t>Zanesville</t>
  </si>
  <si>
    <t>Roseville</t>
  </si>
  <si>
    <t>Avon</t>
  </si>
  <si>
    <t>Tampa</t>
  </si>
  <si>
    <t>Cleveland</t>
  </si>
  <si>
    <t>West Hills</t>
  </si>
  <si>
    <t>Oceanside</t>
  </si>
  <si>
    <t>New Berlin</t>
  </si>
  <si>
    <t>New Haven</t>
  </si>
  <si>
    <t>Wadsworth</t>
  </si>
  <si>
    <t>Saginaw</t>
  </si>
  <si>
    <t>Hereford</t>
  </si>
  <si>
    <t>Jane</t>
  </si>
  <si>
    <t>Hernando</t>
  </si>
  <si>
    <t>Bainbridge</t>
  </si>
  <si>
    <t>Portland</t>
  </si>
  <si>
    <t>Wapakoneta</t>
  </si>
  <si>
    <t>Palmhurst</t>
  </si>
  <si>
    <t>Towson</t>
  </si>
  <si>
    <t>Beckley</t>
  </si>
  <si>
    <t>North East</t>
  </si>
  <si>
    <t>Glen Burnie</t>
  </si>
  <si>
    <t>Mesa</t>
  </si>
  <si>
    <t>Ashland</t>
  </si>
  <si>
    <t>Erie</t>
  </si>
  <si>
    <t>Louisville</t>
  </si>
  <si>
    <t>Phoenix</t>
  </si>
  <si>
    <t>Omaha</t>
  </si>
  <si>
    <t>LinkedIn:</t>
  </si>
  <si>
    <t>https://www.linkedin.com/in/merod/</t>
  </si>
  <si>
    <t>y-axis</t>
  </si>
  <si>
    <t>year</t>
  </si>
  <si>
    <t>pct</t>
  </si>
  <si>
    <t>err bar 1</t>
  </si>
  <si>
    <t>county</t>
  </si>
  <si>
    <t>selection</t>
  </si>
  <si>
    <t>highlight</t>
  </si>
  <si>
    <t>label + / -</t>
  </si>
  <si>
    <t>cluster</t>
  </si>
  <si>
    <t>1. AA+</t>
  </si>
  <si>
    <t>2. BB+</t>
  </si>
  <si>
    <t>3. CC-</t>
  </si>
  <si>
    <t>4. DD-</t>
  </si>
  <si>
    <t>detail:</t>
  </si>
  <si>
    <t>continent:</t>
  </si>
  <si>
    <t>Ascending</t>
  </si>
  <si>
    <t>Descending</t>
  </si>
  <si>
    <t>sort order</t>
  </si>
  <si>
    <t>sort by</t>
  </si>
  <si>
    <t>1. County</t>
  </si>
  <si>
    <t>2. Yr. 2019</t>
  </si>
  <si>
    <t>3. Yr. 2020</t>
  </si>
  <si>
    <t>4. Variance</t>
  </si>
  <si>
    <t>bold label</t>
  </si>
  <si>
    <t>X-pos</t>
  </si>
  <si>
    <t>Y-pos</t>
  </si>
  <si>
    <t>asc or desc ?</t>
  </si>
  <si>
    <t>sort by:</t>
  </si>
  <si>
    <t>variance</t>
  </si>
  <si>
    <t>When….</t>
  </si>
  <si>
    <t xml:space="preserve">label </t>
  </si>
  <si>
    <t>show all labels ?</t>
  </si>
  <si>
    <t>bold prior</t>
  </si>
  <si>
    <t>bold 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</si>
</sst>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8"/>
      <color theme="1"/>
      <name val="Calibri"/>
      <family val="2"/>
      <scheme val="minor"/>
    </font>
    <font>
      <u/>
      <sz val="8"/>
      <color theme="10"/>
      <name val="Calibri"/>
      <family val="2"/>
      <scheme val="minor"/>
    </font>
    <font>
      <sz val="11"/>
      <color theme="1"/>
      <name val="Calibri"/>
      <family val="2"/>
      <scheme val="minor"/>
    </font>
    <font>
      <u/>
      <sz val="11"/>
      <color theme="10"/>
      <name val="Calibri"/>
      <family val="2"/>
      <scheme val="minor"/>
    </font>
    <font>
      <sz val="11"/>
      <color theme="10"/>
      <name val="Calibri"/>
      <family val="2"/>
      <scheme val="minor"/>
    </font>
    <font>
      <sz val="8"/>
      <color theme="1"/>
      <name val="Arial"/>
      <family val="2"/>
    </font>
    <font>
      <sz val="6"/>
      <color theme="1"/>
      <name val="Calibri"/>
      <family val="2"/>
      <scheme val="minor"/>
    </font>
    <font>
      <b/>
      <sz val="8"/>
      <color theme="1"/>
      <name val="Calibri"/>
      <family val="2"/>
      <scheme val="minor"/>
    </font>
    <font>
      <i/>
      <sz val="8"/>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7">
    <xf numFmtId="0" fontId="0" fillId="0" borderId="0"/>
    <xf numFmtId="0" fontId="2" fillId="0" borderId="0"/>
    <xf numFmtId="0" fontId="3" fillId="0" borderId="0" applyNumberFormat="0" applyFill="0" applyBorder="0" applyAlignment="0" applyProtection="0"/>
    <xf numFmtId="0" fontId="1" fillId="0" borderId="0" applyNumberFormat="0" applyFill="0" applyBorder="0" applyAlignment="0" applyProtection="0"/>
    <xf numFmtId="0" fontId="5" fillId="0" borderId="0"/>
    <xf numFmtId="0" fontId="2" fillId="0" borderId="0"/>
    <xf numFmtId="0" fontId="6" fillId="0" borderId="0"/>
  </cellStyleXfs>
  <cellXfs count="20">
    <xf numFmtId="0" fontId="0" fillId="0" borderId="0" xfId="0"/>
    <xf numFmtId="0" fontId="0" fillId="0" borderId="0" xfId="0" applyAlignment="1">
      <alignment horizontal="center"/>
    </xf>
    <xf numFmtId="0" fontId="2" fillId="0" borderId="0" xfId="1"/>
    <xf numFmtId="0" fontId="2" fillId="0" borderId="0" xfId="1" applyAlignment="1">
      <alignment horizontal="right"/>
    </xf>
    <xf numFmtId="0" fontId="4" fillId="0" borderId="0" xfId="2" applyFont="1"/>
    <xf numFmtId="0" fontId="1" fillId="0" borderId="0" xfId="3"/>
    <xf numFmtId="0" fontId="3" fillId="0" borderId="0" xfId="2"/>
    <xf numFmtId="0" fontId="2" fillId="0" borderId="0" xfId="1" quotePrefix="1"/>
    <xf numFmtId="0" fontId="0" fillId="0" borderId="0" xfId="0" applyAlignment="1">
      <alignment horizontal="right"/>
    </xf>
    <xf numFmtId="0" fontId="0" fillId="0" borderId="0" xfId="0" pivotButton="1"/>
    <xf numFmtId="0" fontId="8" fillId="0" borderId="0" xfId="0" applyFont="1"/>
    <xf numFmtId="0" fontId="7" fillId="0" borderId="0" xfId="0" applyFont="1"/>
    <xf numFmtId="0" fontId="0" fillId="0" borderId="0" xfId="0" applyAlignment="1">
      <alignment horizontal="left"/>
    </xf>
    <xf numFmtId="0" fontId="7" fillId="2" borderId="0" xfId="0" applyFont="1" applyFill="1" applyAlignment="1">
      <alignment horizontal="center"/>
    </xf>
    <xf numFmtId="0" fontId="7" fillId="2" borderId="0" xfId="0" applyFont="1" applyFill="1" applyAlignment="1">
      <alignment horizontal="left"/>
    </xf>
    <xf numFmtId="0" fontId="7" fillId="0" borderId="0" xfId="0" applyFont="1" applyAlignment="1">
      <alignment horizontal="left" indent="1"/>
    </xf>
    <xf numFmtId="0" fontId="7" fillId="0" borderId="0" xfId="0" applyFont="1" applyAlignment="1">
      <alignment horizontal="left"/>
    </xf>
    <xf numFmtId="0" fontId="8" fillId="0" borderId="0" xfId="0" quotePrefix="1" applyFont="1" applyAlignment="1">
      <alignment horizontal="right"/>
    </xf>
    <xf numFmtId="0" fontId="8" fillId="0" borderId="1" xfId="0" applyFont="1" applyBorder="1"/>
    <xf numFmtId="0" fontId="0" fillId="2" borderId="0" xfId="0" applyFill="1"/>
  </cellXfs>
  <cellStyles count="7">
    <cellStyle name="Hipervínculo 2" xfId="2" xr:uid="{EADE5125-04C7-43E1-9CF7-353234F1F694}"/>
    <cellStyle name="Hyperlink 2" xfId="3" xr:uid="{F6D55A42-8CBE-4F44-BCC5-2AFCB3607073}"/>
    <cellStyle name="Normal" xfId="0" builtinId="0"/>
    <cellStyle name="Normal 2" xfId="6" xr:uid="{1132FED6-FCD7-497B-8DF2-92628B75E4BF}"/>
    <cellStyle name="Normal 2 2" xfId="1" xr:uid="{500FA8CA-6136-4F3D-A884-34BF244DE68D}"/>
    <cellStyle name="Normal 3" xfId="5" xr:uid="{796CBBBF-8442-4B97-B5AD-82FA9CD7B969}"/>
    <cellStyle name="Normal 3 2" xfId="4" xr:uid="{EAAA3D31-2576-4130-BFA4-0558893F06FD}"/>
  </cellStyles>
  <dxfs count="3">
    <dxf>
      <numFmt numFmtId="0" formatCode="General"/>
    </dxf>
    <dxf>
      <font>
        <b/>
        <color theme="1"/>
      </font>
      <border diagonalUp="0" diagonalDown="0">
        <left/>
        <right/>
        <top/>
        <bottom/>
        <vertical/>
        <horizontal/>
      </border>
    </dxf>
    <dxf>
      <font>
        <sz val="8"/>
        <color theme="1" tint="0.24994659260841701"/>
        <name val="Arial"/>
        <family val="2"/>
        <scheme val="none"/>
      </font>
      <border diagonalUp="0" diagonalDown="0">
        <left/>
        <right/>
        <top/>
        <bottom/>
        <vertical/>
        <horizontal/>
      </border>
    </dxf>
  </dxfs>
  <tableStyles count="1" defaultTableStyle="TableStyleMedium2" defaultPivotStyle="PivotStyleLight16">
    <tableStyle name="xlorla" pivot="0" table="0" count="10" xr9:uid="{116759DE-901F-4566-AE3B-F1C931893F38}">
      <tableStyleElement type="wholeTable" dxfId="2"/>
      <tableStyleElement type="headerRow" dxfId="1"/>
    </tableStyle>
  </tableStyles>
  <colors>
    <mruColors>
      <color rgb="FF0000FF"/>
      <color rgb="FF5E6F7C"/>
      <color rgb="FF657786"/>
      <color rgb="FF3E4E6D"/>
      <color rgb="FF637583"/>
      <color rgb="FFF3F2EF"/>
      <color rgb="FF6595A4"/>
      <color rgb="FFFFDD3E"/>
      <color rgb="FFAAB8C2"/>
      <color rgb="FFE1E8E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diagonalUp="0" diagonalDown="0">
            <left/>
            <right/>
            <top/>
            <bottom/>
            <vertical/>
            <horizontal/>
          </border>
        </dxf>
        <dxf>
          <font>
            <color rgb="FF000000"/>
          </font>
          <fill>
            <patternFill patternType="solid">
              <fgColor theme="6" tint="0.59999389629810485"/>
              <bgColor theme="6" tint="0.59999389629810485"/>
            </patternFill>
          </fill>
          <border diagonalUp="0" diagonalDown="0">
            <left/>
            <right/>
            <top/>
            <bottom/>
            <vertical/>
            <horizontal/>
          </border>
        </dxf>
        <dxf>
          <font>
            <color rgb="FF828282"/>
          </font>
          <fill>
            <patternFill patternType="solid">
              <fgColor rgb="FFFFFFFF"/>
              <bgColor rgb="FFFFFFFF"/>
            </patternFill>
          </fill>
          <border diagonalUp="0" diagonalDown="0">
            <left/>
            <right/>
            <top/>
            <bottom/>
            <vertical/>
            <horizontal/>
          </border>
        </dxf>
        <dxf>
          <font>
            <color rgb="FF000000"/>
          </font>
          <fill>
            <patternFill patternType="solid">
              <fgColor rgb="FFFFFFFF"/>
              <bgColor rgb="FFFFFFFF"/>
            </patternFill>
          </fill>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pivotCacheDefinition" Target="pivotCache/pivotCacheDefinition1.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3.xml"/><Relationship Id="rId10" Type="http://schemas.openxmlformats.org/officeDocument/2006/relationships/theme" Target="theme/theme1.xml"/><Relationship Id="rId4" Type="http://schemas.openxmlformats.org/officeDocument/2006/relationships/pivotCacheDefinition" Target="pivotCache/pivotCacheDefinition2.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31316191355744"/>
          <c:y val="2.2364257873536519E-2"/>
          <c:w val="0.72643197447166663"/>
          <c:h val="0.96662659617793911"/>
        </c:manualLayout>
      </c:layout>
      <c:scatterChart>
        <c:scatterStyle val="lineMarker"/>
        <c:varyColors val="0"/>
        <c:ser>
          <c:idx val="0"/>
          <c:order val="0"/>
          <c:tx>
            <c:strRef>
              <c:f>example!$L$9</c:f>
              <c:strCache>
                <c:ptCount val="1"/>
                <c:pt idx="0">
                  <c:v>2019</c:v>
                </c:pt>
              </c:strCache>
            </c:strRef>
          </c:tx>
          <c:spPr>
            <a:ln w="25400" cap="rnd">
              <a:noFill/>
              <a:round/>
            </a:ln>
            <a:effectLst/>
          </c:spPr>
          <c:marker>
            <c:symbol val="circle"/>
            <c:size val="5"/>
            <c:spPr>
              <a:solidFill>
                <a:srgbClr val="AAB8C2"/>
              </a:solidFill>
              <a:ln w="9525">
                <a:noFill/>
              </a:ln>
              <a:effectLst/>
            </c:spPr>
          </c:marker>
          <c:xVal>
            <c:numRef>
              <c:f>[0]!_02_year1</c:f>
              <c:numCache>
                <c:formatCode>General</c:formatCode>
                <c:ptCount val="112"/>
                <c:pt idx="0">
                  <c:v>64</c:v>
                </c:pt>
                <c:pt idx="1">
                  <c:v>62</c:v>
                </c:pt>
                <c:pt idx="2">
                  <c:v>54</c:v>
                </c:pt>
                <c:pt idx="3">
                  <c:v>60</c:v>
                </c:pt>
                <c:pt idx="4">
                  <c:v>66</c:v>
                </c:pt>
                <c:pt idx="5">
                  <c:v>51</c:v>
                </c:pt>
                <c:pt idx="6">
                  <c:v>65</c:v>
                </c:pt>
                <c:pt idx="7">
                  <c:v>49</c:v>
                </c:pt>
                <c:pt idx="8">
                  <c:v>60</c:v>
                </c:pt>
                <c:pt idx="9">
                  <c:v>51</c:v>
                </c:pt>
                <c:pt idx="10">
                  <c:v>47</c:v>
                </c:pt>
                <c:pt idx="11">
                  <c:v>48</c:v>
                </c:pt>
                <c:pt idx="12">
                  <c:v>50</c:v>
                </c:pt>
                <c:pt idx="13">
                  <c:v>52</c:v>
                </c:pt>
                <c:pt idx="14">
                  <c:v>52</c:v>
                </c:pt>
                <c:pt idx="15">
                  <c:v>40</c:v>
                </c:pt>
                <c:pt idx="16">
                  <c:v>45</c:v>
                </c:pt>
                <c:pt idx="17">
                  <c:v>37</c:v>
                </c:pt>
                <c:pt idx="18">
                  <c:v>41</c:v>
                </c:pt>
                <c:pt idx="19">
                  <c:v>47</c:v>
                </c:pt>
                <c:pt idx="20">
                  <c:v>43</c:v>
                </c:pt>
                <c:pt idx="21">
                  <c:v>47</c:v>
                </c:pt>
                <c:pt idx="22">
                  <c:v>39</c:v>
                </c:pt>
                <c:pt idx="23">
                  <c:v>37</c:v>
                </c:pt>
                <c:pt idx="24">
                  <c:v>34</c:v>
                </c:pt>
                <c:pt idx="25">
                  <c:v>38</c:v>
                </c:pt>
                <c:pt idx="26">
                  <c:v>35</c:v>
                </c:pt>
                <c:pt idx="27">
                  <c:v>31</c:v>
                </c:pt>
                <c:pt idx="28">
                  <c:v>34</c:v>
                </c:pt>
                <c:pt idx="29">
                  <c:v>37</c:v>
                </c:pt>
                <c:pt idx="30">
                  <c:v>33</c:v>
                </c:pt>
                <c:pt idx="31">
                  <c:v>36</c:v>
                </c:pt>
                <c:pt idx="32">
                  <c:v>37</c:v>
                </c:pt>
                <c:pt idx="33">
                  <c:v>38</c:v>
                </c:pt>
                <c:pt idx="34">
                  <c:v>28</c:v>
                </c:pt>
                <c:pt idx="35">
                  <c:v>27</c:v>
                </c:pt>
                <c:pt idx="36">
                  <c:v>27</c:v>
                </c:pt>
                <c:pt idx="37">
                  <c:v>28</c:v>
                </c:pt>
                <c:pt idx="38">
                  <c:v>38</c:v>
                </c:pt>
                <c:pt idx="39">
                  <c:v>28</c:v>
                </c:pt>
                <c:pt idx="40">
                  <c:v>32</c:v>
                </c:pt>
                <c:pt idx="41">
                  <c:v>32</c:v>
                </c:pt>
                <c:pt idx="42">
                  <c:v>23</c:v>
                </c:pt>
                <c:pt idx="43">
                  <c:v>28</c:v>
                </c:pt>
                <c:pt idx="44">
                  <c:v>24</c:v>
                </c:pt>
                <c:pt idx="45">
                  <c:v>28</c:v>
                </c:pt>
                <c:pt idx="46">
                  <c:v>27</c:v>
                </c:pt>
                <c:pt idx="47">
                  <c:v>19</c:v>
                </c:pt>
                <c:pt idx="48">
                  <c:v>21</c:v>
                </c:pt>
                <c:pt idx="49">
                  <c:v>18</c:v>
                </c:pt>
                <c:pt idx="50">
                  <c:v>20</c:v>
                </c:pt>
                <c:pt idx="51">
                  <c:v>31</c:v>
                </c:pt>
                <c:pt idx="52">
                  <c:v>19</c:v>
                </c:pt>
                <c:pt idx="53">
                  <c:v>20</c:v>
                </c:pt>
                <c:pt idx="54">
                  <c:v>20</c:v>
                </c:pt>
                <c:pt idx="55">
                  <c:v>22</c:v>
                </c:pt>
                <c:pt idx="56">
                  <c:v>19</c:v>
                </c:pt>
                <c:pt idx="57">
                  <c:v>20</c:v>
                </c:pt>
                <c:pt idx="58">
                  <c:v>20</c:v>
                </c:pt>
                <c:pt idx="59">
                  <c:v>21</c:v>
                </c:pt>
                <c:pt idx="60">
                  <c:v>22</c:v>
                </c:pt>
                <c:pt idx="61">
                  <c:v>24</c:v>
                </c:pt>
                <c:pt idx="62">
                  <c:v>16</c:v>
                </c:pt>
                <c:pt idx="63">
                  <c:v>20</c:v>
                </c:pt>
                <c:pt idx="64">
                  <c:v>19</c:v>
                </c:pt>
                <c:pt idx="65">
                  <c:v>19</c:v>
                </c:pt>
                <c:pt idx="66">
                  <c:v>21</c:v>
                </c:pt>
                <c:pt idx="67">
                  <c:v>25</c:v>
                </c:pt>
                <c:pt idx="68">
                  <c:v>19</c:v>
                </c:pt>
                <c:pt idx="69">
                  <c:v>16</c:v>
                </c:pt>
                <c:pt idx="70">
                  <c:v>19</c:v>
                </c:pt>
                <c:pt idx="71">
                  <c:v>14</c:v>
                </c:pt>
                <c:pt idx="72">
                  <c:v>17</c:v>
                </c:pt>
                <c:pt idx="73">
                  <c:v>19</c:v>
                </c:pt>
                <c:pt idx="74">
                  <c:v>20</c:v>
                </c:pt>
                <c:pt idx="75">
                  <c:v>13</c:v>
                </c:pt>
                <c:pt idx="76">
                  <c:v>17</c:v>
                </c:pt>
                <c:pt idx="77">
                  <c:v>19</c:v>
                </c:pt>
                <c:pt idx="78">
                  <c:v>12</c:v>
                </c:pt>
                <c:pt idx="79">
                  <c:v>12</c:v>
                </c:pt>
                <c:pt idx="80">
                  <c:v>13</c:v>
                </c:pt>
                <c:pt idx="81">
                  <c:v>15</c:v>
                </c:pt>
                <c:pt idx="82">
                  <c:v>12</c:v>
                </c:pt>
                <c:pt idx="83">
                  <c:v>11</c:v>
                </c:pt>
                <c:pt idx="84">
                  <c:v>12</c:v>
                </c:pt>
                <c:pt idx="85">
                  <c:v>16</c:v>
                </c:pt>
                <c:pt idx="86">
                  <c:v>11</c:v>
                </c:pt>
                <c:pt idx="87">
                  <c:v>11</c:v>
                </c:pt>
                <c:pt idx="88">
                  <c:v>13</c:v>
                </c:pt>
                <c:pt idx="89">
                  <c:v>15</c:v>
                </c:pt>
                <c:pt idx="90">
                  <c:v>8</c:v>
                </c:pt>
                <c:pt idx="91">
                  <c:v>9</c:v>
                </c:pt>
                <c:pt idx="92">
                  <c:v>16</c:v>
                </c:pt>
                <c:pt idx="93">
                  <c:v>19</c:v>
                </c:pt>
                <c:pt idx="94">
                  <c:v>9</c:v>
                </c:pt>
                <c:pt idx="95">
                  <c:v>14</c:v>
                </c:pt>
                <c:pt idx="96">
                  <c:v>16</c:v>
                </c:pt>
                <c:pt idx="97">
                  <c:v>6</c:v>
                </c:pt>
                <c:pt idx="98">
                  <c:v>7</c:v>
                </c:pt>
                <c:pt idx="99">
                  <c:v>8</c:v>
                </c:pt>
                <c:pt idx="100">
                  <c:v>9</c:v>
                </c:pt>
                <c:pt idx="101">
                  <c:v>11</c:v>
                </c:pt>
                <c:pt idx="102">
                  <c:v>7</c:v>
                </c:pt>
                <c:pt idx="103">
                  <c:v>9</c:v>
                </c:pt>
                <c:pt idx="104">
                  <c:v>10</c:v>
                </c:pt>
                <c:pt idx="105">
                  <c:v>4</c:v>
                </c:pt>
                <c:pt idx="106">
                  <c:v>7</c:v>
                </c:pt>
                <c:pt idx="107">
                  <c:v>5</c:v>
                </c:pt>
                <c:pt idx="108">
                  <c:v>6</c:v>
                </c:pt>
                <c:pt idx="109">
                  <c:v>8</c:v>
                </c:pt>
                <c:pt idx="110">
                  <c:v>4</c:v>
                </c:pt>
                <c:pt idx="111">
                  <c:v>5</c:v>
                </c:pt>
              </c:numCache>
            </c:numRef>
          </c:xVal>
          <c:yVal>
            <c:numRef>
              <c:f>[0]!_04_y_axis</c:f>
              <c:numCache>
                <c:formatCode>General</c:formatCode>
                <c:ptCount val="11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numCache>
            </c:numRef>
          </c:yVal>
          <c:smooth val="0"/>
          <c:extLst>
            <c:ext xmlns:c16="http://schemas.microsoft.com/office/drawing/2014/chart" uri="{C3380CC4-5D6E-409C-BE32-E72D297353CC}">
              <c16:uniqueId val="{00000000-7AA4-48BF-9E7A-3226B038D463}"/>
            </c:ext>
          </c:extLst>
        </c:ser>
        <c:ser>
          <c:idx val="1"/>
          <c:order val="1"/>
          <c:tx>
            <c:strRef>
              <c:f>example!$M$9</c:f>
              <c:strCache>
                <c:ptCount val="1"/>
                <c:pt idx="0">
                  <c:v>2020</c:v>
                </c:pt>
              </c:strCache>
            </c:strRef>
          </c:tx>
          <c:spPr>
            <a:ln w="25400" cap="rnd">
              <a:noFill/>
              <a:round/>
            </a:ln>
            <a:effectLst/>
          </c:spPr>
          <c:marker>
            <c:symbol val="circle"/>
            <c:size val="5"/>
            <c:spPr>
              <a:solidFill>
                <a:srgbClr val="5E6F7C"/>
              </a:solidFill>
              <a:ln w="9525">
                <a:noFill/>
              </a:ln>
              <a:effectLst/>
            </c:spPr>
          </c:marker>
          <c:errBars>
            <c:errDir val="x"/>
            <c:errBarType val="minus"/>
            <c:errValType val="cust"/>
            <c:noEndCap val="1"/>
            <c:plus>
              <c:numLit>
                <c:formatCode>General</c:formatCode>
                <c:ptCount val="1"/>
                <c:pt idx="0">
                  <c:v>1</c:v>
                </c:pt>
              </c:numLit>
            </c:plus>
            <c:minus>
              <c:numRef>
                <c:f>[0]!_05_err_bar_1</c:f>
                <c:numCache>
                  <c:formatCode>General</c:formatCode>
                  <c:ptCount val="112"/>
                  <c:pt idx="0">
                    <c:v>20</c:v>
                  </c:pt>
                  <c:pt idx="1">
                    <c:v>16</c:v>
                  </c:pt>
                  <c:pt idx="2">
                    <c:v>19</c:v>
                  </c:pt>
                  <c:pt idx="3">
                    <c:v>13</c:v>
                  </c:pt>
                  <c:pt idx="4">
                    <c:v>6</c:v>
                  </c:pt>
                  <c:pt idx="5">
                    <c:v>19</c:v>
                  </c:pt>
                  <c:pt idx="6">
                    <c:v>3</c:v>
                  </c:pt>
                  <c:pt idx="7">
                    <c:v>16</c:v>
                  </c:pt>
                  <c:pt idx="8">
                    <c:v>5</c:v>
                  </c:pt>
                  <c:pt idx="9">
                    <c:v>13</c:v>
                  </c:pt>
                  <c:pt idx="10">
                    <c:v>14</c:v>
                  </c:pt>
                  <c:pt idx="11">
                    <c:v>13</c:v>
                  </c:pt>
                  <c:pt idx="12">
                    <c:v>9</c:v>
                  </c:pt>
                  <c:pt idx="13">
                    <c:v>7</c:v>
                  </c:pt>
                  <c:pt idx="14">
                    <c:v>4</c:v>
                  </c:pt>
                  <c:pt idx="15">
                    <c:v>15</c:v>
                  </c:pt>
                  <c:pt idx="16">
                    <c:v>8</c:v>
                  </c:pt>
                  <c:pt idx="17">
                    <c:v>15</c:v>
                  </c:pt>
                  <c:pt idx="18">
                    <c:v>11</c:v>
                  </c:pt>
                  <c:pt idx="19">
                    <c:v>5</c:v>
                  </c:pt>
                  <c:pt idx="20">
                    <c:v>7</c:v>
                  </c:pt>
                  <c:pt idx="21">
                    <c:v>3</c:v>
                  </c:pt>
                  <c:pt idx="22">
                    <c:v>10</c:v>
                  </c:pt>
                  <c:pt idx="23">
                    <c:v>10</c:v>
                  </c:pt>
                  <c:pt idx="24">
                    <c:v>12</c:v>
                  </c:pt>
                  <c:pt idx="25">
                    <c:v>8</c:v>
                  </c:pt>
                  <c:pt idx="26">
                    <c:v>10</c:v>
                  </c:pt>
                  <c:pt idx="27">
                    <c:v>13</c:v>
                  </c:pt>
                  <c:pt idx="28">
                    <c:v>10</c:v>
                  </c:pt>
                  <c:pt idx="29">
                    <c:v>7</c:v>
                  </c:pt>
                  <c:pt idx="30">
                    <c:v>10</c:v>
                  </c:pt>
                  <c:pt idx="31">
                    <c:v>7</c:v>
                  </c:pt>
                  <c:pt idx="32">
                    <c:v>5</c:v>
                  </c:pt>
                  <c:pt idx="33">
                    <c:v>2</c:v>
                  </c:pt>
                  <c:pt idx="34">
                    <c:v>11</c:v>
                  </c:pt>
                  <c:pt idx="35">
                    <c:v>10</c:v>
                  </c:pt>
                  <c:pt idx="36">
                    <c:v>9</c:v>
                  </c:pt>
                  <c:pt idx="37">
                    <c:v>8</c:v>
                  </c:pt>
                  <c:pt idx="38">
                    <c:v>-2</c:v>
                  </c:pt>
                  <c:pt idx="39">
                    <c:v>7</c:v>
                  </c:pt>
                  <c:pt idx="40">
                    <c:v>3</c:v>
                  </c:pt>
                  <c:pt idx="41">
                    <c:v>3</c:v>
                  </c:pt>
                  <c:pt idx="42">
                    <c:v>11</c:v>
                  </c:pt>
                  <c:pt idx="43">
                    <c:v>6</c:v>
                  </c:pt>
                  <c:pt idx="44">
                    <c:v>9</c:v>
                  </c:pt>
                  <c:pt idx="45">
                    <c:v>5</c:v>
                  </c:pt>
                  <c:pt idx="46">
                    <c:v>5</c:v>
                  </c:pt>
                  <c:pt idx="47">
                    <c:v>12</c:v>
                  </c:pt>
                  <c:pt idx="48">
                    <c:v>10</c:v>
                  </c:pt>
                  <c:pt idx="49">
                    <c:v>12</c:v>
                  </c:pt>
                  <c:pt idx="50">
                    <c:v>10</c:v>
                  </c:pt>
                  <c:pt idx="51">
                    <c:v>-1</c:v>
                  </c:pt>
                  <c:pt idx="52">
                    <c:v>10</c:v>
                  </c:pt>
                  <c:pt idx="53">
                    <c:v>9</c:v>
                  </c:pt>
                  <c:pt idx="54">
                    <c:v>9</c:v>
                  </c:pt>
                  <c:pt idx="55">
                    <c:v>7</c:v>
                  </c:pt>
                  <c:pt idx="56">
                    <c:v>9</c:v>
                  </c:pt>
                  <c:pt idx="57">
                    <c:v>8</c:v>
                  </c:pt>
                  <c:pt idx="58">
                    <c:v>8</c:v>
                  </c:pt>
                  <c:pt idx="59">
                    <c:v>7</c:v>
                  </c:pt>
                  <c:pt idx="60">
                    <c:v>6</c:v>
                  </c:pt>
                  <c:pt idx="61">
                    <c:v>4</c:v>
                  </c:pt>
                  <c:pt idx="62">
                    <c:v>11</c:v>
                  </c:pt>
                  <c:pt idx="63">
                    <c:v>7</c:v>
                  </c:pt>
                  <c:pt idx="64">
                    <c:v>7</c:v>
                  </c:pt>
                  <c:pt idx="65">
                    <c:v>7</c:v>
                  </c:pt>
                  <c:pt idx="66">
                    <c:v>5</c:v>
                  </c:pt>
                  <c:pt idx="67">
                    <c:v>1</c:v>
                  </c:pt>
                  <c:pt idx="68">
                    <c:v>6</c:v>
                  </c:pt>
                  <c:pt idx="69">
                    <c:v>6</c:v>
                  </c:pt>
                  <c:pt idx="70">
                    <c:v>3</c:v>
                  </c:pt>
                  <c:pt idx="71">
                    <c:v>7</c:v>
                  </c:pt>
                  <c:pt idx="72">
                    <c:v>4</c:v>
                  </c:pt>
                  <c:pt idx="73">
                    <c:v>2</c:v>
                  </c:pt>
                  <c:pt idx="74">
                    <c:v>1</c:v>
                  </c:pt>
                  <c:pt idx="75">
                    <c:v>7</c:v>
                  </c:pt>
                  <c:pt idx="76">
                    <c:v>3</c:v>
                  </c:pt>
                  <c:pt idx="77">
                    <c:v>1</c:v>
                  </c:pt>
                  <c:pt idx="78">
                    <c:v>7</c:v>
                  </c:pt>
                  <c:pt idx="79">
                    <c:v>7</c:v>
                  </c:pt>
                  <c:pt idx="80">
                    <c:v>6</c:v>
                  </c:pt>
                  <c:pt idx="81">
                    <c:v>4</c:v>
                  </c:pt>
                  <c:pt idx="82">
                    <c:v>6</c:v>
                  </c:pt>
                  <c:pt idx="83">
                    <c:v>6</c:v>
                  </c:pt>
                  <c:pt idx="84">
                    <c:v>5</c:v>
                  </c:pt>
                  <c:pt idx="85">
                    <c:v>1</c:v>
                  </c:pt>
                  <c:pt idx="86">
                    <c:v>5</c:v>
                  </c:pt>
                  <c:pt idx="87">
                    <c:v>5</c:v>
                  </c:pt>
                  <c:pt idx="88">
                    <c:v>3</c:v>
                  </c:pt>
                  <c:pt idx="89">
                    <c:v>1</c:v>
                  </c:pt>
                  <c:pt idx="90">
                    <c:v>7</c:v>
                  </c:pt>
                  <c:pt idx="91">
                    <c:v>6</c:v>
                  </c:pt>
                  <c:pt idx="92">
                    <c:v>-1</c:v>
                  </c:pt>
                  <c:pt idx="93">
                    <c:v>-4</c:v>
                  </c:pt>
                  <c:pt idx="94">
                    <c:v>5</c:v>
                  </c:pt>
                  <c:pt idx="95">
                    <c:v>0</c:v>
                  </c:pt>
                  <c:pt idx="96">
                    <c:v>-2</c:v>
                  </c:pt>
                  <c:pt idx="97">
                    <c:v>7</c:v>
                  </c:pt>
                  <c:pt idx="98">
                    <c:v>6</c:v>
                  </c:pt>
                  <c:pt idx="99">
                    <c:v>5</c:v>
                  </c:pt>
                  <c:pt idx="100">
                    <c:v>4</c:v>
                  </c:pt>
                  <c:pt idx="101">
                    <c:v>2</c:v>
                  </c:pt>
                  <c:pt idx="102">
                    <c:v>5</c:v>
                  </c:pt>
                  <c:pt idx="103">
                    <c:v>3</c:v>
                  </c:pt>
                  <c:pt idx="104">
                    <c:v>2</c:v>
                  </c:pt>
                  <c:pt idx="105">
                    <c:v>6</c:v>
                  </c:pt>
                  <c:pt idx="106">
                    <c:v>3</c:v>
                  </c:pt>
                  <c:pt idx="107">
                    <c:v>4</c:v>
                  </c:pt>
                  <c:pt idx="108">
                    <c:v>3</c:v>
                  </c:pt>
                  <c:pt idx="109">
                    <c:v>1</c:v>
                  </c:pt>
                  <c:pt idx="110">
                    <c:v>4</c:v>
                  </c:pt>
                  <c:pt idx="111">
                    <c:v>1</c:v>
                  </c:pt>
                </c:numCache>
              </c:numRef>
            </c:minus>
            <c:spPr>
              <a:noFill/>
              <a:ln w="25400" cap="flat" cmpd="sng" algn="ctr">
                <a:solidFill>
                  <a:srgbClr val="E1E8ED"/>
                </a:solidFill>
                <a:round/>
              </a:ln>
              <a:effectLst/>
            </c:spPr>
          </c:errBars>
          <c:xVal>
            <c:numRef>
              <c:f>[0]!_03_year2</c:f>
              <c:numCache>
                <c:formatCode>General</c:formatCode>
                <c:ptCount val="112"/>
                <c:pt idx="0">
                  <c:v>84</c:v>
                </c:pt>
                <c:pt idx="1">
                  <c:v>78</c:v>
                </c:pt>
                <c:pt idx="2">
                  <c:v>73</c:v>
                </c:pt>
                <c:pt idx="3">
                  <c:v>73</c:v>
                </c:pt>
                <c:pt idx="4">
                  <c:v>72</c:v>
                </c:pt>
                <c:pt idx="5">
                  <c:v>70</c:v>
                </c:pt>
                <c:pt idx="6">
                  <c:v>68</c:v>
                </c:pt>
                <c:pt idx="7">
                  <c:v>65</c:v>
                </c:pt>
                <c:pt idx="8">
                  <c:v>65</c:v>
                </c:pt>
                <c:pt idx="9">
                  <c:v>64</c:v>
                </c:pt>
                <c:pt idx="10">
                  <c:v>61</c:v>
                </c:pt>
                <c:pt idx="11">
                  <c:v>61</c:v>
                </c:pt>
                <c:pt idx="12">
                  <c:v>59</c:v>
                </c:pt>
                <c:pt idx="13">
                  <c:v>59</c:v>
                </c:pt>
                <c:pt idx="14">
                  <c:v>56</c:v>
                </c:pt>
                <c:pt idx="15">
                  <c:v>55</c:v>
                </c:pt>
                <c:pt idx="16">
                  <c:v>53</c:v>
                </c:pt>
                <c:pt idx="17">
                  <c:v>52</c:v>
                </c:pt>
                <c:pt idx="18">
                  <c:v>52</c:v>
                </c:pt>
                <c:pt idx="19">
                  <c:v>52</c:v>
                </c:pt>
                <c:pt idx="20">
                  <c:v>50</c:v>
                </c:pt>
                <c:pt idx="21">
                  <c:v>50</c:v>
                </c:pt>
                <c:pt idx="22">
                  <c:v>49</c:v>
                </c:pt>
                <c:pt idx="23">
                  <c:v>47</c:v>
                </c:pt>
                <c:pt idx="24">
                  <c:v>46</c:v>
                </c:pt>
                <c:pt idx="25">
                  <c:v>46</c:v>
                </c:pt>
                <c:pt idx="26">
                  <c:v>45</c:v>
                </c:pt>
                <c:pt idx="27">
                  <c:v>44</c:v>
                </c:pt>
                <c:pt idx="28">
                  <c:v>44</c:v>
                </c:pt>
                <c:pt idx="29">
                  <c:v>44</c:v>
                </c:pt>
                <c:pt idx="30">
                  <c:v>43</c:v>
                </c:pt>
                <c:pt idx="31">
                  <c:v>43</c:v>
                </c:pt>
                <c:pt idx="32">
                  <c:v>42</c:v>
                </c:pt>
                <c:pt idx="33">
                  <c:v>40</c:v>
                </c:pt>
                <c:pt idx="34">
                  <c:v>39</c:v>
                </c:pt>
                <c:pt idx="35">
                  <c:v>37</c:v>
                </c:pt>
                <c:pt idx="36">
                  <c:v>36</c:v>
                </c:pt>
                <c:pt idx="37">
                  <c:v>36</c:v>
                </c:pt>
                <c:pt idx="38">
                  <c:v>36</c:v>
                </c:pt>
                <c:pt idx="39">
                  <c:v>35</c:v>
                </c:pt>
                <c:pt idx="40">
                  <c:v>35</c:v>
                </c:pt>
                <c:pt idx="41">
                  <c:v>35</c:v>
                </c:pt>
                <c:pt idx="42">
                  <c:v>34</c:v>
                </c:pt>
                <c:pt idx="43">
                  <c:v>34</c:v>
                </c:pt>
                <c:pt idx="44">
                  <c:v>33</c:v>
                </c:pt>
                <c:pt idx="45">
                  <c:v>33</c:v>
                </c:pt>
                <c:pt idx="46">
                  <c:v>32</c:v>
                </c:pt>
                <c:pt idx="47">
                  <c:v>31</c:v>
                </c:pt>
                <c:pt idx="48">
                  <c:v>31</c:v>
                </c:pt>
                <c:pt idx="49">
                  <c:v>30</c:v>
                </c:pt>
                <c:pt idx="50">
                  <c:v>30</c:v>
                </c:pt>
                <c:pt idx="51">
                  <c:v>30</c:v>
                </c:pt>
                <c:pt idx="52">
                  <c:v>29</c:v>
                </c:pt>
                <c:pt idx="53">
                  <c:v>29</c:v>
                </c:pt>
                <c:pt idx="54">
                  <c:v>29</c:v>
                </c:pt>
                <c:pt idx="55">
                  <c:v>29</c:v>
                </c:pt>
                <c:pt idx="56">
                  <c:v>28</c:v>
                </c:pt>
                <c:pt idx="57">
                  <c:v>28</c:v>
                </c:pt>
                <c:pt idx="58">
                  <c:v>28</c:v>
                </c:pt>
                <c:pt idx="59">
                  <c:v>28</c:v>
                </c:pt>
                <c:pt idx="60">
                  <c:v>28</c:v>
                </c:pt>
                <c:pt idx="61">
                  <c:v>28</c:v>
                </c:pt>
                <c:pt idx="62">
                  <c:v>27</c:v>
                </c:pt>
                <c:pt idx="63">
                  <c:v>27</c:v>
                </c:pt>
                <c:pt idx="64">
                  <c:v>26</c:v>
                </c:pt>
                <c:pt idx="65">
                  <c:v>26</c:v>
                </c:pt>
                <c:pt idx="66">
                  <c:v>26</c:v>
                </c:pt>
                <c:pt idx="67">
                  <c:v>26</c:v>
                </c:pt>
                <c:pt idx="68">
                  <c:v>25</c:v>
                </c:pt>
                <c:pt idx="69">
                  <c:v>22</c:v>
                </c:pt>
                <c:pt idx="70">
                  <c:v>22</c:v>
                </c:pt>
                <c:pt idx="71">
                  <c:v>21</c:v>
                </c:pt>
                <c:pt idx="72">
                  <c:v>21</c:v>
                </c:pt>
                <c:pt idx="73">
                  <c:v>21</c:v>
                </c:pt>
                <c:pt idx="74">
                  <c:v>21</c:v>
                </c:pt>
                <c:pt idx="75">
                  <c:v>20</c:v>
                </c:pt>
                <c:pt idx="76">
                  <c:v>20</c:v>
                </c:pt>
                <c:pt idx="77">
                  <c:v>20</c:v>
                </c:pt>
                <c:pt idx="78">
                  <c:v>19</c:v>
                </c:pt>
                <c:pt idx="79">
                  <c:v>19</c:v>
                </c:pt>
                <c:pt idx="80">
                  <c:v>19</c:v>
                </c:pt>
                <c:pt idx="81">
                  <c:v>19</c:v>
                </c:pt>
                <c:pt idx="82">
                  <c:v>18</c:v>
                </c:pt>
                <c:pt idx="83">
                  <c:v>17</c:v>
                </c:pt>
                <c:pt idx="84">
                  <c:v>17</c:v>
                </c:pt>
                <c:pt idx="85">
                  <c:v>17</c:v>
                </c:pt>
                <c:pt idx="86">
                  <c:v>16</c:v>
                </c:pt>
                <c:pt idx="87">
                  <c:v>16</c:v>
                </c:pt>
                <c:pt idx="88">
                  <c:v>16</c:v>
                </c:pt>
                <c:pt idx="89">
                  <c:v>16</c:v>
                </c:pt>
                <c:pt idx="90">
                  <c:v>15</c:v>
                </c:pt>
                <c:pt idx="91">
                  <c:v>15</c:v>
                </c:pt>
                <c:pt idx="92">
                  <c:v>15</c:v>
                </c:pt>
                <c:pt idx="93">
                  <c:v>15</c:v>
                </c:pt>
                <c:pt idx="94">
                  <c:v>14</c:v>
                </c:pt>
                <c:pt idx="95">
                  <c:v>14</c:v>
                </c:pt>
                <c:pt idx="96">
                  <c:v>14</c:v>
                </c:pt>
                <c:pt idx="97">
                  <c:v>13</c:v>
                </c:pt>
                <c:pt idx="98">
                  <c:v>13</c:v>
                </c:pt>
                <c:pt idx="99">
                  <c:v>13</c:v>
                </c:pt>
                <c:pt idx="100">
                  <c:v>13</c:v>
                </c:pt>
                <c:pt idx="101">
                  <c:v>13</c:v>
                </c:pt>
                <c:pt idx="102">
                  <c:v>12</c:v>
                </c:pt>
                <c:pt idx="103">
                  <c:v>12</c:v>
                </c:pt>
                <c:pt idx="104">
                  <c:v>12</c:v>
                </c:pt>
                <c:pt idx="105">
                  <c:v>10</c:v>
                </c:pt>
                <c:pt idx="106">
                  <c:v>10</c:v>
                </c:pt>
                <c:pt idx="107">
                  <c:v>9</c:v>
                </c:pt>
                <c:pt idx="108">
                  <c:v>9</c:v>
                </c:pt>
                <c:pt idx="109">
                  <c:v>9</c:v>
                </c:pt>
                <c:pt idx="110">
                  <c:v>8</c:v>
                </c:pt>
                <c:pt idx="111">
                  <c:v>6</c:v>
                </c:pt>
              </c:numCache>
            </c:numRef>
          </c:xVal>
          <c:yVal>
            <c:numRef>
              <c:f>[0]!_04_y_axis</c:f>
              <c:numCache>
                <c:formatCode>General</c:formatCode>
                <c:ptCount val="11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numCache>
            </c:numRef>
          </c:yVal>
          <c:smooth val="0"/>
          <c:extLst>
            <c:ext xmlns:c16="http://schemas.microsoft.com/office/drawing/2014/chart" uri="{C3380CC4-5D6E-409C-BE32-E72D297353CC}">
              <c16:uniqueId val="{00000002-7AA4-48BF-9E7A-3226B038D463}"/>
            </c:ext>
          </c:extLst>
        </c:ser>
        <c:ser>
          <c:idx val="2"/>
          <c:order val="2"/>
          <c:tx>
            <c:strRef>
              <c:f>example!$O$9</c:f>
              <c:strCache>
                <c:ptCount val="1"/>
                <c:pt idx="0">
                  <c:v>label </c:v>
                </c:pt>
              </c:strCache>
            </c:strRef>
          </c:tx>
          <c:spPr>
            <a:ln w="25400" cap="rnd">
              <a:noFill/>
              <a:round/>
            </a:ln>
            <a:effectLst/>
          </c:spPr>
          <c:marker>
            <c:symbol val="none"/>
          </c:marker>
          <c:dLbls>
            <c:dLbl>
              <c:idx val="0"/>
              <c:tx>
                <c:rich>
                  <a:bodyPr/>
                  <a:lstStyle/>
                  <a:p>
                    <a:fld id="{FCFCC7A8-3C4F-4452-9609-A3E9AB62B55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7AA4-48BF-9E7A-3226B038D463}"/>
                </c:ext>
              </c:extLst>
            </c:dLbl>
            <c:dLbl>
              <c:idx val="1"/>
              <c:tx>
                <c:rich>
                  <a:bodyPr/>
                  <a:lstStyle/>
                  <a:p>
                    <a:fld id="{94721A05-819B-4CED-8106-496FFEE09AC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AA4-48BF-9E7A-3226B038D463}"/>
                </c:ext>
              </c:extLst>
            </c:dLbl>
            <c:dLbl>
              <c:idx val="2"/>
              <c:tx>
                <c:rich>
                  <a:bodyPr/>
                  <a:lstStyle/>
                  <a:p>
                    <a:fld id="{679F6E21-A36B-4BE0-8F76-62EE5C745C5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AA4-48BF-9E7A-3226B038D463}"/>
                </c:ext>
              </c:extLst>
            </c:dLbl>
            <c:dLbl>
              <c:idx val="3"/>
              <c:tx>
                <c:rich>
                  <a:bodyPr/>
                  <a:lstStyle/>
                  <a:p>
                    <a:fld id="{72CAE254-FC29-4102-8D50-24EEB9563CE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AA4-48BF-9E7A-3226B038D463}"/>
                </c:ext>
              </c:extLst>
            </c:dLbl>
            <c:dLbl>
              <c:idx val="4"/>
              <c:tx>
                <c:rich>
                  <a:bodyPr/>
                  <a:lstStyle/>
                  <a:p>
                    <a:fld id="{D3CF5AD4-9DA2-4B47-A80C-41AC165E56E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AA4-48BF-9E7A-3226B038D463}"/>
                </c:ext>
              </c:extLst>
            </c:dLbl>
            <c:dLbl>
              <c:idx val="5"/>
              <c:tx>
                <c:rich>
                  <a:bodyPr/>
                  <a:lstStyle/>
                  <a:p>
                    <a:fld id="{45739904-86BF-459A-A4C5-7C180350812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AA4-48BF-9E7A-3226B038D463}"/>
                </c:ext>
              </c:extLst>
            </c:dLbl>
            <c:dLbl>
              <c:idx val="6"/>
              <c:tx>
                <c:rich>
                  <a:bodyPr/>
                  <a:lstStyle/>
                  <a:p>
                    <a:fld id="{E2D6161B-46D2-44E1-B2E3-2301C00A615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AA4-48BF-9E7A-3226B038D463}"/>
                </c:ext>
              </c:extLst>
            </c:dLbl>
            <c:dLbl>
              <c:idx val="7"/>
              <c:tx>
                <c:rich>
                  <a:bodyPr/>
                  <a:lstStyle/>
                  <a:p>
                    <a:fld id="{B9A44744-7245-4989-B0E4-C1DE24A3565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AA4-48BF-9E7A-3226B038D463}"/>
                </c:ext>
              </c:extLst>
            </c:dLbl>
            <c:dLbl>
              <c:idx val="8"/>
              <c:tx>
                <c:rich>
                  <a:bodyPr/>
                  <a:lstStyle/>
                  <a:p>
                    <a:fld id="{0E836D54-7F52-4F6D-A84C-3F66A4588B3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AA4-48BF-9E7A-3226B038D463}"/>
                </c:ext>
              </c:extLst>
            </c:dLbl>
            <c:dLbl>
              <c:idx val="9"/>
              <c:tx>
                <c:rich>
                  <a:bodyPr/>
                  <a:lstStyle/>
                  <a:p>
                    <a:fld id="{982EA103-FA7D-4239-930F-E4B1218603A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7AA4-48BF-9E7A-3226B038D463}"/>
                </c:ext>
              </c:extLst>
            </c:dLbl>
            <c:dLbl>
              <c:idx val="10"/>
              <c:tx>
                <c:rich>
                  <a:bodyPr/>
                  <a:lstStyle/>
                  <a:p>
                    <a:fld id="{DEFBCE11-A39B-487C-9FB2-88A289E74E8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7AA4-48BF-9E7A-3226B038D463}"/>
                </c:ext>
              </c:extLst>
            </c:dLbl>
            <c:dLbl>
              <c:idx val="11"/>
              <c:tx>
                <c:rich>
                  <a:bodyPr/>
                  <a:lstStyle/>
                  <a:p>
                    <a:fld id="{1CB8983A-2DC0-4B36-BFD3-323D9C00628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7AA4-48BF-9E7A-3226B038D463}"/>
                </c:ext>
              </c:extLst>
            </c:dLbl>
            <c:dLbl>
              <c:idx val="12"/>
              <c:tx>
                <c:rich>
                  <a:bodyPr/>
                  <a:lstStyle/>
                  <a:p>
                    <a:fld id="{9771B2C1-DB3B-48F4-AB1A-65583E003D1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7AA4-48BF-9E7A-3226B038D463}"/>
                </c:ext>
              </c:extLst>
            </c:dLbl>
            <c:dLbl>
              <c:idx val="13"/>
              <c:tx>
                <c:rich>
                  <a:bodyPr/>
                  <a:lstStyle/>
                  <a:p>
                    <a:fld id="{C560BC6C-1FB6-4B09-B9CE-B05A052415A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7AA4-48BF-9E7A-3226B038D463}"/>
                </c:ext>
              </c:extLst>
            </c:dLbl>
            <c:dLbl>
              <c:idx val="14"/>
              <c:tx>
                <c:rich>
                  <a:bodyPr/>
                  <a:lstStyle/>
                  <a:p>
                    <a:fld id="{6F48D94A-12C6-471D-985F-D73ACFB9D84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7AA4-48BF-9E7A-3226B038D463}"/>
                </c:ext>
              </c:extLst>
            </c:dLbl>
            <c:dLbl>
              <c:idx val="15"/>
              <c:tx>
                <c:rich>
                  <a:bodyPr/>
                  <a:lstStyle/>
                  <a:p>
                    <a:fld id="{AA040DA1-0045-4F49-8859-7184FC4E04B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7AA4-48BF-9E7A-3226B038D463}"/>
                </c:ext>
              </c:extLst>
            </c:dLbl>
            <c:dLbl>
              <c:idx val="16"/>
              <c:tx>
                <c:rich>
                  <a:bodyPr/>
                  <a:lstStyle/>
                  <a:p>
                    <a:fld id="{0AAFA7C7-A97E-4E58-A1E4-A8C83309940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7AA4-48BF-9E7A-3226B038D463}"/>
                </c:ext>
              </c:extLst>
            </c:dLbl>
            <c:dLbl>
              <c:idx val="17"/>
              <c:tx>
                <c:rich>
                  <a:bodyPr/>
                  <a:lstStyle/>
                  <a:p>
                    <a:fld id="{E3E1FF0D-0ACA-43A2-9048-9C7B381C151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7AA4-48BF-9E7A-3226B038D463}"/>
                </c:ext>
              </c:extLst>
            </c:dLbl>
            <c:dLbl>
              <c:idx val="18"/>
              <c:tx>
                <c:rich>
                  <a:bodyPr/>
                  <a:lstStyle/>
                  <a:p>
                    <a:fld id="{B8D6EE22-27C2-42AC-84E5-68A0E354C37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7AA4-48BF-9E7A-3226B038D463}"/>
                </c:ext>
              </c:extLst>
            </c:dLbl>
            <c:dLbl>
              <c:idx val="19"/>
              <c:tx>
                <c:rich>
                  <a:bodyPr/>
                  <a:lstStyle/>
                  <a:p>
                    <a:fld id="{5B8B500E-EDB3-46CA-8A1A-EB6344D69F1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7AA4-48BF-9E7A-3226B038D463}"/>
                </c:ext>
              </c:extLst>
            </c:dLbl>
            <c:dLbl>
              <c:idx val="20"/>
              <c:tx>
                <c:rich>
                  <a:bodyPr/>
                  <a:lstStyle/>
                  <a:p>
                    <a:fld id="{31E45B9A-ECA8-4ECE-B652-D7A38BD918F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7AA4-48BF-9E7A-3226B038D463}"/>
                </c:ext>
              </c:extLst>
            </c:dLbl>
            <c:dLbl>
              <c:idx val="21"/>
              <c:tx>
                <c:rich>
                  <a:bodyPr/>
                  <a:lstStyle/>
                  <a:p>
                    <a:fld id="{E916D297-2512-4BA4-A0F1-5415A86F7A5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7AA4-48BF-9E7A-3226B038D463}"/>
                </c:ext>
              </c:extLst>
            </c:dLbl>
            <c:dLbl>
              <c:idx val="22"/>
              <c:tx>
                <c:rich>
                  <a:bodyPr/>
                  <a:lstStyle/>
                  <a:p>
                    <a:fld id="{81AE6137-70C5-427B-A33F-20E47E8BC04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7AA4-48BF-9E7A-3226B038D463}"/>
                </c:ext>
              </c:extLst>
            </c:dLbl>
            <c:dLbl>
              <c:idx val="23"/>
              <c:tx>
                <c:rich>
                  <a:bodyPr/>
                  <a:lstStyle/>
                  <a:p>
                    <a:fld id="{DB56EC4E-622E-4177-ABBB-A5CD4C69677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7AA4-48BF-9E7A-3226B038D463}"/>
                </c:ext>
              </c:extLst>
            </c:dLbl>
            <c:dLbl>
              <c:idx val="24"/>
              <c:tx>
                <c:rich>
                  <a:bodyPr/>
                  <a:lstStyle/>
                  <a:p>
                    <a:fld id="{9ABA82D3-DD31-46D3-A6E0-C7A01DDAB70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7AA4-48BF-9E7A-3226B038D463}"/>
                </c:ext>
              </c:extLst>
            </c:dLbl>
            <c:dLbl>
              <c:idx val="25"/>
              <c:tx>
                <c:rich>
                  <a:bodyPr/>
                  <a:lstStyle/>
                  <a:p>
                    <a:fld id="{7B728EB6-9CFB-4AB8-B739-9BAA4A19353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7AA4-48BF-9E7A-3226B038D463}"/>
                </c:ext>
              </c:extLst>
            </c:dLbl>
            <c:dLbl>
              <c:idx val="26"/>
              <c:tx>
                <c:rich>
                  <a:bodyPr/>
                  <a:lstStyle/>
                  <a:p>
                    <a:fld id="{1BA0430E-A974-40BD-914C-8B5FAB7CDBD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7AA4-48BF-9E7A-3226B038D463}"/>
                </c:ext>
              </c:extLst>
            </c:dLbl>
            <c:dLbl>
              <c:idx val="27"/>
              <c:tx>
                <c:rich>
                  <a:bodyPr/>
                  <a:lstStyle/>
                  <a:p>
                    <a:fld id="{8F01BF5C-7086-422E-9F3A-4F4B3D5D1AE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7AA4-48BF-9E7A-3226B038D463}"/>
                </c:ext>
              </c:extLst>
            </c:dLbl>
            <c:dLbl>
              <c:idx val="28"/>
              <c:tx>
                <c:rich>
                  <a:bodyPr/>
                  <a:lstStyle/>
                  <a:p>
                    <a:fld id="{E2CCB511-09F3-46EE-8AD1-5666F530FEC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7AA4-48BF-9E7A-3226B038D463}"/>
                </c:ext>
              </c:extLst>
            </c:dLbl>
            <c:dLbl>
              <c:idx val="29"/>
              <c:tx>
                <c:rich>
                  <a:bodyPr/>
                  <a:lstStyle/>
                  <a:p>
                    <a:fld id="{016C5648-04B2-436C-96A0-296B1C8F3DF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7AA4-48BF-9E7A-3226B038D463}"/>
                </c:ext>
              </c:extLst>
            </c:dLbl>
            <c:dLbl>
              <c:idx val="30"/>
              <c:tx>
                <c:rich>
                  <a:bodyPr/>
                  <a:lstStyle/>
                  <a:p>
                    <a:fld id="{9CBA09A6-365F-4CF9-897B-97FD91CFDA6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7AA4-48BF-9E7A-3226B038D463}"/>
                </c:ext>
              </c:extLst>
            </c:dLbl>
            <c:dLbl>
              <c:idx val="31"/>
              <c:tx>
                <c:rich>
                  <a:bodyPr/>
                  <a:lstStyle/>
                  <a:p>
                    <a:fld id="{66B65877-0E12-497B-9B84-FC8F318C095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7AA4-48BF-9E7A-3226B038D463}"/>
                </c:ext>
              </c:extLst>
            </c:dLbl>
            <c:dLbl>
              <c:idx val="32"/>
              <c:tx>
                <c:rich>
                  <a:bodyPr/>
                  <a:lstStyle/>
                  <a:p>
                    <a:fld id="{F84E3467-6BDF-42C8-9707-670A9E6EFF5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7AA4-48BF-9E7A-3226B038D463}"/>
                </c:ext>
              </c:extLst>
            </c:dLbl>
            <c:dLbl>
              <c:idx val="33"/>
              <c:tx>
                <c:rich>
                  <a:bodyPr/>
                  <a:lstStyle/>
                  <a:p>
                    <a:fld id="{AE28ACF5-DAEB-4824-98BC-4ABB6531BF9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7AA4-48BF-9E7A-3226B038D463}"/>
                </c:ext>
              </c:extLst>
            </c:dLbl>
            <c:dLbl>
              <c:idx val="34"/>
              <c:tx>
                <c:rich>
                  <a:bodyPr/>
                  <a:lstStyle/>
                  <a:p>
                    <a:fld id="{9746318C-3ACE-4AB9-8C20-C09646925C9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7AA4-48BF-9E7A-3226B038D463}"/>
                </c:ext>
              </c:extLst>
            </c:dLbl>
            <c:dLbl>
              <c:idx val="35"/>
              <c:tx>
                <c:rich>
                  <a:bodyPr/>
                  <a:lstStyle/>
                  <a:p>
                    <a:fld id="{A13328CA-67DF-4D48-AE5B-403A62D462B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7AA4-48BF-9E7A-3226B038D463}"/>
                </c:ext>
              </c:extLst>
            </c:dLbl>
            <c:dLbl>
              <c:idx val="36"/>
              <c:tx>
                <c:rich>
                  <a:bodyPr/>
                  <a:lstStyle/>
                  <a:p>
                    <a:fld id="{987E0CE1-27A7-4455-B6C6-6E08AD37576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7AA4-48BF-9E7A-3226B038D463}"/>
                </c:ext>
              </c:extLst>
            </c:dLbl>
            <c:dLbl>
              <c:idx val="37"/>
              <c:tx>
                <c:rich>
                  <a:bodyPr/>
                  <a:lstStyle/>
                  <a:p>
                    <a:fld id="{1644BEEF-1624-4CCD-85A5-2FB6F81C121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7AA4-48BF-9E7A-3226B038D463}"/>
                </c:ext>
              </c:extLst>
            </c:dLbl>
            <c:dLbl>
              <c:idx val="38"/>
              <c:tx>
                <c:rich>
                  <a:bodyPr/>
                  <a:lstStyle/>
                  <a:p>
                    <a:fld id="{144104A8-E077-4B6E-9C13-BDC4414078E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7AA4-48BF-9E7A-3226B038D463}"/>
                </c:ext>
              </c:extLst>
            </c:dLbl>
            <c:dLbl>
              <c:idx val="39"/>
              <c:tx>
                <c:rich>
                  <a:bodyPr/>
                  <a:lstStyle/>
                  <a:p>
                    <a:fld id="{77F22233-A596-4719-BD81-9AC824613D9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B-7AA4-48BF-9E7A-3226B038D463}"/>
                </c:ext>
              </c:extLst>
            </c:dLbl>
            <c:dLbl>
              <c:idx val="40"/>
              <c:tx>
                <c:rich>
                  <a:bodyPr/>
                  <a:lstStyle/>
                  <a:p>
                    <a:fld id="{F6AAD384-B206-4547-A49E-280A20AE2C5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C-7AA4-48BF-9E7A-3226B038D463}"/>
                </c:ext>
              </c:extLst>
            </c:dLbl>
            <c:dLbl>
              <c:idx val="41"/>
              <c:tx>
                <c:rich>
                  <a:bodyPr/>
                  <a:lstStyle/>
                  <a:p>
                    <a:fld id="{2608D192-290A-4F4F-9D46-C037B908A97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D-7AA4-48BF-9E7A-3226B038D463}"/>
                </c:ext>
              </c:extLst>
            </c:dLbl>
            <c:dLbl>
              <c:idx val="42"/>
              <c:tx>
                <c:rich>
                  <a:bodyPr/>
                  <a:lstStyle/>
                  <a:p>
                    <a:fld id="{81EBC09B-BFD6-4DA9-A1F6-4A39A214256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E-7AA4-48BF-9E7A-3226B038D463}"/>
                </c:ext>
              </c:extLst>
            </c:dLbl>
            <c:dLbl>
              <c:idx val="43"/>
              <c:tx>
                <c:rich>
                  <a:bodyPr/>
                  <a:lstStyle/>
                  <a:p>
                    <a:fld id="{628508F2-6AEC-4E88-A878-0F401C97FE5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7AA4-48BF-9E7A-3226B038D463}"/>
                </c:ext>
              </c:extLst>
            </c:dLbl>
            <c:dLbl>
              <c:idx val="44"/>
              <c:tx>
                <c:rich>
                  <a:bodyPr/>
                  <a:lstStyle/>
                  <a:p>
                    <a:fld id="{30407F0A-0E87-4F85-848D-0BA4127E5AF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0-7AA4-48BF-9E7A-3226B038D463}"/>
                </c:ext>
              </c:extLst>
            </c:dLbl>
            <c:dLbl>
              <c:idx val="45"/>
              <c:tx>
                <c:rich>
                  <a:bodyPr/>
                  <a:lstStyle/>
                  <a:p>
                    <a:fld id="{683832EE-DE0F-4EE5-AE61-7BDF3725FFE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1-7AA4-48BF-9E7A-3226B038D463}"/>
                </c:ext>
              </c:extLst>
            </c:dLbl>
            <c:dLbl>
              <c:idx val="46"/>
              <c:tx>
                <c:rich>
                  <a:bodyPr/>
                  <a:lstStyle/>
                  <a:p>
                    <a:fld id="{90AF2207-FCA7-44D7-9CDC-95D03A10F73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2-7AA4-48BF-9E7A-3226B038D463}"/>
                </c:ext>
              </c:extLst>
            </c:dLbl>
            <c:dLbl>
              <c:idx val="47"/>
              <c:tx>
                <c:rich>
                  <a:bodyPr/>
                  <a:lstStyle/>
                  <a:p>
                    <a:fld id="{5786C5F2-FEC8-4CF5-9922-3FE544268E8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3-7AA4-48BF-9E7A-3226B038D463}"/>
                </c:ext>
              </c:extLst>
            </c:dLbl>
            <c:dLbl>
              <c:idx val="48"/>
              <c:tx>
                <c:rich>
                  <a:bodyPr/>
                  <a:lstStyle/>
                  <a:p>
                    <a:fld id="{DFF4D57E-67E7-4213-94C7-0344906A3FE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4-7AA4-48BF-9E7A-3226B038D463}"/>
                </c:ext>
              </c:extLst>
            </c:dLbl>
            <c:dLbl>
              <c:idx val="49"/>
              <c:tx>
                <c:rich>
                  <a:bodyPr/>
                  <a:lstStyle/>
                  <a:p>
                    <a:fld id="{87F5A90F-FEE6-4062-9C95-BB79E562588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5-7AA4-48BF-9E7A-3226B038D463}"/>
                </c:ext>
              </c:extLst>
            </c:dLbl>
            <c:dLbl>
              <c:idx val="50"/>
              <c:tx>
                <c:rich>
                  <a:bodyPr/>
                  <a:lstStyle/>
                  <a:p>
                    <a:fld id="{F4598B03-B07C-42A2-8B2E-94C20BDB4F4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6-7AA4-48BF-9E7A-3226B038D463}"/>
                </c:ext>
              </c:extLst>
            </c:dLbl>
            <c:dLbl>
              <c:idx val="51"/>
              <c:tx>
                <c:rich>
                  <a:bodyPr/>
                  <a:lstStyle/>
                  <a:p>
                    <a:fld id="{D4DB4111-8AD5-47B9-BD14-5F35CE738BF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7-7AA4-48BF-9E7A-3226B038D463}"/>
                </c:ext>
              </c:extLst>
            </c:dLbl>
            <c:dLbl>
              <c:idx val="52"/>
              <c:tx>
                <c:rich>
                  <a:bodyPr/>
                  <a:lstStyle/>
                  <a:p>
                    <a:fld id="{93A63E93-1CCA-46AB-9EAF-F9B9BAEA013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8-7AA4-48BF-9E7A-3226B038D463}"/>
                </c:ext>
              </c:extLst>
            </c:dLbl>
            <c:dLbl>
              <c:idx val="53"/>
              <c:tx>
                <c:rich>
                  <a:bodyPr/>
                  <a:lstStyle/>
                  <a:p>
                    <a:fld id="{7D6EFDFF-6F93-4FBC-9565-AE475942310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9-7AA4-48BF-9E7A-3226B038D463}"/>
                </c:ext>
              </c:extLst>
            </c:dLbl>
            <c:dLbl>
              <c:idx val="54"/>
              <c:tx>
                <c:rich>
                  <a:bodyPr/>
                  <a:lstStyle/>
                  <a:p>
                    <a:fld id="{89FB5FB7-867F-48AA-97DB-95AEECC6E80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A-7AA4-48BF-9E7A-3226B038D463}"/>
                </c:ext>
              </c:extLst>
            </c:dLbl>
            <c:dLbl>
              <c:idx val="55"/>
              <c:tx>
                <c:rich>
                  <a:bodyPr/>
                  <a:lstStyle/>
                  <a:p>
                    <a:fld id="{C54DF5BD-3D30-4D99-A886-628EB433DD6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B-7AA4-48BF-9E7A-3226B038D463}"/>
                </c:ext>
              </c:extLst>
            </c:dLbl>
            <c:dLbl>
              <c:idx val="56"/>
              <c:tx>
                <c:rich>
                  <a:bodyPr/>
                  <a:lstStyle/>
                  <a:p>
                    <a:fld id="{E1E8BCEB-A19A-412B-975D-EBDDD87FCA9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C-7AA4-48BF-9E7A-3226B038D463}"/>
                </c:ext>
              </c:extLst>
            </c:dLbl>
            <c:dLbl>
              <c:idx val="57"/>
              <c:tx>
                <c:rich>
                  <a:bodyPr/>
                  <a:lstStyle/>
                  <a:p>
                    <a:fld id="{412300C9-EDF7-4B89-8C74-88AA07764E6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D-7AA4-48BF-9E7A-3226B038D463}"/>
                </c:ext>
              </c:extLst>
            </c:dLbl>
            <c:dLbl>
              <c:idx val="58"/>
              <c:tx>
                <c:rich>
                  <a:bodyPr/>
                  <a:lstStyle/>
                  <a:p>
                    <a:fld id="{CD1B7C45-5535-4BC8-92E2-5BAF3911F94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E-7AA4-48BF-9E7A-3226B038D463}"/>
                </c:ext>
              </c:extLst>
            </c:dLbl>
            <c:dLbl>
              <c:idx val="59"/>
              <c:tx>
                <c:rich>
                  <a:bodyPr/>
                  <a:lstStyle/>
                  <a:p>
                    <a:fld id="{1EE6787B-8FA7-4131-9439-5C817AB1B0C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F-7AA4-48BF-9E7A-3226B038D463}"/>
                </c:ext>
              </c:extLst>
            </c:dLbl>
            <c:dLbl>
              <c:idx val="60"/>
              <c:tx>
                <c:rich>
                  <a:bodyPr/>
                  <a:lstStyle/>
                  <a:p>
                    <a:fld id="{02417483-4475-4B74-AC85-6EEA779CA55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0-7AA4-48BF-9E7A-3226B038D463}"/>
                </c:ext>
              </c:extLst>
            </c:dLbl>
            <c:dLbl>
              <c:idx val="61"/>
              <c:tx>
                <c:rich>
                  <a:bodyPr/>
                  <a:lstStyle/>
                  <a:p>
                    <a:fld id="{BDF3C5CC-5423-477D-8D76-9ED53539F18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1-7AA4-48BF-9E7A-3226B038D463}"/>
                </c:ext>
              </c:extLst>
            </c:dLbl>
            <c:dLbl>
              <c:idx val="62"/>
              <c:tx>
                <c:rich>
                  <a:bodyPr/>
                  <a:lstStyle/>
                  <a:p>
                    <a:fld id="{17A9C700-0FD0-4099-A210-B126962DA37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2-7AA4-48BF-9E7A-3226B038D463}"/>
                </c:ext>
              </c:extLst>
            </c:dLbl>
            <c:dLbl>
              <c:idx val="63"/>
              <c:tx>
                <c:rich>
                  <a:bodyPr/>
                  <a:lstStyle/>
                  <a:p>
                    <a:fld id="{2FCDC701-4FF8-4BCB-B3F8-60D37054CF2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3-7AA4-48BF-9E7A-3226B038D463}"/>
                </c:ext>
              </c:extLst>
            </c:dLbl>
            <c:dLbl>
              <c:idx val="64"/>
              <c:tx>
                <c:rich>
                  <a:bodyPr/>
                  <a:lstStyle/>
                  <a:p>
                    <a:fld id="{5D268028-0603-40B5-BEE8-9449958CBB6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4-7AA4-48BF-9E7A-3226B038D463}"/>
                </c:ext>
              </c:extLst>
            </c:dLbl>
            <c:dLbl>
              <c:idx val="65"/>
              <c:tx>
                <c:rich>
                  <a:bodyPr/>
                  <a:lstStyle/>
                  <a:p>
                    <a:fld id="{21E4BDE3-E7CB-451A-B15B-787A9B0C1A1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5-7AA4-48BF-9E7A-3226B038D463}"/>
                </c:ext>
              </c:extLst>
            </c:dLbl>
            <c:dLbl>
              <c:idx val="66"/>
              <c:tx>
                <c:rich>
                  <a:bodyPr/>
                  <a:lstStyle/>
                  <a:p>
                    <a:fld id="{AED745D9-D961-49C8-B6E4-6A131F13BB6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6-7AA4-48BF-9E7A-3226B038D463}"/>
                </c:ext>
              </c:extLst>
            </c:dLbl>
            <c:dLbl>
              <c:idx val="67"/>
              <c:tx>
                <c:rich>
                  <a:bodyPr/>
                  <a:lstStyle/>
                  <a:p>
                    <a:fld id="{F3C611A0-2FBA-4E0A-9F51-25DFF7D67D9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7AA4-48BF-9E7A-3226B038D463}"/>
                </c:ext>
              </c:extLst>
            </c:dLbl>
            <c:dLbl>
              <c:idx val="68"/>
              <c:tx>
                <c:rich>
                  <a:bodyPr/>
                  <a:lstStyle/>
                  <a:p>
                    <a:fld id="{32B4741F-65D7-4FCD-9180-0956B849E53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8-7AA4-48BF-9E7A-3226B038D463}"/>
                </c:ext>
              </c:extLst>
            </c:dLbl>
            <c:dLbl>
              <c:idx val="69"/>
              <c:tx>
                <c:rich>
                  <a:bodyPr/>
                  <a:lstStyle/>
                  <a:p>
                    <a:fld id="{7BA38F54-2EA3-47EA-8DCF-182B2835B45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9-7AA4-48BF-9E7A-3226B038D463}"/>
                </c:ext>
              </c:extLst>
            </c:dLbl>
            <c:dLbl>
              <c:idx val="70"/>
              <c:tx>
                <c:rich>
                  <a:bodyPr/>
                  <a:lstStyle/>
                  <a:p>
                    <a:fld id="{5D36B835-A540-466B-9095-E8EB2EB29C2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A-7AA4-48BF-9E7A-3226B038D463}"/>
                </c:ext>
              </c:extLst>
            </c:dLbl>
            <c:dLbl>
              <c:idx val="71"/>
              <c:tx>
                <c:rich>
                  <a:bodyPr/>
                  <a:lstStyle/>
                  <a:p>
                    <a:fld id="{DED9A49C-E113-4D8C-A799-70B29058CA2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B-7AA4-48BF-9E7A-3226B038D463}"/>
                </c:ext>
              </c:extLst>
            </c:dLbl>
            <c:dLbl>
              <c:idx val="72"/>
              <c:tx>
                <c:rich>
                  <a:bodyPr/>
                  <a:lstStyle/>
                  <a:p>
                    <a:fld id="{D2776147-6435-4BFA-A2DA-264F613C3CD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C-7AA4-48BF-9E7A-3226B038D463}"/>
                </c:ext>
              </c:extLst>
            </c:dLbl>
            <c:dLbl>
              <c:idx val="73"/>
              <c:tx>
                <c:rich>
                  <a:bodyPr/>
                  <a:lstStyle/>
                  <a:p>
                    <a:fld id="{2840D710-4BBC-4BF7-894C-BAC0D545157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D-7AA4-48BF-9E7A-3226B038D463}"/>
                </c:ext>
              </c:extLst>
            </c:dLbl>
            <c:dLbl>
              <c:idx val="74"/>
              <c:tx>
                <c:rich>
                  <a:bodyPr/>
                  <a:lstStyle/>
                  <a:p>
                    <a:fld id="{95BC38C7-C188-4416-A313-801FF34F669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E-7AA4-48BF-9E7A-3226B038D463}"/>
                </c:ext>
              </c:extLst>
            </c:dLbl>
            <c:dLbl>
              <c:idx val="75"/>
              <c:tx>
                <c:rich>
                  <a:bodyPr/>
                  <a:lstStyle/>
                  <a:p>
                    <a:fld id="{A5658E15-0B79-4C12-8814-0F8067ED5BD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F-7AA4-48BF-9E7A-3226B038D463}"/>
                </c:ext>
              </c:extLst>
            </c:dLbl>
            <c:dLbl>
              <c:idx val="76"/>
              <c:tx>
                <c:rich>
                  <a:bodyPr/>
                  <a:lstStyle/>
                  <a:p>
                    <a:fld id="{9BB341D1-1151-4A01-98D1-F841349D9CC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0-7AA4-48BF-9E7A-3226B038D463}"/>
                </c:ext>
              </c:extLst>
            </c:dLbl>
            <c:dLbl>
              <c:idx val="77"/>
              <c:tx>
                <c:rich>
                  <a:bodyPr/>
                  <a:lstStyle/>
                  <a:p>
                    <a:fld id="{A7D82A81-BC1C-4C2B-AF0B-82E1FB6B1AD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1-7AA4-48BF-9E7A-3226B038D463}"/>
                </c:ext>
              </c:extLst>
            </c:dLbl>
            <c:dLbl>
              <c:idx val="78"/>
              <c:tx>
                <c:rich>
                  <a:bodyPr/>
                  <a:lstStyle/>
                  <a:p>
                    <a:fld id="{57407E65-D826-48B8-AA9D-DB9B067DB80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2-7AA4-48BF-9E7A-3226B038D463}"/>
                </c:ext>
              </c:extLst>
            </c:dLbl>
            <c:dLbl>
              <c:idx val="79"/>
              <c:tx>
                <c:rich>
                  <a:bodyPr/>
                  <a:lstStyle/>
                  <a:p>
                    <a:fld id="{33A2E4DC-8BB7-4DD4-AEC3-1A9899685C2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3-7AA4-48BF-9E7A-3226B038D463}"/>
                </c:ext>
              </c:extLst>
            </c:dLbl>
            <c:dLbl>
              <c:idx val="80"/>
              <c:tx>
                <c:rich>
                  <a:bodyPr/>
                  <a:lstStyle/>
                  <a:p>
                    <a:fld id="{B68F678C-D5D2-41E8-982F-A3C341FA5F4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4-7AA4-48BF-9E7A-3226B038D463}"/>
                </c:ext>
              </c:extLst>
            </c:dLbl>
            <c:dLbl>
              <c:idx val="81"/>
              <c:tx>
                <c:rich>
                  <a:bodyPr/>
                  <a:lstStyle/>
                  <a:p>
                    <a:fld id="{34AFF091-B2CD-4832-834E-C1A1AFAB597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5-7AA4-48BF-9E7A-3226B038D463}"/>
                </c:ext>
              </c:extLst>
            </c:dLbl>
            <c:dLbl>
              <c:idx val="82"/>
              <c:tx>
                <c:rich>
                  <a:bodyPr/>
                  <a:lstStyle/>
                  <a:p>
                    <a:fld id="{6586CBEC-ADAC-4D24-9018-19AD4F51BEE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6-7AA4-48BF-9E7A-3226B038D463}"/>
                </c:ext>
              </c:extLst>
            </c:dLbl>
            <c:dLbl>
              <c:idx val="83"/>
              <c:tx>
                <c:rich>
                  <a:bodyPr/>
                  <a:lstStyle/>
                  <a:p>
                    <a:fld id="{C6144401-460C-44FB-B109-7BFE012C0A0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7-7AA4-48BF-9E7A-3226B038D463}"/>
                </c:ext>
              </c:extLst>
            </c:dLbl>
            <c:dLbl>
              <c:idx val="84"/>
              <c:tx>
                <c:rich>
                  <a:bodyPr/>
                  <a:lstStyle/>
                  <a:p>
                    <a:fld id="{4BA9ACD2-005B-4CB1-9D7F-5A9B8CE1CC1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8-7AA4-48BF-9E7A-3226B038D463}"/>
                </c:ext>
              </c:extLst>
            </c:dLbl>
            <c:dLbl>
              <c:idx val="85"/>
              <c:tx>
                <c:rich>
                  <a:bodyPr/>
                  <a:lstStyle/>
                  <a:p>
                    <a:fld id="{225B8E61-CEAD-4132-AA1B-D026F0DC8F1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9-7AA4-48BF-9E7A-3226B038D463}"/>
                </c:ext>
              </c:extLst>
            </c:dLbl>
            <c:dLbl>
              <c:idx val="86"/>
              <c:tx>
                <c:rich>
                  <a:bodyPr/>
                  <a:lstStyle/>
                  <a:p>
                    <a:fld id="{739A59F4-A2F6-4C86-9C43-F895566F240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A-7AA4-48BF-9E7A-3226B038D463}"/>
                </c:ext>
              </c:extLst>
            </c:dLbl>
            <c:dLbl>
              <c:idx val="87"/>
              <c:tx>
                <c:rich>
                  <a:bodyPr/>
                  <a:lstStyle/>
                  <a:p>
                    <a:fld id="{F3EC2CC6-74B0-4559-8147-D21153EB453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B-7AA4-48BF-9E7A-3226B038D463}"/>
                </c:ext>
              </c:extLst>
            </c:dLbl>
            <c:dLbl>
              <c:idx val="88"/>
              <c:tx>
                <c:rich>
                  <a:bodyPr/>
                  <a:lstStyle/>
                  <a:p>
                    <a:fld id="{C6A24B7C-54FA-49EE-963D-82EDF3C29CA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C-7AA4-48BF-9E7A-3226B038D463}"/>
                </c:ext>
              </c:extLst>
            </c:dLbl>
            <c:dLbl>
              <c:idx val="89"/>
              <c:tx>
                <c:rich>
                  <a:bodyPr/>
                  <a:lstStyle/>
                  <a:p>
                    <a:fld id="{BF401A36-4BA3-4537-9C1D-C2C8081ECDC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D-7AA4-48BF-9E7A-3226B038D463}"/>
                </c:ext>
              </c:extLst>
            </c:dLbl>
            <c:dLbl>
              <c:idx val="90"/>
              <c:tx>
                <c:rich>
                  <a:bodyPr/>
                  <a:lstStyle/>
                  <a:p>
                    <a:fld id="{501EF428-4D71-4B92-B136-A9C0DF6F8DA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E-7AA4-48BF-9E7A-3226B038D463}"/>
                </c:ext>
              </c:extLst>
            </c:dLbl>
            <c:dLbl>
              <c:idx val="91"/>
              <c:tx>
                <c:rich>
                  <a:bodyPr/>
                  <a:lstStyle/>
                  <a:p>
                    <a:fld id="{15366047-5240-4F64-A0F2-BF4C0E5D164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F-7AA4-48BF-9E7A-3226B038D463}"/>
                </c:ext>
              </c:extLst>
            </c:dLbl>
            <c:dLbl>
              <c:idx val="92"/>
              <c:tx>
                <c:rich>
                  <a:bodyPr/>
                  <a:lstStyle/>
                  <a:p>
                    <a:fld id="{E8CB9186-C0EE-4510-8777-3B6C9E2EE2B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0-7AA4-48BF-9E7A-3226B038D463}"/>
                </c:ext>
              </c:extLst>
            </c:dLbl>
            <c:dLbl>
              <c:idx val="93"/>
              <c:tx>
                <c:rich>
                  <a:bodyPr/>
                  <a:lstStyle/>
                  <a:p>
                    <a:fld id="{716D5B8E-9902-49A6-8DC4-60124BA1BFB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1-7AA4-48BF-9E7A-3226B038D463}"/>
                </c:ext>
              </c:extLst>
            </c:dLbl>
            <c:dLbl>
              <c:idx val="94"/>
              <c:tx>
                <c:rich>
                  <a:bodyPr/>
                  <a:lstStyle/>
                  <a:p>
                    <a:fld id="{1956F745-86D0-4920-BE1E-F5E183045C2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2-7AA4-48BF-9E7A-3226B038D463}"/>
                </c:ext>
              </c:extLst>
            </c:dLbl>
            <c:dLbl>
              <c:idx val="95"/>
              <c:tx>
                <c:rich>
                  <a:bodyPr/>
                  <a:lstStyle/>
                  <a:p>
                    <a:fld id="{366C251F-9788-4302-B820-B6D1FD91B27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3-7AA4-48BF-9E7A-3226B038D463}"/>
                </c:ext>
              </c:extLst>
            </c:dLbl>
            <c:dLbl>
              <c:idx val="96"/>
              <c:tx>
                <c:rich>
                  <a:bodyPr/>
                  <a:lstStyle/>
                  <a:p>
                    <a:fld id="{72430434-97D1-43C1-A44D-3E550DEB1B8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4-7AA4-48BF-9E7A-3226B038D463}"/>
                </c:ext>
              </c:extLst>
            </c:dLbl>
            <c:dLbl>
              <c:idx val="97"/>
              <c:tx>
                <c:rich>
                  <a:bodyPr/>
                  <a:lstStyle/>
                  <a:p>
                    <a:fld id="{100A831C-BDF0-4284-8360-3BA00AAC252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5-7AA4-48BF-9E7A-3226B038D463}"/>
                </c:ext>
              </c:extLst>
            </c:dLbl>
            <c:dLbl>
              <c:idx val="98"/>
              <c:tx>
                <c:rich>
                  <a:bodyPr/>
                  <a:lstStyle/>
                  <a:p>
                    <a:fld id="{9D563F4B-99A1-4DCD-9D51-A42363B9E23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6-7AA4-48BF-9E7A-3226B038D463}"/>
                </c:ext>
              </c:extLst>
            </c:dLbl>
            <c:dLbl>
              <c:idx val="99"/>
              <c:tx>
                <c:rich>
                  <a:bodyPr/>
                  <a:lstStyle/>
                  <a:p>
                    <a:fld id="{3597EAA6-20D6-4BCB-BDE9-16B7348C978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7-7AA4-48BF-9E7A-3226B038D463}"/>
                </c:ext>
              </c:extLst>
            </c:dLbl>
            <c:dLbl>
              <c:idx val="100"/>
              <c:tx>
                <c:rich>
                  <a:bodyPr/>
                  <a:lstStyle/>
                  <a:p>
                    <a:fld id="{0F6C6872-D1A4-4BFD-973B-9DE5A7E600F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8-7AA4-48BF-9E7A-3226B038D463}"/>
                </c:ext>
              </c:extLst>
            </c:dLbl>
            <c:dLbl>
              <c:idx val="101"/>
              <c:tx>
                <c:rich>
                  <a:bodyPr/>
                  <a:lstStyle/>
                  <a:p>
                    <a:fld id="{4DEE27A8-8797-4B97-8383-D9B41621235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9-7AA4-48BF-9E7A-3226B038D463}"/>
                </c:ext>
              </c:extLst>
            </c:dLbl>
            <c:dLbl>
              <c:idx val="102"/>
              <c:tx>
                <c:rich>
                  <a:bodyPr/>
                  <a:lstStyle/>
                  <a:p>
                    <a:fld id="{2A5DC358-45BE-452D-972F-0014BB4CD40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A-7AA4-48BF-9E7A-3226B038D463}"/>
                </c:ext>
              </c:extLst>
            </c:dLbl>
            <c:dLbl>
              <c:idx val="103"/>
              <c:tx>
                <c:rich>
                  <a:bodyPr/>
                  <a:lstStyle/>
                  <a:p>
                    <a:fld id="{BCC4AF89-3126-4F93-8611-7C9F898256B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B-7AA4-48BF-9E7A-3226B038D463}"/>
                </c:ext>
              </c:extLst>
            </c:dLbl>
            <c:dLbl>
              <c:idx val="104"/>
              <c:tx>
                <c:rich>
                  <a:bodyPr/>
                  <a:lstStyle/>
                  <a:p>
                    <a:fld id="{A10876E6-107A-4707-8A2A-F3B455BFEA0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C-7AA4-48BF-9E7A-3226B038D463}"/>
                </c:ext>
              </c:extLst>
            </c:dLbl>
            <c:dLbl>
              <c:idx val="105"/>
              <c:tx>
                <c:rich>
                  <a:bodyPr/>
                  <a:lstStyle/>
                  <a:p>
                    <a:fld id="{C26FA0D1-CEA3-40F4-BBBC-A4E710689CA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D-7AA4-48BF-9E7A-3226B038D463}"/>
                </c:ext>
              </c:extLst>
            </c:dLbl>
            <c:dLbl>
              <c:idx val="106"/>
              <c:tx>
                <c:rich>
                  <a:bodyPr/>
                  <a:lstStyle/>
                  <a:p>
                    <a:fld id="{1C088097-76CE-418D-8F17-6D1B5ACFA15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E-7AA4-48BF-9E7A-3226B038D463}"/>
                </c:ext>
              </c:extLst>
            </c:dLbl>
            <c:dLbl>
              <c:idx val="107"/>
              <c:tx>
                <c:rich>
                  <a:bodyPr/>
                  <a:lstStyle/>
                  <a:p>
                    <a:fld id="{4A1E99EA-3145-4A35-89BD-CF20683A702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F-7AA4-48BF-9E7A-3226B038D463}"/>
                </c:ext>
              </c:extLst>
            </c:dLbl>
            <c:dLbl>
              <c:idx val="108"/>
              <c:tx>
                <c:rich>
                  <a:bodyPr/>
                  <a:lstStyle/>
                  <a:p>
                    <a:fld id="{369AD5E7-C80C-414B-9FBD-5FBEE83CA0D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0-7AA4-48BF-9E7A-3226B038D463}"/>
                </c:ext>
              </c:extLst>
            </c:dLbl>
            <c:dLbl>
              <c:idx val="109"/>
              <c:tx>
                <c:rich>
                  <a:bodyPr/>
                  <a:lstStyle/>
                  <a:p>
                    <a:fld id="{8E8CFB02-3A2A-4DCB-BC7D-FDA13D411BC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1-7AA4-48BF-9E7A-3226B038D463}"/>
                </c:ext>
              </c:extLst>
            </c:dLbl>
            <c:dLbl>
              <c:idx val="110"/>
              <c:tx>
                <c:rich>
                  <a:bodyPr/>
                  <a:lstStyle/>
                  <a:p>
                    <a:fld id="{EE9D1900-29A0-4A97-B227-D2ABDDA142B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2-7AA4-48BF-9E7A-3226B038D463}"/>
                </c:ext>
              </c:extLst>
            </c:dLbl>
            <c:dLbl>
              <c:idx val="111"/>
              <c:tx>
                <c:rich>
                  <a:bodyPr/>
                  <a:lstStyle/>
                  <a:p>
                    <a:fld id="{0F81B2F7-1240-42EE-A4BC-2C8A3F73A4D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3-7AA4-48BF-9E7A-3226B038D463}"/>
                </c:ext>
              </c:extLst>
            </c:dLbl>
            <c:spPr>
              <a:noFill/>
              <a:ln>
                <a:noFill/>
              </a:ln>
              <a:effectLst/>
            </c:spPr>
            <c:txPr>
              <a:bodyPr rot="0" spcFirstLastPara="1" vertOverflow="ellipsis" vert="horz" wrap="square" anchor="ctr" anchorCtr="1"/>
              <a:lstStyle/>
              <a:p>
                <a:pPr>
                  <a:defRPr sz="8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[0]!_06_label_pos</c:f>
              <c:numCache>
                <c:formatCode>General</c:formatCode>
                <c:ptCount val="11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numCache>
            </c:numRef>
          </c:xVal>
          <c:yVal>
            <c:numRef>
              <c:f>[0]!_04_y_axis</c:f>
              <c:numCache>
                <c:formatCode>General</c:formatCode>
                <c:ptCount val="11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numCache>
            </c:numRef>
          </c:yVal>
          <c:smooth val="0"/>
          <c:extLst>
            <c:ext xmlns:c15="http://schemas.microsoft.com/office/drawing/2012/chart" uri="{02D57815-91ED-43cb-92C2-25804820EDAC}">
              <c15:datalabelsRange>
                <c15:f>[0]!_07_labels</c15:f>
                <c15:dlblRangeCache>
                  <c:ptCount val="112"/>
                  <c:pt idx="0">
                    <c:v>Clay: +20</c:v>
                  </c:pt>
                  <c:pt idx="1">
                    <c:v>Pittston: +16</c:v>
                  </c:pt>
                  <c:pt idx="2">
                    <c:v>Nitro: +19</c:v>
                  </c:pt>
                  <c:pt idx="3">
                    <c:v>Plattsburgh: +13</c:v>
                  </c:pt>
                  <c:pt idx="4">
                    <c:v>Oak Grove: +6</c:v>
                  </c:pt>
                  <c:pt idx="5">
                    <c:v>Cathedral City: +19</c:v>
                  </c:pt>
                  <c:pt idx="6">
                    <c:v>West Hills: +3</c:v>
                  </c:pt>
                  <c:pt idx="7">
                    <c:v>Rochester: +16</c:v>
                  </c:pt>
                  <c:pt idx="8">
                    <c:v>Corning: +5</c:v>
                  </c:pt>
                  <c:pt idx="9">
                    <c:v>Rindge: +13</c:v>
                  </c:pt>
                  <c:pt idx="10">
                    <c:v>Cranston: +14</c:v>
                  </c:pt>
                  <c:pt idx="11">
                    <c:v>Ukiah: +13</c:v>
                  </c:pt>
                  <c:pt idx="12">
                    <c:v>Canton: +9</c:v>
                  </c:pt>
                  <c:pt idx="13">
                    <c:v>Dahlonega: +7</c:v>
                  </c:pt>
                  <c:pt idx="14">
                    <c:v>Hickory Creek: +4</c:v>
                  </c:pt>
                  <c:pt idx="15">
                    <c:v>Ontario: +15</c:v>
                  </c:pt>
                  <c:pt idx="16">
                    <c:v>Kentwood: +8</c:v>
                  </c:pt>
                  <c:pt idx="17">
                    <c:v>Mannahawkin: +15</c:v>
                  </c:pt>
                  <c:pt idx="18">
                    <c:v>Texarkana: +11</c:v>
                  </c:pt>
                  <c:pt idx="19">
                    <c:v>Swansea: +5</c:v>
                  </c:pt>
                  <c:pt idx="20">
                    <c:v>Erie: +7</c:v>
                  </c:pt>
                  <c:pt idx="21">
                    <c:v>Zanesville: +3</c:v>
                  </c:pt>
                  <c:pt idx="22">
                    <c:v>Glen Burnie: +10</c:v>
                  </c:pt>
                  <c:pt idx="23">
                    <c:v>El Cajon: +10</c:v>
                  </c:pt>
                  <c:pt idx="24">
                    <c:v>Lake Elsinore: +12</c:v>
                  </c:pt>
                  <c:pt idx="25">
                    <c:v>Mesa: +8</c:v>
                  </c:pt>
                  <c:pt idx="26">
                    <c:v>Cobleskill: +10</c:v>
                  </c:pt>
                  <c:pt idx="27">
                    <c:v>Lapeer: +13</c:v>
                  </c:pt>
                  <c:pt idx="28">
                    <c:v>West Boylston: +10</c:v>
                  </c:pt>
                  <c:pt idx="29">
                    <c:v>Clinton: +7</c:v>
                  </c:pt>
                  <c:pt idx="30">
                    <c:v>Orange: +10</c:v>
                  </c:pt>
                  <c:pt idx="31">
                    <c:v>Moorefield: +7</c:v>
                  </c:pt>
                  <c:pt idx="32">
                    <c:v>Oldsmar: +5</c:v>
                  </c:pt>
                  <c:pt idx="33">
                    <c:v>Wadsworth: +2</c:v>
                  </c:pt>
                  <c:pt idx="34">
                    <c:v>Abington: +11</c:v>
                  </c:pt>
                  <c:pt idx="35">
                    <c:v>Cary: +10</c:v>
                  </c:pt>
                  <c:pt idx="36">
                    <c:v>Escanaba: +9</c:v>
                  </c:pt>
                  <c:pt idx="37">
                    <c:v>Roseburg: +8</c:v>
                  </c:pt>
                  <c:pt idx="38">
                    <c:v>North East: -2</c:v>
                  </c:pt>
                  <c:pt idx="39">
                    <c:v>Blackstone: +7</c:v>
                  </c:pt>
                  <c:pt idx="40">
                    <c:v>Glendale: +3</c:v>
                  </c:pt>
                  <c:pt idx="41">
                    <c:v>Lawrence: +3</c:v>
                  </c:pt>
                  <c:pt idx="42">
                    <c:v>Gardner: +11</c:v>
                  </c:pt>
                  <c:pt idx="43">
                    <c:v>North Conway: +6</c:v>
                  </c:pt>
                  <c:pt idx="44">
                    <c:v>Belle Vernon: +9</c:v>
                  </c:pt>
                  <c:pt idx="45">
                    <c:v>Norwalk: +5</c:v>
                  </c:pt>
                  <c:pt idx="46">
                    <c:v>Ogden: +5</c:v>
                  </c:pt>
                  <c:pt idx="47">
                    <c:v>Miami: +12</c:v>
                  </c:pt>
                  <c:pt idx="48">
                    <c:v>Elko: +10</c:v>
                  </c:pt>
                  <c:pt idx="49">
                    <c:v>Shelton: +12</c:v>
                  </c:pt>
                  <c:pt idx="50">
                    <c:v>Kalispell: +10</c:v>
                  </c:pt>
                  <c:pt idx="51">
                    <c:v>Towson: -1</c:v>
                  </c:pt>
                  <c:pt idx="52">
                    <c:v>Seekonk: +10</c:v>
                  </c:pt>
                  <c:pt idx="53">
                    <c:v>Waterford: +9</c:v>
                  </c:pt>
                  <c:pt idx="54">
                    <c:v>Pittsburgh: +9</c:v>
                  </c:pt>
                  <c:pt idx="55">
                    <c:v>Cedar Rapids: +7</c:v>
                  </c:pt>
                  <c:pt idx="56">
                    <c:v>Stevenson Ranch: +9</c:v>
                  </c:pt>
                  <c:pt idx="57">
                    <c:v>Pendleton: +8</c:v>
                  </c:pt>
                  <c:pt idx="58">
                    <c:v>Chilton: +8</c:v>
                  </c:pt>
                  <c:pt idx="59">
                    <c:v>Racine: +7</c:v>
                  </c:pt>
                  <c:pt idx="60">
                    <c:v>Hadley: +6</c:v>
                  </c:pt>
                  <c:pt idx="61">
                    <c:v>Louisville: +4</c:v>
                  </c:pt>
                  <c:pt idx="62">
                    <c:v>Lehighton: +11</c:v>
                  </c:pt>
                  <c:pt idx="63">
                    <c:v>Dickson City: +7</c:v>
                  </c:pt>
                  <c:pt idx="64">
                    <c:v>Renton: +7</c:v>
                  </c:pt>
                  <c:pt idx="65">
                    <c:v>Redding: +7</c:v>
                  </c:pt>
                  <c:pt idx="66">
                    <c:v>Cedar Park: +5</c:v>
                  </c:pt>
                  <c:pt idx="67">
                    <c:v>Jane: +1</c:v>
                  </c:pt>
                  <c:pt idx="68">
                    <c:v>Lynnwood: +6</c:v>
                  </c:pt>
                  <c:pt idx="69">
                    <c:v>Kirkwood: +6</c:v>
                  </c:pt>
                  <c:pt idx="70">
                    <c:v>Roseville: +3</c:v>
                  </c:pt>
                  <c:pt idx="71">
                    <c:v>Minocqua: +7</c:v>
                  </c:pt>
                  <c:pt idx="72">
                    <c:v>Framingham: +4</c:v>
                  </c:pt>
                  <c:pt idx="73">
                    <c:v>Oceanside: +2</c:v>
                  </c:pt>
                  <c:pt idx="74">
                    <c:v>Hernando: +1</c:v>
                  </c:pt>
                  <c:pt idx="75">
                    <c:v>Tyler: +7</c:v>
                  </c:pt>
                  <c:pt idx="76">
                    <c:v>Bloomington: +3</c:v>
                  </c:pt>
                  <c:pt idx="77">
                    <c:v>Phoenix: +1</c:v>
                  </c:pt>
                  <c:pt idx="78">
                    <c:v>Gilford: +7</c:v>
                  </c:pt>
                  <c:pt idx="79">
                    <c:v>Ashland: +7</c:v>
                  </c:pt>
                  <c:pt idx="80">
                    <c:v>Worthington: +6</c:v>
                  </c:pt>
                  <c:pt idx="81">
                    <c:v>Central Square: +4</c:v>
                  </c:pt>
                  <c:pt idx="82">
                    <c:v>Warrenton: +6</c:v>
                  </c:pt>
                  <c:pt idx="83">
                    <c:v>Mason: +6</c:v>
                  </c:pt>
                  <c:pt idx="84">
                    <c:v>Claypool Hill: +5</c:v>
                  </c:pt>
                  <c:pt idx="85">
                    <c:v>Hereford: +1</c:v>
                  </c:pt>
                  <c:pt idx="86">
                    <c:v>Paris: +5</c:v>
                  </c:pt>
                  <c:pt idx="87">
                    <c:v>Logan: +5</c:v>
                  </c:pt>
                  <c:pt idx="88">
                    <c:v>Avon: +3</c:v>
                  </c:pt>
                  <c:pt idx="89">
                    <c:v>Saginaw: +1</c:v>
                  </c:pt>
                  <c:pt idx="90">
                    <c:v>Hastings: +7</c:v>
                  </c:pt>
                  <c:pt idx="91">
                    <c:v>Mount Pocono: +6</c:v>
                  </c:pt>
                  <c:pt idx="92">
                    <c:v>Palmhurst: -1</c:v>
                  </c:pt>
                  <c:pt idx="93">
                    <c:v>Omaha: -4</c:v>
                  </c:pt>
                  <c:pt idx="94">
                    <c:v>La Plata: +5</c:v>
                  </c:pt>
                  <c:pt idx="95">
                    <c:v>Wapakoneta: 0</c:v>
                  </c:pt>
                  <c:pt idx="96">
                    <c:v>Beckley: -2</c:v>
                  </c:pt>
                  <c:pt idx="97">
                    <c:v>Marinette: +7</c:v>
                  </c:pt>
                  <c:pt idx="98">
                    <c:v>Antioch: +6</c:v>
                  </c:pt>
                  <c:pt idx="99">
                    <c:v>Meridian: +5</c:v>
                  </c:pt>
                  <c:pt idx="100">
                    <c:v>Springfield: +4</c:v>
                  </c:pt>
                  <c:pt idx="101">
                    <c:v>New Haven: +2</c:v>
                  </c:pt>
                  <c:pt idx="102">
                    <c:v>Rolling Meadows: +5</c:v>
                  </c:pt>
                  <c:pt idx="103">
                    <c:v>Tampa: +3</c:v>
                  </c:pt>
                  <c:pt idx="104">
                    <c:v>New Berlin: +2</c:v>
                  </c:pt>
                  <c:pt idx="105">
                    <c:v>Commerce City: +6</c:v>
                  </c:pt>
                  <c:pt idx="106">
                    <c:v>Pell City: +3</c:v>
                  </c:pt>
                  <c:pt idx="107">
                    <c:v>Methuen: +4</c:v>
                  </c:pt>
                  <c:pt idx="108">
                    <c:v>Cleveland: +3</c:v>
                  </c:pt>
                  <c:pt idx="109">
                    <c:v>Portland: +1</c:v>
                  </c:pt>
                  <c:pt idx="110">
                    <c:v>West Jefferson: +4</c:v>
                  </c:pt>
                  <c:pt idx="111">
                    <c:v>Bainbridge: +1</c:v>
                  </c:pt>
                </c15:dlblRangeCache>
              </c15:datalabelsRange>
            </c:ext>
            <c:ext xmlns:c16="http://schemas.microsoft.com/office/drawing/2014/chart" uri="{C3380CC4-5D6E-409C-BE32-E72D297353CC}">
              <c16:uniqueId val="{00000003-7AA4-48BF-9E7A-3226B038D463}"/>
            </c:ext>
          </c:extLst>
        </c:ser>
        <c:ser>
          <c:idx val="3"/>
          <c:order val="3"/>
          <c:tx>
            <c:strRef>
              <c:f>example!$G$31</c:f>
              <c:strCache>
                <c:ptCount val="1"/>
                <c:pt idx="0">
                  <c:v>highlight</c:v>
                </c:pt>
              </c:strCache>
            </c:strRef>
          </c:tx>
          <c:spPr>
            <a:ln w="25400" cap="rnd">
              <a:noFill/>
              <a:round/>
            </a:ln>
            <a:effectLst/>
          </c:spPr>
          <c:marker>
            <c:symbol val="none"/>
          </c:marker>
          <c:errBars>
            <c:errDir val="x"/>
            <c:errBarType val="minus"/>
            <c:errValType val="percentage"/>
            <c:noEndCap val="1"/>
            <c:val val="100"/>
            <c:spPr>
              <a:noFill/>
              <a:ln w="165100" cap="flat" cmpd="sng" algn="ctr">
                <a:solidFill>
                  <a:schemeClr val="accent4">
                    <a:alpha val="20000"/>
                  </a:schemeClr>
                </a:solidFill>
                <a:round/>
              </a:ln>
              <a:effectLst/>
            </c:spPr>
          </c:errBars>
          <c:xVal>
            <c:numRef>
              <c:f>example!$G$33</c:f>
              <c:numCache>
                <c:formatCode>General</c:formatCode>
                <c:ptCount val="1"/>
                <c:pt idx="0">
                  <c:v>100</c:v>
                </c:pt>
              </c:numCache>
            </c:numRef>
          </c:xVal>
          <c:yVal>
            <c:numRef>
              <c:f>example!$G$35</c:f>
              <c:numCache>
                <c:formatCode>General</c:formatCode>
                <c:ptCount val="1"/>
                <c:pt idx="0">
                  <c:v>#N/A</c:v>
                </c:pt>
              </c:numCache>
            </c:numRef>
          </c:yVal>
          <c:smooth val="0"/>
          <c:extLst>
            <c:ext xmlns:c16="http://schemas.microsoft.com/office/drawing/2014/chart" uri="{C3380CC4-5D6E-409C-BE32-E72D297353CC}">
              <c16:uniqueId val="{00000074-7AA4-48BF-9E7A-3226B038D463}"/>
            </c:ext>
          </c:extLst>
        </c:ser>
        <c:ser>
          <c:idx val="4"/>
          <c:order val="4"/>
          <c:tx>
            <c:strRef>
              <c:f>example!$I$48</c:f>
              <c:strCache>
                <c:ptCount val="1"/>
                <c:pt idx="0">
                  <c:v>Abington: +11</c:v>
                </c:pt>
              </c:strCache>
            </c:strRef>
          </c:tx>
          <c:spPr>
            <a:ln w="25400" cap="rnd">
              <a:noFill/>
              <a:round/>
            </a:ln>
            <a:effectLst/>
          </c:spPr>
          <c:marker>
            <c:symbol val="none"/>
          </c:marker>
          <c:dLbls>
            <c:spPr>
              <a:solidFill>
                <a:schemeClr val="bg1"/>
              </a:solidFill>
              <a:ln>
                <a:noFill/>
              </a:ln>
              <a:effectLst/>
            </c:spPr>
            <c:txPr>
              <a:bodyPr rot="0" spcFirstLastPara="1" vertOverflow="overflow" horzOverflow="overflow" vert="horz" wrap="non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xVal>
            <c:numRef>
              <c:f>example!$I$33</c:f>
              <c:numCache>
                <c:formatCode>General</c:formatCode>
                <c:ptCount val="1"/>
                <c:pt idx="0">
                  <c:v>1</c:v>
                </c:pt>
              </c:numCache>
            </c:numRef>
          </c:xVal>
          <c:yVal>
            <c:numRef>
              <c:f>example!$I$35</c:f>
              <c:numCache>
                <c:formatCode>General</c:formatCode>
                <c:ptCount val="1"/>
                <c:pt idx="0">
                  <c:v>#N/A</c:v>
                </c:pt>
              </c:numCache>
            </c:numRef>
          </c:yVal>
          <c:smooth val="0"/>
          <c:extLst>
            <c:ext xmlns:c16="http://schemas.microsoft.com/office/drawing/2014/chart" uri="{C3380CC4-5D6E-409C-BE32-E72D297353CC}">
              <c16:uniqueId val="{00000001-6FB6-4A5C-B0BA-2AE02B2C64BD}"/>
            </c:ext>
          </c:extLst>
        </c:ser>
        <c:ser>
          <c:idx val="5"/>
          <c:order val="5"/>
          <c:tx>
            <c:strRef>
              <c:f>example!$R$9</c:f>
              <c:strCache>
                <c:ptCount val="1"/>
                <c:pt idx="0">
                  <c:v>&lt; 2019</c:v>
                </c:pt>
              </c:strCache>
            </c:strRef>
          </c:tx>
          <c:spPr>
            <a:ln w="2540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[0]!_12_lessthan19</c:f>
              <c:numCache>
                <c:formatCode>General</c:formatCode>
                <c:ptCount val="1"/>
                <c:pt idx="0">
                  <c:v>#N/A</c:v>
                </c:pt>
              </c:numCache>
            </c:numRef>
          </c:xVal>
          <c:yVal>
            <c:numRef>
              <c:f>[0]!_04_y_axis</c:f>
              <c:numCache>
                <c:formatCode>General</c:formatCode>
                <c:ptCount val="11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numCache>
            </c:numRef>
          </c:yVal>
          <c:smooth val="0"/>
          <c:extLst>
            <c:ext xmlns:c16="http://schemas.microsoft.com/office/drawing/2014/chart" uri="{C3380CC4-5D6E-409C-BE32-E72D297353CC}">
              <c16:uniqueId val="{00000001-0BF0-45C5-93BB-6635C6A87AC6}"/>
            </c:ext>
          </c:extLst>
        </c:ser>
        <c:ser>
          <c:idx val="6"/>
          <c:order val="6"/>
          <c:tx>
            <c:strRef>
              <c:f>example!$S$9</c:f>
              <c:strCache>
                <c:ptCount val="1"/>
                <c:pt idx="0">
                  <c:v>&gt; 2019</c:v>
                </c:pt>
              </c:strCache>
            </c:strRef>
          </c:tx>
          <c:spPr>
            <a:ln w="2540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[0]!_13_morethan19</c:f>
              <c:numCache>
                <c:formatCode>General</c:formatCode>
                <c:ptCount val="1"/>
                <c:pt idx="0">
                  <c:v>#N/A</c:v>
                </c:pt>
              </c:numCache>
            </c:numRef>
          </c:xVal>
          <c:yVal>
            <c:numRef>
              <c:f>[0]!_04_y_axis</c:f>
              <c:numCache>
                <c:formatCode>General</c:formatCode>
                <c:ptCount val="11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numCache>
            </c:numRef>
          </c:yVal>
          <c:smooth val="0"/>
          <c:extLst>
            <c:ext xmlns:c16="http://schemas.microsoft.com/office/drawing/2014/chart" uri="{C3380CC4-5D6E-409C-BE32-E72D297353CC}">
              <c16:uniqueId val="{00000005-0BF0-45C5-93BB-6635C6A87AC6}"/>
            </c:ext>
          </c:extLst>
        </c:ser>
        <c:ser>
          <c:idx val="7"/>
          <c:order val="7"/>
          <c:tx>
            <c:strRef>
              <c:f>example!$T$9</c:f>
              <c:strCache>
                <c:ptCount val="1"/>
                <c:pt idx="0">
                  <c:v>&lt; 2020</c:v>
                </c:pt>
              </c:strCache>
            </c:strRef>
          </c:tx>
          <c:spPr>
            <a:ln w="2540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[0]!_14_lessthan20</c:f>
              <c:numCache>
                <c:formatCode>General</c:formatCode>
                <c:ptCount val="1"/>
                <c:pt idx="0">
                  <c:v>#N/A</c:v>
                </c:pt>
              </c:numCache>
            </c:numRef>
          </c:xVal>
          <c:yVal>
            <c:numRef>
              <c:f>[0]!_04_y_axis</c:f>
              <c:numCache>
                <c:formatCode>General</c:formatCode>
                <c:ptCount val="11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numCache>
            </c:numRef>
          </c:yVal>
          <c:smooth val="0"/>
          <c:extLst>
            <c:ext xmlns:c16="http://schemas.microsoft.com/office/drawing/2014/chart" uri="{C3380CC4-5D6E-409C-BE32-E72D297353CC}">
              <c16:uniqueId val="{00000006-0BF0-45C5-93BB-6635C6A87AC6}"/>
            </c:ext>
          </c:extLst>
        </c:ser>
        <c:ser>
          <c:idx val="8"/>
          <c:order val="8"/>
          <c:tx>
            <c:strRef>
              <c:f>example!$U$9</c:f>
              <c:strCache>
                <c:ptCount val="1"/>
                <c:pt idx="0">
                  <c:v>&gt; 2020</c:v>
                </c:pt>
              </c:strCache>
            </c:strRef>
          </c:tx>
          <c:spPr>
            <a:ln w="2540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[0]!_15_morethan20</c:f>
              <c:numCache>
                <c:formatCode>General</c:formatCode>
                <c:ptCount val="1"/>
                <c:pt idx="0">
                  <c:v>#N/A</c:v>
                </c:pt>
              </c:numCache>
            </c:numRef>
          </c:xVal>
          <c:yVal>
            <c:numRef>
              <c:f>[0]!_04_y_axis</c:f>
              <c:numCache>
                <c:formatCode>General</c:formatCode>
                <c:ptCount val="11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numCache>
            </c:numRef>
          </c:yVal>
          <c:smooth val="0"/>
          <c:extLst>
            <c:ext xmlns:c16="http://schemas.microsoft.com/office/drawing/2014/chart" uri="{C3380CC4-5D6E-409C-BE32-E72D297353CC}">
              <c16:uniqueId val="{00000007-0BF0-45C5-93BB-6635C6A87AC6}"/>
            </c:ext>
          </c:extLst>
        </c:ser>
        <c:ser>
          <c:idx val="9"/>
          <c:order val="9"/>
          <c:tx>
            <c:strRef>
              <c:f>example!$G$37</c:f>
              <c:strCache>
                <c:ptCount val="1"/>
                <c:pt idx="0">
                  <c:v>bold prior</c:v>
                </c:pt>
              </c:strCache>
            </c:strRef>
          </c:tx>
          <c:spPr>
            <a:ln w="2540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example!$G$39</c:f>
              <c:numCache>
                <c:formatCode>General</c:formatCode>
                <c:ptCount val="1"/>
                <c:pt idx="0">
                  <c:v>#N/A</c:v>
                </c:pt>
              </c:numCache>
            </c:numRef>
          </c:xVal>
          <c:yVal>
            <c:numRef>
              <c:f>example!$G$41</c:f>
              <c:numCache>
                <c:formatCode>General</c:formatCode>
                <c:ptCount val="1"/>
                <c:pt idx="0">
                  <c:v>#N/A</c:v>
                </c:pt>
              </c:numCache>
            </c:numRef>
          </c:yVal>
          <c:smooth val="0"/>
          <c:extLst>
            <c:ext xmlns:c16="http://schemas.microsoft.com/office/drawing/2014/chart" uri="{C3380CC4-5D6E-409C-BE32-E72D297353CC}">
              <c16:uniqueId val="{00000009-0BF0-45C5-93BB-6635C6A87AC6}"/>
            </c:ext>
          </c:extLst>
        </c:ser>
        <c:ser>
          <c:idx val="10"/>
          <c:order val="10"/>
          <c:tx>
            <c:strRef>
              <c:f>example!$I$37</c:f>
              <c:strCache>
                <c:ptCount val="1"/>
                <c:pt idx="0">
                  <c:v>bold current</c:v>
                </c:pt>
              </c:strCache>
            </c:strRef>
          </c:tx>
          <c:spPr>
            <a:ln w="2540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example!$I$39</c:f>
              <c:numCache>
                <c:formatCode>General</c:formatCode>
                <c:ptCount val="1"/>
                <c:pt idx="0">
                  <c:v>#N/A</c:v>
                </c:pt>
              </c:numCache>
            </c:numRef>
          </c:xVal>
          <c:yVal>
            <c:numRef>
              <c:f>example!$I$41</c:f>
              <c:numCache>
                <c:formatCode>General</c:formatCode>
                <c:ptCount val="1"/>
                <c:pt idx="0">
                  <c:v>#N/A</c:v>
                </c:pt>
              </c:numCache>
            </c:numRef>
          </c:yVal>
          <c:smooth val="0"/>
          <c:extLst>
            <c:ext xmlns:c16="http://schemas.microsoft.com/office/drawing/2014/chart" uri="{C3380CC4-5D6E-409C-BE32-E72D297353CC}">
              <c16:uniqueId val="{0000000A-0BF0-45C5-93BB-6635C6A87AC6}"/>
            </c:ext>
          </c:extLst>
        </c:ser>
        <c:dLbls>
          <c:showLegendKey val="0"/>
          <c:showVal val="0"/>
          <c:showCatName val="0"/>
          <c:showSerName val="0"/>
          <c:showPercent val="0"/>
          <c:showBubbleSize val="0"/>
        </c:dLbls>
        <c:axId val="963541344"/>
        <c:axId val="963530528"/>
      </c:scatterChart>
      <c:valAx>
        <c:axId val="963541344"/>
        <c:scaling>
          <c:orientation val="minMax"/>
          <c:max val="100"/>
          <c:min val="0"/>
        </c:scaling>
        <c:delete val="0"/>
        <c:axPos val="t"/>
        <c:majorGridlines>
          <c:spPr>
            <a:ln w="9525" cap="flat" cmpd="sng" algn="ctr">
              <a:solidFill>
                <a:schemeClr val="accent3">
                  <a:lumMod val="20000"/>
                  <a:lumOff val="80000"/>
                </a:schemeClr>
              </a:solidFill>
              <a:round/>
            </a:ln>
            <a:effectLst/>
          </c:spPr>
        </c:majorGridlines>
        <c:numFmt formatCode="General" sourceLinked="1"/>
        <c:majorTickMark val="none"/>
        <c:minorTickMark val="none"/>
        <c:tickLblPos val="nextTo"/>
        <c:spPr>
          <a:noFill/>
          <a:ln w="9525" cap="flat" cmpd="sng" algn="ctr">
            <a:solidFill>
              <a:schemeClr val="accent3">
                <a:lumMod val="20000"/>
                <a:lumOff val="80000"/>
              </a:schemeClr>
            </a:solidFill>
            <a:round/>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crossAx val="963530528"/>
        <c:crosses val="autoZero"/>
        <c:crossBetween val="midCat"/>
        <c:majorUnit val="20"/>
      </c:valAx>
      <c:valAx>
        <c:axId val="963530528"/>
        <c:scaling>
          <c:orientation val="maxMin"/>
          <c:max val="112"/>
        </c:scaling>
        <c:delete val="0"/>
        <c:axPos val="l"/>
        <c:numFmt formatCode="General" sourceLinked="1"/>
        <c:majorTickMark val="none"/>
        <c:minorTickMark val="none"/>
        <c:tickLblPos val="nextTo"/>
        <c:spPr>
          <a:noFill/>
          <a:ln w="9525" cap="flat" cmpd="sng" algn="ctr">
            <a:solidFill>
              <a:schemeClr val="accent3">
                <a:lumMod val="20000"/>
                <a:lumOff val="80000"/>
              </a:schemeClr>
            </a:solidFill>
            <a:round/>
          </a:ln>
          <a:effectLst/>
        </c:spPr>
        <c:txPr>
          <a:bodyPr rot="-60000000" spcFirstLastPara="1" vertOverflow="ellipsis" vert="horz" wrap="square" anchor="ctr" anchorCtr="1"/>
          <a:lstStyle/>
          <a:p>
            <a:pPr>
              <a:defRPr sz="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963541344"/>
        <c:crosses val="autoZero"/>
        <c:crossBetween val="midCat"/>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31</xdr:col>
      <xdr:colOff>448730</xdr:colOff>
      <xdr:row>9</xdr:row>
      <xdr:rowOff>110064</xdr:rowOff>
    </xdr:from>
    <xdr:to>
      <xdr:col>35</xdr:col>
      <xdr:colOff>194731</xdr:colOff>
      <xdr:row>12</xdr:row>
      <xdr:rowOff>84656</xdr:rowOff>
    </xdr:to>
    <mc:AlternateContent xmlns:mc="http://schemas.openxmlformats.org/markup-compatibility/2006" xmlns:a14="http://schemas.microsoft.com/office/drawing/2010/main">
      <mc:Choice Requires="a14">
        <xdr:graphicFrame macro="">
          <xdr:nvGraphicFramePr>
            <xdr:cNvPr id="6" name="sort order">
              <a:extLst>
                <a:ext uri="{FF2B5EF4-FFF2-40B4-BE49-F238E27FC236}">
                  <a16:creationId xmlns:a16="http://schemas.microsoft.com/office/drawing/2014/main" id="{B1E06CE3-FFBA-462F-A3F2-588816E9840F}"/>
                </a:ext>
              </a:extLst>
            </xdr:cNvPr>
            <xdr:cNvGraphicFramePr/>
          </xdr:nvGraphicFramePr>
          <xdr:xfrm>
            <a:off x="0" y="0"/>
            <a:ext cx="0" cy="0"/>
          </xdr:xfrm>
          <a:graphic>
            <a:graphicData uri="http://schemas.microsoft.com/office/drawing/2010/slicer">
              <sle:slicer xmlns:sle="http://schemas.microsoft.com/office/drawing/2010/slicer" name="sort order"/>
            </a:graphicData>
          </a:graphic>
        </xdr:graphicFrame>
      </mc:Choice>
      <mc:Fallback xmlns="">
        <xdr:sp macro="" textlink="">
          <xdr:nvSpPr>
            <xdr:cNvPr id="0" name=""/>
            <xdr:cNvSpPr>
              <a:spLocks noTextEdit="1"/>
            </xdr:cNvSpPr>
          </xdr:nvSpPr>
          <xdr:spPr>
            <a:xfrm>
              <a:off x="12903197" y="1253064"/>
              <a:ext cx="1710267" cy="355592"/>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34751</xdr:colOff>
      <xdr:row>13</xdr:row>
      <xdr:rowOff>25403</xdr:rowOff>
    </xdr:from>
    <xdr:to>
      <xdr:col>35</xdr:col>
      <xdr:colOff>143935</xdr:colOff>
      <xdr:row>17</xdr:row>
      <xdr:rowOff>59270</xdr:rowOff>
    </xdr:to>
    <mc:AlternateContent xmlns:mc="http://schemas.openxmlformats.org/markup-compatibility/2006" xmlns:a14="http://schemas.microsoft.com/office/drawing/2010/main">
      <mc:Choice Requires="a14">
        <xdr:graphicFrame macro="">
          <xdr:nvGraphicFramePr>
            <xdr:cNvPr id="7" name="sort by">
              <a:extLst>
                <a:ext uri="{FF2B5EF4-FFF2-40B4-BE49-F238E27FC236}">
                  <a16:creationId xmlns:a16="http://schemas.microsoft.com/office/drawing/2014/main" id="{8DDAA4E6-81D5-48D0-8B83-2DEB14D62DCC}"/>
                </a:ext>
              </a:extLst>
            </xdr:cNvPr>
            <xdr:cNvGraphicFramePr/>
          </xdr:nvGraphicFramePr>
          <xdr:xfrm>
            <a:off x="0" y="0"/>
            <a:ext cx="0" cy="0"/>
          </xdr:xfrm>
          <a:graphic>
            <a:graphicData uri="http://schemas.microsoft.com/office/drawing/2010/slicer">
              <sle:slicer xmlns:sle="http://schemas.microsoft.com/office/drawing/2010/slicer" name="sort by"/>
            </a:graphicData>
          </a:graphic>
        </xdr:graphicFrame>
      </mc:Choice>
      <mc:Fallback xmlns="">
        <xdr:sp macro="" textlink="">
          <xdr:nvSpPr>
            <xdr:cNvPr id="0" name=""/>
            <xdr:cNvSpPr>
              <a:spLocks noTextEdit="1"/>
            </xdr:cNvSpPr>
          </xdr:nvSpPr>
          <xdr:spPr>
            <a:xfrm>
              <a:off x="12980284" y="1676403"/>
              <a:ext cx="1582384" cy="541867"/>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48292</xdr:colOff>
      <xdr:row>17</xdr:row>
      <xdr:rowOff>25397</xdr:rowOff>
    </xdr:from>
    <xdr:to>
      <xdr:col>35</xdr:col>
      <xdr:colOff>101600</xdr:colOff>
      <xdr:row>22</xdr:row>
      <xdr:rowOff>112605</xdr:rowOff>
    </xdr:to>
    <mc:AlternateContent xmlns:mc="http://schemas.openxmlformats.org/markup-compatibility/2006" xmlns:a14="http://schemas.microsoft.com/office/drawing/2010/main">
      <mc:Choice Requires="a14">
        <xdr:graphicFrame macro="">
          <xdr:nvGraphicFramePr>
            <xdr:cNvPr id="5" name="cluster">
              <a:extLst>
                <a:ext uri="{FF2B5EF4-FFF2-40B4-BE49-F238E27FC236}">
                  <a16:creationId xmlns:a16="http://schemas.microsoft.com/office/drawing/2014/main" id="{C2E8DF82-A616-4D30-B7B7-F51119ED1E8B}"/>
                </a:ext>
              </a:extLst>
            </xdr:cNvPr>
            <xdr:cNvGraphicFramePr/>
          </xdr:nvGraphicFramePr>
          <xdr:xfrm>
            <a:off x="0" y="0"/>
            <a:ext cx="0" cy="0"/>
          </xdr:xfrm>
          <a:graphic>
            <a:graphicData uri="http://schemas.microsoft.com/office/drawing/2010/slicer">
              <sle:slicer xmlns:sle="http://schemas.microsoft.com/office/drawing/2010/slicer" name="cluster"/>
            </a:graphicData>
          </a:graphic>
        </xdr:graphicFrame>
      </mc:Choice>
      <mc:Fallback xmlns="">
        <xdr:sp macro="" textlink="">
          <xdr:nvSpPr>
            <xdr:cNvPr id="0" name=""/>
            <xdr:cNvSpPr>
              <a:spLocks noTextEdit="1"/>
            </xdr:cNvSpPr>
          </xdr:nvSpPr>
          <xdr:spPr>
            <a:xfrm>
              <a:off x="12993825" y="2184397"/>
              <a:ext cx="1526508" cy="722208"/>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26280</xdr:colOff>
      <xdr:row>6</xdr:row>
      <xdr:rowOff>42333</xdr:rowOff>
    </xdr:from>
    <xdr:to>
      <xdr:col>32</xdr:col>
      <xdr:colOff>94861</xdr:colOff>
      <xdr:row>123</xdr:row>
      <xdr:rowOff>126999</xdr:rowOff>
    </xdr:to>
    <xdr:graphicFrame macro="">
      <xdr:nvGraphicFramePr>
        <xdr:cNvPr id="2" name="Chart 1">
          <a:extLst>
            <a:ext uri="{FF2B5EF4-FFF2-40B4-BE49-F238E27FC236}">
              <a16:creationId xmlns:a16="http://schemas.microsoft.com/office/drawing/2014/main" id="{B08A0778-9845-428B-98B8-2EB9E8DEF1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32</xdr:col>
      <xdr:colOff>42367</xdr:colOff>
      <xdr:row>22</xdr:row>
      <xdr:rowOff>16931</xdr:rowOff>
    </xdr:from>
    <xdr:to>
      <xdr:col>35</xdr:col>
      <xdr:colOff>127001</xdr:colOff>
      <xdr:row>47</xdr:row>
      <xdr:rowOff>25397</xdr:rowOff>
    </xdr:to>
    <mc:AlternateContent xmlns:mc="http://schemas.openxmlformats.org/markup-compatibility/2006" xmlns:a14="http://schemas.microsoft.com/office/drawing/2010/main">
      <mc:Choice Requires="a14">
        <xdr:graphicFrame macro="">
          <xdr:nvGraphicFramePr>
            <xdr:cNvPr id="4" name="county">
              <a:extLst>
                <a:ext uri="{FF2B5EF4-FFF2-40B4-BE49-F238E27FC236}">
                  <a16:creationId xmlns:a16="http://schemas.microsoft.com/office/drawing/2014/main" id="{F4CC1E19-E588-4D16-A584-A6A073F5F3B8}"/>
                </a:ext>
              </a:extLst>
            </xdr:cNvPr>
            <xdr:cNvGraphicFramePr/>
          </xdr:nvGraphicFramePr>
          <xdr:xfrm>
            <a:off x="0" y="0"/>
            <a:ext cx="0" cy="0"/>
          </xdr:xfrm>
          <a:graphic>
            <a:graphicData uri="http://schemas.microsoft.com/office/drawing/2010/slicer">
              <sle:slicer xmlns:sle="http://schemas.microsoft.com/office/drawing/2010/slicer" name="county"/>
            </a:graphicData>
          </a:graphic>
        </xdr:graphicFrame>
      </mc:Choice>
      <mc:Fallback xmlns="">
        <xdr:sp macro="" textlink="">
          <xdr:nvSpPr>
            <xdr:cNvPr id="0" name=""/>
            <xdr:cNvSpPr>
              <a:spLocks noTextEdit="1"/>
            </xdr:cNvSpPr>
          </xdr:nvSpPr>
          <xdr:spPr>
            <a:xfrm>
              <a:off x="12987900" y="2810931"/>
              <a:ext cx="1557834" cy="3183466"/>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32</xdr:col>
      <xdr:colOff>25401</xdr:colOff>
      <xdr:row>8</xdr:row>
      <xdr:rowOff>110058</xdr:rowOff>
    </xdr:from>
    <xdr:ext cx="669286" cy="210250"/>
    <xdr:sp macro="" textlink="">
      <xdr:nvSpPr>
        <xdr:cNvPr id="3" name="TextBox 2">
          <a:extLst>
            <a:ext uri="{FF2B5EF4-FFF2-40B4-BE49-F238E27FC236}">
              <a16:creationId xmlns:a16="http://schemas.microsoft.com/office/drawing/2014/main" id="{D80F79F8-F6D3-46B0-87DC-C1FEF4322E0E}"/>
            </a:ext>
          </a:extLst>
        </xdr:cNvPr>
        <xdr:cNvSpPr txBox="1"/>
      </xdr:nvSpPr>
      <xdr:spPr>
        <a:xfrm>
          <a:off x="12970934" y="1126058"/>
          <a:ext cx="669286"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800" b="1">
              <a:latin typeface="Arial" panose="020B0604020202020204" pitchFamily="34" charset="0"/>
              <a:cs typeface="Arial" panose="020B0604020202020204" pitchFamily="34" charset="0"/>
            </a:rPr>
            <a:t>sort order</a:t>
          </a:r>
        </a:p>
      </xdr:txBody>
    </xdr:sp>
    <xdr:clientData/>
  </xdr:oneCellAnchor>
  <xdr:oneCellAnchor>
    <xdr:from>
      <xdr:col>21</xdr:col>
      <xdr:colOff>203199</xdr:colOff>
      <xdr:row>3</xdr:row>
      <xdr:rowOff>33867</xdr:rowOff>
    </xdr:from>
    <xdr:ext cx="6324600" cy="508000"/>
    <xdr:sp macro="" textlink="">
      <xdr:nvSpPr>
        <xdr:cNvPr id="10" name="TextBox 9">
          <a:extLst>
            <a:ext uri="{FF2B5EF4-FFF2-40B4-BE49-F238E27FC236}">
              <a16:creationId xmlns:a16="http://schemas.microsoft.com/office/drawing/2014/main" id="{5702C1CE-B55B-4792-AE94-37CAA7BDB9F1}"/>
            </a:ext>
          </a:extLst>
        </xdr:cNvPr>
        <xdr:cNvSpPr txBox="1"/>
      </xdr:nvSpPr>
      <xdr:spPr>
        <a:xfrm>
          <a:off x="7746999" y="414867"/>
          <a:ext cx="6324600"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s-419" sz="1600" b="1">
              <a:solidFill>
                <a:schemeClr val="tx1">
                  <a:lumMod val="50000"/>
                  <a:lumOff val="50000"/>
                </a:schemeClr>
              </a:solidFill>
              <a:effectLst/>
              <a:latin typeface="Arial" panose="020B0604020202020204" pitchFamily="34" charset="0"/>
              <a:cs typeface="Arial" panose="020B0604020202020204" pitchFamily="34" charset="0"/>
            </a:rPr>
            <a:t>Share</a:t>
          </a:r>
          <a:r>
            <a:rPr lang="es-419" sz="1600" b="1" baseline="0">
              <a:solidFill>
                <a:schemeClr val="tx1">
                  <a:lumMod val="50000"/>
                  <a:lumOff val="50000"/>
                </a:schemeClr>
              </a:solidFill>
              <a:effectLst/>
              <a:latin typeface="Arial" panose="020B0604020202020204" pitchFamily="34" charset="0"/>
              <a:cs typeface="Arial" panose="020B0604020202020204" pitchFamily="34" charset="0"/>
            </a:rPr>
            <a:t> % </a:t>
          </a:r>
          <a:r>
            <a:rPr lang="es-419" sz="1600" b="1">
              <a:solidFill>
                <a:schemeClr val="tx1">
                  <a:lumMod val="50000"/>
                  <a:lumOff val="50000"/>
                </a:schemeClr>
              </a:solidFill>
              <a:effectLst/>
              <a:latin typeface="Arial" panose="020B0604020202020204" pitchFamily="34" charset="0"/>
              <a:cs typeface="Arial" panose="020B0604020202020204" pitchFamily="34" charset="0"/>
            </a:rPr>
            <a:t>of online sales comparison</a:t>
          </a:r>
          <a:r>
            <a:rPr lang="es-419" sz="1600" b="1" baseline="0">
              <a:solidFill>
                <a:schemeClr val="tx1">
                  <a:lumMod val="50000"/>
                  <a:lumOff val="50000"/>
                </a:schemeClr>
              </a:solidFill>
              <a:effectLst/>
              <a:latin typeface="Arial" panose="020B0604020202020204" pitchFamily="34" charset="0"/>
              <a:cs typeface="Arial" panose="020B0604020202020204" pitchFamily="34" charset="0"/>
            </a:rPr>
            <a:t> between</a:t>
          </a:r>
          <a:r>
            <a:rPr lang="es-419" sz="1600" b="1">
              <a:solidFill>
                <a:schemeClr val="tx1">
                  <a:lumMod val="50000"/>
                  <a:lumOff val="50000"/>
                </a:schemeClr>
              </a:solidFill>
              <a:effectLst/>
              <a:latin typeface="Arial" panose="020B0604020202020204" pitchFamily="34" charset="0"/>
              <a:cs typeface="Arial" panose="020B0604020202020204" pitchFamily="34" charset="0"/>
            </a:rPr>
            <a:t>: </a:t>
          </a:r>
          <a:r>
            <a:rPr lang="es-419" sz="2400" b="1">
              <a:solidFill>
                <a:srgbClr val="AAB8C2"/>
              </a:solidFill>
              <a:effectLst/>
              <a:latin typeface="Arial" panose="020B0604020202020204" pitchFamily="34" charset="0"/>
              <a:cs typeface="Arial" panose="020B0604020202020204" pitchFamily="34" charset="0"/>
            </a:rPr>
            <a:t>•</a:t>
          </a:r>
          <a:r>
            <a:rPr lang="es-419" sz="1600" b="1">
              <a:effectLst/>
              <a:latin typeface="Arial" panose="020B0604020202020204" pitchFamily="34" charset="0"/>
              <a:cs typeface="Arial" panose="020B0604020202020204" pitchFamily="34" charset="0"/>
            </a:rPr>
            <a:t> </a:t>
          </a:r>
          <a:r>
            <a:rPr lang="es-419" sz="1400" b="1">
              <a:solidFill>
                <a:schemeClr val="bg1">
                  <a:lumMod val="50000"/>
                </a:schemeClr>
              </a:solidFill>
              <a:effectLst/>
              <a:latin typeface="Arial" panose="020B0604020202020204" pitchFamily="34" charset="0"/>
              <a:cs typeface="Arial" panose="020B0604020202020204" pitchFamily="34" charset="0"/>
            </a:rPr>
            <a:t>2019</a:t>
          </a:r>
          <a:r>
            <a:rPr lang="es-419" sz="1600" b="1">
              <a:solidFill>
                <a:schemeClr val="tx1">
                  <a:lumMod val="65000"/>
                  <a:lumOff val="35000"/>
                </a:schemeClr>
              </a:solidFill>
              <a:effectLst/>
              <a:latin typeface="Arial" panose="020B0604020202020204" pitchFamily="34" charset="0"/>
              <a:cs typeface="Arial" panose="020B0604020202020204" pitchFamily="34" charset="0"/>
            </a:rPr>
            <a:t> </a:t>
          </a:r>
          <a:r>
            <a:rPr lang="es-419" sz="1600" b="1">
              <a:solidFill>
                <a:schemeClr val="tx1">
                  <a:lumMod val="50000"/>
                  <a:lumOff val="50000"/>
                </a:schemeClr>
              </a:solidFill>
              <a:effectLst/>
              <a:latin typeface="Arial" panose="020B0604020202020204" pitchFamily="34" charset="0"/>
              <a:cs typeface="Arial" panose="020B0604020202020204" pitchFamily="34" charset="0"/>
            </a:rPr>
            <a:t>vs </a:t>
          </a:r>
          <a:r>
            <a:rPr lang="es-419" sz="2400" b="1">
              <a:solidFill>
                <a:srgbClr val="657786"/>
              </a:solidFill>
              <a:effectLst/>
              <a:latin typeface="Arial" panose="020B0604020202020204" pitchFamily="34" charset="0"/>
              <a:cs typeface="Arial" panose="020B0604020202020204" pitchFamily="34" charset="0"/>
            </a:rPr>
            <a:t>•</a:t>
          </a:r>
          <a:r>
            <a:rPr lang="es-419" sz="1600" b="1" baseline="0">
              <a:solidFill>
                <a:schemeClr val="tx1"/>
              </a:solidFill>
              <a:effectLst/>
              <a:latin typeface="Arial" panose="020B0604020202020204" pitchFamily="34" charset="0"/>
              <a:cs typeface="Arial" panose="020B0604020202020204" pitchFamily="34" charset="0"/>
            </a:rPr>
            <a:t> </a:t>
          </a:r>
          <a:r>
            <a:rPr lang="es-419" sz="1400" b="1">
              <a:solidFill>
                <a:schemeClr val="bg1">
                  <a:lumMod val="50000"/>
                </a:schemeClr>
              </a:solidFill>
              <a:effectLst/>
              <a:latin typeface="Arial" panose="020B0604020202020204" pitchFamily="34" charset="0"/>
              <a:cs typeface="Arial" panose="020B0604020202020204" pitchFamily="34" charset="0"/>
            </a:rPr>
            <a:t>2020</a:t>
          </a:r>
          <a:endParaRPr lang="es-419" sz="1600">
            <a:solidFill>
              <a:schemeClr val="bg1">
                <a:lumMod val="50000"/>
              </a:schemeClr>
            </a:solidFill>
            <a:latin typeface="Arial" panose="020B0604020202020204" pitchFamily="34" charset="0"/>
            <a:cs typeface="Arial" panose="020B0604020202020204" pitchFamily="34" charset="0"/>
          </a:endParaRPr>
        </a:p>
      </xdr:txBody>
    </xdr:sp>
    <xdr:clientData/>
  </xdr:oneCellAnchor>
  <xdr:twoCellAnchor>
    <xdr:from>
      <xdr:col>10</xdr:col>
      <xdr:colOff>33866</xdr:colOff>
      <xdr:row>3</xdr:row>
      <xdr:rowOff>37054</xdr:rowOff>
    </xdr:from>
    <xdr:to>
      <xdr:col>21</xdr:col>
      <xdr:colOff>135467</xdr:colOff>
      <xdr:row>6</xdr:row>
      <xdr:rowOff>40640</xdr:rowOff>
    </xdr:to>
    <xdr:sp macro="" textlink="">
      <xdr:nvSpPr>
        <xdr:cNvPr id="9" name="Left Brace 8">
          <a:extLst>
            <a:ext uri="{FF2B5EF4-FFF2-40B4-BE49-F238E27FC236}">
              <a16:creationId xmlns:a16="http://schemas.microsoft.com/office/drawing/2014/main" id="{18145537-1CE0-47F1-9B8E-F571BB00FC4B}"/>
            </a:ext>
          </a:extLst>
        </xdr:cNvPr>
        <xdr:cNvSpPr/>
      </xdr:nvSpPr>
      <xdr:spPr>
        <a:xfrm rot="5400000">
          <a:off x="5476140" y="-1400487"/>
          <a:ext cx="384586" cy="4021668"/>
        </a:xfrm>
        <a:prstGeom prst="leftBrace">
          <a:avLst>
            <a:gd name="adj1" fmla="val 20116"/>
            <a:gd name="adj2" fmla="val 51023"/>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12</xdr:col>
      <xdr:colOff>18835</xdr:colOff>
      <xdr:row>0</xdr:row>
      <xdr:rowOff>76200</xdr:rowOff>
    </xdr:from>
    <xdr:ext cx="2667000" cy="387286"/>
    <xdr:sp macro="" textlink="">
      <xdr:nvSpPr>
        <xdr:cNvPr id="11" name="TextBox 10">
          <a:extLst>
            <a:ext uri="{FF2B5EF4-FFF2-40B4-BE49-F238E27FC236}">
              <a16:creationId xmlns:a16="http://schemas.microsoft.com/office/drawing/2014/main" id="{004A18DE-731E-4ADE-AA04-E6B6621CE608}"/>
            </a:ext>
          </a:extLst>
        </xdr:cNvPr>
        <xdr:cNvSpPr txBox="1"/>
      </xdr:nvSpPr>
      <xdr:spPr>
        <a:xfrm>
          <a:off x="4269102" y="76200"/>
          <a:ext cx="26670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b="1">
              <a:solidFill>
                <a:schemeClr val="bg1">
                  <a:lumMod val="65000"/>
                </a:schemeClr>
              </a:solidFill>
              <a:latin typeface="Arial" panose="020B0604020202020204" pitchFamily="34" charset="0"/>
              <a:cs typeface="Arial" panose="020B0604020202020204" pitchFamily="34" charset="0"/>
            </a:rPr>
            <a:t>#</a:t>
          </a:r>
          <a:r>
            <a:rPr lang="en-US" sz="2000" b="1" baseline="0">
              <a:solidFill>
                <a:schemeClr val="bg1">
                  <a:lumMod val="65000"/>
                </a:schemeClr>
              </a:solidFill>
              <a:latin typeface="Arial" panose="020B0604020202020204" pitchFamily="34" charset="0"/>
              <a:cs typeface="Arial" panose="020B0604020202020204" pitchFamily="34" charset="0"/>
            </a:rPr>
            <a:t> </a:t>
          </a:r>
          <a:r>
            <a:rPr lang="en-US" sz="2000" b="1">
              <a:solidFill>
                <a:schemeClr val="bg1">
                  <a:lumMod val="65000"/>
                </a:schemeClr>
              </a:solidFill>
              <a:latin typeface="Arial" panose="020B0604020202020204" pitchFamily="34" charset="0"/>
              <a:cs typeface="Arial" panose="020B0604020202020204" pitchFamily="34" charset="0"/>
            </a:rPr>
            <a:t>dynamic</a:t>
          </a:r>
          <a:r>
            <a:rPr lang="en-US" sz="2000" b="1" baseline="0">
              <a:solidFill>
                <a:schemeClr val="bg1">
                  <a:lumMod val="65000"/>
                </a:schemeClr>
              </a:solidFill>
              <a:latin typeface="Arial" panose="020B0604020202020204" pitchFamily="34" charset="0"/>
              <a:cs typeface="Arial" panose="020B0604020202020204" pitchFamily="34" charset="0"/>
            </a:rPr>
            <a:t> arrays #</a:t>
          </a:r>
          <a:endParaRPr lang="en-US" sz="2000" b="1">
            <a:solidFill>
              <a:schemeClr val="bg1">
                <a:lumMod val="65000"/>
              </a:schemeClr>
            </a:solidFill>
            <a:latin typeface="Arial" panose="020B0604020202020204" pitchFamily="34" charset="0"/>
            <a:cs typeface="Arial" panose="020B0604020202020204" pitchFamily="34" charset="0"/>
          </a:endParaRPr>
        </a:p>
      </xdr:txBody>
    </xdr:sp>
    <xdr:clientData/>
  </xdr:oneCellAnchor>
  <xdr:oneCellAnchor>
    <xdr:from>
      <xdr:col>3</xdr:col>
      <xdr:colOff>9205</xdr:colOff>
      <xdr:row>2</xdr:row>
      <xdr:rowOff>25400</xdr:rowOff>
    </xdr:from>
    <xdr:ext cx="1908313" cy="505267"/>
    <xdr:sp macro="" textlink="">
      <xdr:nvSpPr>
        <xdr:cNvPr id="12" name="TextBox 11">
          <a:extLst>
            <a:ext uri="{FF2B5EF4-FFF2-40B4-BE49-F238E27FC236}">
              <a16:creationId xmlns:a16="http://schemas.microsoft.com/office/drawing/2014/main" id="{A6E5654A-1CBA-42EC-A746-9EA1E4327BC4}"/>
            </a:ext>
          </a:extLst>
        </xdr:cNvPr>
        <xdr:cNvSpPr txBox="1"/>
      </xdr:nvSpPr>
      <xdr:spPr>
        <a:xfrm>
          <a:off x="1236872" y="279400"/>
          <a:ext cx="1908313"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a:solidFill>
                <a:schemeClr val="bg1">
                  <a:lumMod val="65000"/>
                </a:schemeClr>
              </a:solidFill>
              <a:latin typeface="Arial" panose="020B0604020202020204" pitchFamily="34" charset="0"/>
              <a:cs typeface="Arial" panose="020B0604020202020204" pitchFamily="34" charset="0"/>
            </a:rPr>
            <a:t>the data</a:t>
          </a:r>
        </a:p>
      </xdr:txBody>
    </xdr:sp>
    <xdr:clientData/>
  </xdr:oneCellAnchor>
  <xdr:twoCellAnchor>
    <xdr:from>
      <xdr:col>0</xdr:col>
      <xdr:colOff>110067</xdr:colOff>
      <xdr:row>5</xdr:row>
      <xdr:rowOff>18848</xdr:rowOff>
    </xdr:from>
    <xdr:to>
      <xdr:col>5</xdr:col>
      <xdr:colOff>67734</xdr:colOff>
      <xdr:row>7</xdr:row>
      <xdr:rowOff>35984</xdr:rowOff>
    </xdr:to>
    <xdr:sp macro="" textlink="">
      <xdr:nvSpPr>
        <xdr:cNvPr id="13" name="Left Brace 12">
          <a:extLst>
            <a:ext uri="{FF2B5EF4-FFF2-40B4-BE49-F238E27FC236}">
              <a16:creationId xmlns:a16="http://schemas.microsoft.com/office/drawing/2014/main" id="{F2A255E6-0B71-4BA7-887D-8095966D1FFA}"/>
            </a:ext>
          </a:extLst>
        </xdr:cNvPr>
        <xdr:cNvSpPr/>
      </xdr:nvSpPr>
      <xdr:spPr>
        <a:xfrm rot="5400000">
          <a:off x="939699" y="-175784"/>
          <a:ext cx="271136" cy="193040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0</xdr:col>
      <xdr:colOff>0</xdr:colOff>
      <xdr:row>0</xdr:row>
      <xdr:rowOff>0</xdr:rowOff>
    </xdr:from>
    <xdr:ext cx="942871" cy="387286"/>
    <xdr:sp macro="" textlink="">
      <xdr:nvSpPr>
        <xdr:cNvPr id="14" name="TextBox 13">
          <a:extLst>
            <a:ext uri="{FF2B5EF4-FFF2-40B4-BE49-F238E27FC236}">
              <a16:creationId xmlns:a16="http://schemas.microsoft.com/office/drawing/2014/main" id="{F3E0D2F0-DC89-4090-A93D-8E1A146262C5}"/>
            </a:ext>
          </a:extLst>
        </xdr:cNvPr>
        <xdr:cNvSpPr txBox="1"/>
      </xdr:nvSpPr>
      <xdr:spPr>
        <a:xfrm>
          <a:off x="0" y="0"/>
          <a:ext cx="942871"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oneCellAnchor>
  <xdr:twoCellAnchor>
    <xdr:from>
      <xdr:col>2</xdr:col>
      <xdr:colOff>106258</xdr:colOff>
      <xdr:row>0</xdr:row>
      <xdr:rowOff>107947</xdr:rowOff>
    </xdr:from>
    <xdr:to>
      <xdr:col>3</xdr:col>
      <xdr:colOff>37042</xdr:colOff>
      <xdr:row>4</xdr:row>
      <xdr:rowOff>53337</xdr:rowOff>
    </xdr:to>
    <xdr:sp macro="" textlink="">
      <xdr:nvSpPr>
        <xdr:cNvPr id="15" name="Oval 7">
          <a:extLst>
            <a:ext uri="{FF2B5EF4-FFF2-40B4-BE49-F238E27FC236}">
              <a16:creationId xmlns:a16="http://schemas.microsoft.com/office/drawing/2014/main" id="{08BC9F5C-6030-4B57-B4A8-9E5043EC2A74}"/>
            </a:ext>
          </a:extLst>
        </xdr:cNvPr>
        <xdr:cNvSpPr/>
      </xdr:nvSpPr>
      <xdr:spPr>
        <a:xfrm>
          <a:off x="859791" y="107947"/>
          <a:ext cx="404918"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6</xdr:col>
      <xdr:colOff>466091</xdr:colOff>
      <xdr:row>5</xdr:row>
      <xdr:rowOff>4658</xdr:rowOff>
    </xdr:from>
    <xdr:to>
      <xdr:col>8</xdr:col>
      <xdr:colOff>229659</xdr:colOff>
      <xdr:row>8</xdr:row>
      <xdr:rowOff>83398</xdr:rowOff>
    </xdr:to>
    <xdr:sp macro="" textlink="">
      <xdr:nvSpPr>
        <xdr:cNvPr id="16" name="Oval 15">
          <a:extLst>
            <a:ext uri="{FF2B5EF4-FFF2-40B4-BE49-F238E27FC236}">
              <a16:creationId xmlns:a16="http://schemas.microsoft.com/office/drawing/2014/main" id="{5F2D7C69-376B-44F2-9DF5-53645164CC67}"/>
            </a:ext>
          </a:extLst>
        </xdr:cNvPr>
        <xdr:cNvSpPr/>
      </xdr:nvSpPr>
      <xdr:spPr>
        <a:xfrm>
          <a:off x="2591224" y="639658"/>
          <a:ext cx="398568"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6</xdr:col>
      <xdr:colOff>381001</xdr:colOff>
      <xdr:row>14</xdr:row>
      <xdr:rowOff>47413</xdr:rowOff>
    </xdr:from>
    <xdr:to>
      <xdr:col>8</xdr:col>
      <xdr:colOff>144569</xdr:colOff>
      <xdr:row>17</xdr:row>
      <xdr:rowOff>119803</xdr:rowOff>
    </xdr:to>
    <xdr:sp macro="" textlink="">
      <xdr:nvSpPr>
        <xdr:cNvPr id="17" name="Oval 16">
          <a:extLst>
            <a:ext uri="{FF2B5EF4-FFF2-40B4-BE49-F238E27FC236}">
              <a16:creationId xmlns:a16="http://schemas.microsoft.com/office/drawing/2014/main" id="{A017D70F-084E-48AA-8DE2-E98E7BC7B504}"/>
            </a:ext>
          </a:extLst>
        </xdr:cNvPr>
        <xdr:cNvSpPr/>
      </xdr:nvSpPr>
      <xdr:spPr>
        <a:xfrm>
          <a:off x="2506134" y="1825413"/>
          <a:ext cx="398568"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34</xdr:col>
      <xdr:colOff>171450</xdr:colOff>
      <xdr:row>5</xdr:row>
      <xdr:rowOff>25399</xdr:rowOff>
    </xdr:from>
    <xdr:to>
      <xdr:col>35</xdr:col>
      <xdr:colOff>75777</xdr:colOff>
      <xdr:row>8</xdr:row>
      <xdr:rowOff>93979</xdr:rowOff>
    </xdr:to>
    <xdr:sp macro="" textlink="">
      <xdr:nvSpPr>
        <xdr:cNvPr id="18" name="Oval 17">
          <a:extLst>
            <a:ext uri="{FF2B5EF4-FFF2-40B4-BE49-F238E27FC236}">
              <a16:creationId xmlns:a16="http://schemas.microsoft.com/office/drawing/2014/main" id="{E6A7E37F-4E5F-497A-BF7E-1B0E6C869DB5}"/>
            </a:ext>
          </a:extLst>
        </xdr:cNvPr>
        <xdr:cNvSpPr/>
      </xdr:nvSpPr>
      <xdr:spPr>
        <a:xfrm>
          <a:off x="14099117" y="660399"/>
          <a:ext cx="395393" cy="44958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xdr:from>
      <xdr:col>10</xdr:col>
      <xdr:colOff>261622</xdr:colOff>
      <xdr:row>0</xdr:row>
      <xdr:rowOff>67734</xdr:rowOff>
    </xdr:from>
    <xdr:to>
      <xdr:col>12</xdr:col>
      <xdr:colOff>33657</xdr:colOff>
      <xdr:row>4</xdr:row>
      <xdr:rowOff>19474</xdr:rowOff>
    </xdr:to>
    <xdr:sp macro="" textlink="">
      <xdr:nvSpPr>
        <xdr:cNvPr id="19" name="Oval 18">
          <a:extLst>
            <a:ext uri="{FF2B5EF4-FFF2-40B4-BE49-F238E27FC236}">
              <a16:creationId xmlns:a16="http://schemas.microsoft.com/office/drawing/2014/main" id="{95057DD8-5A15-49EF-9068-AEFE26678B38}"/>
            </a:ext>
          </a:extLst>
        </xdr:cNvPr>
        <xdr:cNvSpPr/>
      </xdr:nvSpPr>
      <xdr:spPr>
        <a:xfrm>
          <a:off x="3885355" y="67734"/>
          <a:ext cx="398569"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twoCellAnchor>
    <xdr:from>
      <xdr:col>6</xdr:col>
      <xdr:colOff>378885</xdr:colOff>
      <xdr:row>25</xdr:row>
      <xdr:rowOff>122767</xdr:rowOff>
    </xdr:from>
    <xdr:to>
      <xdr:col>8</xdr:col>
      <xdr:colOff>143511</xdr:colOff>
      <xdr:row>29</xdr:row>
      <xdr:rowOff>74507</xdr:rowOff>
    </xdr:to>
    <xdr:sp macro="" textlink="">
      <xdr:nvSpPr>
        <xdr:cNvPr id="20" name="Oval 19">
          <a:extLst>
            <a:ext uri="{FF2B5EF4-FFF2-40B4-BE49-F238E27FC236}">
              <a16:creationId xmlns:a16="http://schemas.microsoft.com/office/drawing/2014/main" id="{6AB23F10-8586-462C-8A49-E51A29E8AB70}"/>
            </a:ext>
          </a:extLst>
        </xdr:cNvPr>
        <xdr:cNvSpPr/>
      </xdr:nvSpPr>
      <xdr:spPr>
        <a:xfrm>
          <a:off x="2504018" y="3297767"/>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7</a:t>
          </a:r>
        </a:p>
      </xdr:txBody>
    </xdr:sp>
    <xdr:clientData/>
  </xdr:twoCellAnchor>
  <xdr:twoCellAnchor>
    <xdr:from>
      <xdr:col>6</xdr:col>
      <xdr:colOff>448734</xdr:colOff>
      <xdr:row>41</xdr:row>
      <xdr:rowOff>110067</xdr:rowOff>
    </xdr:from>
    <xdr:to>
      <xdr:col>8</xdr:col>
      <xdr:colOff>213361</xdr:colOff>
      <xdr:row>45</xdr:row>
      <xdr:rowOff>55457</xdr:rowOff>
    </xdr:to>
    <xdr:sp macro="" textlink="">
      <xdr:nvSpPr>
        <xdr:cNvPr id="21" name="Oval 20">
          <a:extLst>
            <a:ext uri="{FF2B5EF4-FFF2-40B4-BE49-F238E27FC236}">
              <a16:creationId xmlns:a16="http://schemas.microsoft.com/office/drawing/2014/main" id="{E0CAB959-31DF-4D26-8F55-CBC961478D77}"/>
            </a:ext>
          </a:extLst>
        </xdr:cNvPr>
        <xdr:cNvSpPr/>
      </xdr:nvSpPr>
      <xdr:spPr>
        <a:xfrm>
          <a:off x="2573867" y="5317067"/>
          <a:ext cx="399627"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5</xdr:col>
      <xdr:colOff>143932</xdr:colOff>
      <xdr:row>46</xdr:row>
      <xdr:rowOff>3</xdr:rowOff>
    </xdr:from>
    <xdr:to>
      <xdr:col>8</xdr:col>
      <xdr:colOff>660399</xdr:colOff>
      <xdr:row>47</xdr:row>
      <xdr:rowOff>25403</xdr:rowOff>
    </xdr:to>
    <xdr:sp macro="" textlink="">
      <xdr:nvSpPr>
        <xdr:cNvPr id="22" name="Left Brace 21">
          <a:extLst>
            <a:ext uri="{FF2B5EF4-FFF2-40B4-BE49-F238E27FC236}">
              <a16:creationId xmlns:a16="http://schemas.microsoft.com/office/drawing/2014/main" id="{D023B8DE-2792-47F8-B389-08533B41BE09}"/>
            </a:ext>
          </a:extLst>
        </xdr:cNvPr>
        <xdr:cNvSpPr/>
      </xdr:nvSpPr>
      <xdr:spPr>
        <a:xfrm rot="5400000">
          <a:off x="2692399" y="5266269"/>
          <a:ext cx="152400" cy="1303867"/>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27</xdr:col>
      <xdr:colOff>194733</xdr:colOff>
      <xdr:row>0</xdr:row>
      <xdr:rowOff>76200</xdr:rowOff>
    </xdr:from>
    <xdr:to>
      <xdr:col>28</xdr:col>
      <xdr:colOff>103292</xdr:colOff>
      <xdr:row>4</xdr:row>
      <xdr:rowOff>27940</xdr:rowOff>
    </xdr:to>
    <xdr:sp macro="" textlink="">
      <xdr:nvSpPr>
        <xdr:cNvPr id="24" name="Oval 23">
          <a:extLst>
            <a:ext uri="{FF2B5EF4-FFF2-40B4-BE49-F238E27FC236}">
              <a16:creationId xmlns:a16="http://schemas.microsoft.com/office/drawing/2014/main" id="{852D7DB8-E361-4966-99E1-F868E11A8DF7}"/>
            </a:ext>
          </a:extLst>
        </xdr:cNvPr>
        <xdr:cNvSpPr/>
      </xdr:nvSpPr>
      <xdr:spPr>
        <a:xfrm>
          <a:off x="10684933" y="7620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8</a:t>
          </a:r>
        </a:p>
      </xdr:txBody>
    </xdr:sp>
    <xdr:clientData/>
  </xdr:twoCellAnchor>
  <xdr:oneCellAnchor>
    <xdr:from>
      <xdr:col>32</xdr:col>
      <xdr:colOff>16935</xdr:colOff>
      <xdr:row>12</xdr:row>
      <xdr:rowOff>16929</xdr:rowOff>
    </xdr:from>
    <xdr:ext cx="526747" cy="210250"/>
    <xdr:sp macro="" textlink="">
      <xdr:nvSpPr>
        <xdr:cNvPr id="25" name="TextBox 24">
          <a:extLst>
            <a:ext uri="{FF2B5EF4-FFF2-40B4-BE49-F238E27FC236}">
              <a16:creationId xmlns:a16="http://schemas.microsoft.com/office/drawing/2014/main" id="{644346CC-BFC0-4DC9-95DF-F823309E2B12}"/>
            </a:ext>
          </a:extLst>
        </xdr:cNvPr>
        <xdr:cNvSpPr txBox="1"/>
      </xdr:nvSpPr>
      <xdr:spPr>
        <a:xfrm>
          <a:off x="12962468" y="1540929"/>
          <a:ext cx="526747"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800" b="1">
              <a:latin typeface="Arial" panose="020B0604020202020204" pitchFamily="34" charset="0"/>
              <a:cs typeface="Arial" panose="020B0604020202020204" pitchFamily="34" charset="0"/>
            </a:rPr>
            <a:t>sort by</a:t>
          </a:r>
        </a:p>
      </xdr:txBody>
    </xdr:sp>
    <xdr:clientData/>
  </xdr:oneCellAnchor>
  <xdr:twoCellAnchor>
    <xdr:from>
      <xdr:col>10</xdr:col>
      <xdr:colOff>101600</xdr:colOff>
      <xdr:row>6</xdr:row>
      <xdr:rowOff>1</xdr:rowOff>
    </xdr:from>
    <xdr:to>
      <xdr:col>11</xdr:col>
      <xdr:colOff>0</xdr:colOff>
      <xdr:row>7</xdr:row>
      <xdr:rowOff>84667</xdr:rowOff>
    </xdr:to>
    <xdr:sp macro="" textlink="">
      <xdr:nvSpPr>
        <xdr:cNvPr id="8" name="Arrow: Down 7">
          <a:extLst>
            <a:ext uri="{FF2B5EF4-FFF2-40B4-BE49-F238E27FC236}">
              <a16:creationId xmlns:a16="http://schemas.microsoft.com/office/drawing/2014/main" id="{14BD10C4-1AA3-4EC2-8129-CA80848D62BD}"/>
            </a:ext>
          </a:extLst>
        </xdr:cNvPr>
        <xdr:cNvSpPr/>
      </xdr:nvSpPr>
      <xdr:spPr>
        <a:xfrm>
          <a:off x="3725333" y="762001"/>
          <a:ext cx="245534" cy="211666"/>
        </a:xfrm>
        <a:prstGeom prst="down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oneCellAnchor>
    <xdr:from>
      <xdr:col>10</xdr:col>
      <xdr:colOff>296334</xdr:colOff>
      <xdr:row>5</xdr:row>
      <xdr:rowOff>76200</xdr:rowOff>
    </xdr:from>
    <xdr:ext cx="1230401" cy="248851"/>
    <xdr:sp macro="" textlink="">
      <xdr:nvSpPr>
        <xdr:cNvPr id="23" name="TextBox 22">
          <a:extLst>
            <a:ext uri="{FF2B5EF4-FFF2-40B4-BE49-F238E27FC236}">
              <a16:creationId xmlns:a16="http://schemas.microsoft.com/office/drawing/2014/main" id="{D7F56630-96BF-48FA-9131-1872DA95712A}"/>
            </a:ext>
          </a:extLst>
        </xdr:cNvPr>
        <xdr:cNvSpPr txBox="1"/>
      </xdr:nvSpPr>
      <xdr:spPr>
        <a:xfrm>
          <a:off x="3920067" y="711200"/>
          <a:ext cx="1230401"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1000" i="1">
              <a:solidFill>
                <a:schemeClr val="accent2"/>
              </a:solidFill>
            </a:rPr>
            <a:t>"backbone</a:t>
          </a:r>
          <a:r>
            <a:rPr lang="es-419" sz="1000" i="1" baseline="0">
              <a:solidFill>
                <a:schemeClr val="accent2"/>
              </a:solidFill>
            </a:rPr>
            <a:t> formula"</a:t>
          </a:r>
          <a:endParaRPr lang="es-419" sz="1000" i="1">
            <a:solidFill>
              <a:schemeClr val="accent2"/>
            </a:solidFill>
          </a:endParaRPr>
        </a:p>
      </xdr:txBody>
    </xdr:sp>
    <xdr:clientData/>
  </xdr:oneCellAnchor>
</xdr:wsDr>
</file>

<file path=xl/drawings/drawing2.xml><?xml version="1.0" encoding="utf-8"?>
<c:userShapes xmlns:c="http://schemas.openxmlformats.org/drawingml/2006/chart">
  <cdr:relSizeAnchor xmlns:cdr="http://schemas.openxmlformats.org/drawingml/2006/chartDrawing">
    <cdr:from>
      <cdr:x>0.08358</cdr:x>
      <cdr:y>0</cdr:y>
    </cdr:from>
    <cdr:to>
      <cdr:x>0.24748</cdr:x>
      <cdr:y>0.02302</cdr:y>
    </cdr:to>
    <cdr:sp macro="" textlink="">
      <cdr:nvSpPr>
        <cdr:cNvPr id="2" name="TextBox 1">
          <a:extLst xmlns:a="http://schemas.openxmlformats.org/drawingml/2006/main">
            <a:ext uri="{FF2B5EF4-FFF2-40B4-BE49-F238E27FC236}">
              <a16:creationId xmlns:a16="http://schemas.microsoft.com/office/drawing/2014/main" id="{9844197F-7C13-42DA-B492-DEDC04434E09}"/>
            </a:ext>
          </a:extLst>
        </cdr:cNvPr>
        <cdr:cNvSpPr txBox="1"/>
      </cdr:nvSpPr>
      <cdr:spPr>
        <a:xfrm xmlns:a="http://schemas.openxmlformats.org/drawingml/2006/main">
          <a:off x="457200" y="0"/>
          <a:ext cx="896587" cy="34404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s-419" sz="800">
              <a:solidFill>
                <a:schemeClr val="tx1">
                  <a:lumMod val="50000"/>
                  <a:lumOff val="50000"/>
                </a:schemeClr>
              </a:solidFill>
              <a:effectLst/>
              <a:latin typeface="Arial" panose="020B0604020202020204" pitchFamily="34" charset="0"/>
              <a:ea typeface="+mn-ea"/>
              <a:cs typeface="Arial" panose="020B0604020202020204" pitchFamily="34" charset="0"/>
            </a:rPr>
            <a:t>percent %</a:t>
          </a:r>
          <a:r>
            <a:rPr lang="es-419" sz="800" baseline="0">
              <a:solidFill>
                <a:schemeClr val="tx1">
                  <a:lumMod val="50000"/>
                  <a:lumOff val="50000"/>
                </a:schemeClr>
              </a:solidFill>
              <a:effectLst/>
              <a:latin typeface="Arial" panose="020B0604020202020204" pitchFamily="34" charset="0"/>
              <a:ea typeface="+mn-ea"/>
              <a:cs typeface="Arial" panose="020B0604020202020204" pitchFamily="34" charset="0"/>
            </a:rPr>
            <a:t> ►</a:t>
          </a:r>
          <a:br>
            <a:rPr lang="es-419" sz="800" baseline="0">
              <a:solidFill>
                <a:schemeClr val="tx1">
                  <a:lumMod val="50000"/>
                  <a:lumOff val="50000"/>
                </a:schemeClr>
              </a:solidFill>
              <a:effectLst/>
              <a:latin typeface="Arial" panose="020B0604020202020204" pitchFamily="34" charset="0"/>
              <a:ea typeface="+mn-ea"/>
              <a:cs typeface="Arial" panose="020B0604020202020204" pitchFamily="34" charset="0"/>
            </a:rPr>
          </a:br>
          <a:r>
            <a:rPr lang="es-419" sz="800" baseline="0">
              <a:solidFill>
                <a:schemeClr val="tx1">
                  <a:lumMod val="50000"/>
                  <a:lumOff val="50000"/>
                </a:schemeClr>
              </a:solidFill>
              <a:effectLst/>
              <a:latin typeface="Arial" panose="020B0604020202020204" pitchFamily="34" charset="0"/>
              <a:ea typeface="+mn-ea"/>
              <a:cs typeface="Arial" panose="020B0604020202020204" pitchFamily="34" charset="0"/>
            </a:rPr>
            <a:t>▼ counties </a:t>
          </a:r>
          <a:endParaRPr lang="es-419" sz="800">
            <a:solidFill>
              <a:schemeClr val="tx1">
                <a:lumMod val="50000"/>
                <a:lumOff val="50000"/>
              </a:schemeClr>
            </a:solidFill>
            <a:effectLst/>
            <a:latin typeface="Arial" panose="020B0604020202020204" pitchFamily="34" charset="0"/>
            <a:cs typeface="Arial" panose="020B0604020202020204" pitchFamily="34" charset="0"/>
          </a:endParaRPr>
        </a:p>
        <a:p xmlns:a="http://schemas.openxmlformats.org/drawingml/2006/main">
          <a:endParaRPr lang="es-419" sz="800">
            <a:solidFill>
              <a:schemeClr val="tx1">
                <a:lumMod val="50000"/>
                <a:lumOff val="50000"/>
              </a:schemeClr>
            </a:solidFill>
            <a:latin typeface="Arial" panose="020B0604020202020204" pitchFamily="34" charset="0"/>
            <a:cs typeface="Arial" panose="020B0604020202020204" pitchFamily="34" charset="0"/>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E9BA43A3-5572-4D89-8333-C8244DDDA12A}"/>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4CF29B1E-B606-4263-AF90-95F40E30E840}"/>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A89117D3-DC54-4CFE-AC9C-0601538E3372}"/>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40998941-C5B2-44A9-B38C-EF07E2C2AB2B}"/>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13137CD4-C49E-43E3-818A-13C4F638FD9E}"/>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2ECF4455-FF2B-4F25-A88C-40AD94008F2F}"/>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F85FE071-0BEA-4E06-A787-8E28150D1A7B}"/>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D0EA74FC-FA4C-4DDC-A082-BB0FD17FBA45}"/>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C3441FB0-6B1C-4FB5-95EE-58C699C4869F}"/>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AAFFF8E2-9571-41BE-BA84-B50BB6E56E46}"/>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C9A8139D-1A33-42AA-9821-8E5CD57ABA68}"/>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851FCE07-E5D3-4435-836D-0E5D3E737E10}"/>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038350"/>
    <xdr:sp macro="" textlink="">
      <xdr:nvSpPr>
        <xdr:cNvPr id="14" name="CuadroTexto 14">
          <a:extLst>
            <a:ext uri="{FF2B5EF4-FFF2-40B4-BE49-F238E27FC236}">
              <a16:creationId xmlns:a16="http://schemas.microsoft.com/office/drawing/2014/main" id="{9BFF57A0-EEED-4E4D-85A9-722B60EDC1D0}"/>
            </a:ext>
          </a:extLst>
        </xdr:cNvPr>
        <xdr:cNvSpPr txBox="1"/>
      </xdr:nvSpPr>
      <xdr:spPr>
        <a:xfrm>
          <a:off x="3105149" y="3002280"/>
          <a:ext cx="4718685" cy="2038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5" name="Grupo 20">
          <a:extLst>
            <a:ext uri="{FF2B5EF4-FFF2-40B4-BE49-F238E27FC236}">
              <a16:creationId xmlns:a16="http://schemas.microsoft.com/office/drawing/2014/main" id="{A70C1D02-FC47-40E3-A968-C585F03D4004}"/>
            </a:ext>
          </a:extLst>
        </xdr:cNvPr>
        <xdr:cNvGrpSpPr/>
      </xdr:nvGrpSpPr>
      <xdr:grpSpPr>
        <a:xfrm>
          <a:off x="689610" y="2554605"/>
          <a:ext cx="2095008" cy="2717203"/>
          <a:chOff x="679525" y="3046879"/>
          <a:chExt cx="2078984" cy="2719108"/>
        </a:xfrm>
      </xdr:grpSpPr>
      <xdr:pic>
        <xdr:nvPicPr>
          <xdr:cNvPr id="16" name="Imagen 13" descr="Fotografia de Carlos Barboza">
            <a:extLst>
              <a:ext uri="{FF2B5EF4-FFF2-40B4-BE49-F238E27FC236}">
                <a16:creationId xmlns:a16="http://schemas.microsoft.com/office/drawing/2014/main" id="{47AFE779-85CE-44EC-868E-26469FF82756}"/>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B50F13FF-FDB5-4617-AD8F-27F1A7D50576}"/>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37307F6E-EFFC-454C-9B06-97CDAE369F4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9">
            <a:extLst>
              <a:ext uri="{FF2B5EF4-FFF2-40B4-BE49-F238E27FC236}">
                <a16:creationId xmlns:a16="http://schemas.microsoft.com/office/drawing/2014/main" id="{A0D5E414-0123-43FA-A5D8-8E6198601E9E}"/>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65.929835763891" createdVersion="7" refreshedVersion="7" minRefreshableVersion="3" recordCount="224" xr:uid="{654DCEA4-DBEB-43ED-BDD9-168C7CF8430B}">
  <cacheSource type="worksheet">
    <worksheetSource name="_01_data"/>
  </cacheSource>
  <cacheFields count="4">
    <cacheField name="county" numFmtId="0">
      <sharedItems count="112">
        <s v="Clay"/>
        <s v="Cathedral City"/>
        <s v="Nitro"/>
        <s v="Pittston"/>
        <s v="Rochester"/>
        <s v="Ontario"/>
        <s v="Mannahawkin"/>
        <s v="Cranston"/>
        <s v="Lapeer"/>
        <s v="Plattsburgh"/>
        <s v="Ukiah"/>
        <s v="Rindge"/>
        <s v="Miami"/>
        <s v="Lake Elsinore"/>
        <s v="Shelton"/>
        <s v="Gardner"/>
        <s v="Lehighton"/>
        <s v="Abington"/>
        <s v="Texarkana"/>
        <s v="Seekonk"/>
        <s v="Glen Burnie"/>
        <s v="Kalispell"/>
        <s v="Cobleskill"/>
        <s v="West Boylston"/>
        <s v="Orange"/>
        <s v="Cary"/>
        <s v="Elko"/>
        <s v="El Cajon"/>
        <s v="Waterford"/>
        <s v="Escanaba"/>
        <s v="Belle Vernon"/>
        <s v="Stevenson Ranch"/>
        <s v="Pittsburgh"/>
        <s v="Canton"/>
        <s v="Roseburg"/>
        <s v="Mesa"/>
        <s v="Pendleton"/>
        <s v="Kentwood"/>
        <s v="Chilton"/>
        <s v="Minocqua"/>
        <s v="Renton"/>
        <s v="Dickson City"/>
        <s v="Dahlonega"/>
        <s v="Redding"/>
        <s v="Clinton"/>
        <s v="Marinette"/>
        <s v="Gilford"/>
        <s v="Blackstone"/>
        <s v="Ashland"/>
        <s v="Racine"/>
        <s v="Tyler"/>
        <s v="Erie"/>
        <s v="Hastings"/>
        <s v="Moorefield"/>
        <s v="Cedar Rapids"/>
        <s v="Warrenton"/>
        <s v="North Conway"/>
        <s v="Lynnwood"/>
        <s v="Commerce City"/>
        <s v="Mount Pocono"/>
        <s v="Hadley"/>
        <s v="Antioch"/>
        <s v="Worthington"/>
        <s v="Mason"/>
        <s v="Oak Grove"/>
        <s v="Kirkwood"/>
        <s v="Rolling Meadows"/>
        <s v="Claypool Hill"/>
        <s v="Paris"/>
        <s v="Norwalk"/>
        <s v="La Plata"/>
        <s v="Meridian"/>
        <s v="Ogden"/>
        <s v="Corning"/>
        <s v="Oldsmar"/>
        <s v="Swansea"/>
        <s v="Cedar Park"/>
        <s v="Logan"/>
        <s v="Hickory Creek"/>
        <s v="West Jefferson"/>
        <s v="Methuen"/>
        <s v="Springfield"/>
        <s v="Framingham"/>
        <s v="Louisville"/>
        <s v="Central Square"/>
        <s v="Bloomington"/>
        <s v="Glendale"/>
        <s v="Lawrence"/>
        <s v="Pell City"/>
        <s v="Zanesville"/>
        <s v="Roseville"/>
        <s v="Avon"/>
        <s v="Tampa"/>
        <s v="Cleveland"/>
        <s v="West Hills"/>
        <s v="Oceanside"/>
        <s v="New Berlin"/>
        <s v="New Haven"/>
        <s v="Wadsworth"/>
        <s v="Saginaw"/>
        <s v="Phoenix"/>
        <s v="Hereford"/>
        <s v="Jane"/>
        <s v="Hernando"/>
        <s v="Bainbridge"/>
        <s v="Portland"/>
        <s v="Wapakoneta"/>
        <s v="Palmhurst"/>
        <s v="Towson"/>
        <s v="Beckley"/>
        <s v="North East"/>
        <s v="Omaha"/>
      </sharedItems>
    </cacheField>
    <cacheField name="cluster" numFmtId="0">
      <sharedItems count="4">
        <s v="1. AA+"/>
        <s v="2. BB+"/>
        <s v="3. CC-"/>
        <s v="4. DD-"/>
      </sharedItems>
    </cacheField>
    <cacheField name="year" numFmtId="0">
      <sharedItems containsSemiMixedTypes="0" containsString="0" containsNumber="1" containsInteger="1" minValue="2019" maxValue="2020"/>
    </cacheField>
    <cacheField name="pct" numFmtId="0">
      <sharedItems containsSemiMixedTypes="0" containsString="0" containsNumber="1" containsInteger="1" minValue="4" maxValue="84"/>
    </cacheField>
  </cacheFields>
  <extLst>
    <ext xmlns:x14="http://schemas.microsoft.com/office/spreadsheetml/2009/9/main" uri="{725AE2AE-9491-48be-B2B4-4EB974FC3084}">
      <x14:pivotCacheDefinition pivotCacheId="46811661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65.965594560184" createdVersion="7" refreshedVersion="7" minRefreshableVersion="3" recordCount="2" xr:uid="{43E65602-A0D8-4F9D-8476-CFCB1BE64BEE}">
  <cacheSource type="worksheet">
    <worksheetSource ref="G12:G14" sheet="example"/>
  </cacheSource>
  <cacheFields count="1">
    <cacheField name="sort order" numFmtId="0">
      <sharedItems count="2">
        <s v="Ascending"/>
        <s v="Descending"/>
      </sharedItems>
    </cacheField>
  </cacheFields>
  <extLst>
    <ext xmlns:x14="http://schemas.microsoft.com/office/spreadsheetml/2009/9/main" uri="{725AE2AE-9491-48be-B2B4-4EB974FC3084}">
      <x14:pivotCacheDefinition pivotCacheId="75993650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65.970167361113" createdVersion="7" refreshedVersion="7" minRefreshableVersion="3" recordCount="4" xr:uid="{605E1B93-27B0-47D1-919E-4950224B183E}">
  <cacheSource type="worksheet">
    <worksheetSource ref="G21:G25" sheet="example"/>
  </cacheSource>
  <cacheFields count="1">
    <cacheField name="sort by" numFmtId="0">
      <sharedItems count="4">
        <s v="1. County"/>
        <s v="2. Yr. 2019"/>
        <s v="3. Yr. 2020"/>
        <s v="4. Variance"/>
      </sharedItems>
    </cacheField>
  </cacheFields>
  <extLst>
    <ext xmlns:x14="http://schemas.microsoft.com/office/spreadsheetml/2009/9/main" uri="{725AE2AE-9491-48be-B2B4-4EB974FC3084}">
      <x14:pivotCacheDefinition pivotCacheId="14637263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
  <r>
    <x v="0"/>
    <x v="0"/>
    <n v="2019"/>
    <n v="64"/>
  </r>
  <r>
    <x v="1"/>
    <x v="0"/>
    <n v="2019"/>
    <n v="51"/>
  </r>
  <r>
    <x v="2"/>
    <x v="0"/>
    <n v="2019"/>
    <n v="54"/>
  </r>
  <r>
    <x v="3"/>
    <x v="0"/>
    <n v="2019"/>
    <n v="62"/>
  </r>
  <r>
    <x v="4"/>
    <x v="0"/>
    <n v="2019"/>
    <n v="49"/>
  </r>
  <r>
    <x v="5"/>
    <x v="1"/>
    <n v="2019"/>
    <n v="40"/>
  </r>
  <r>
    <x v="6"/>
    <x v="1"/>
    <n v="2019"/>
    <n v="37"/>
  </r>
  <r>
    <x v="7"/>
    <x v="1"/>
    <n v="2019"/>
    <n v="47"/>
  </r>
  <r>
    <x v="8"/>
    <x v="2"/>
    <n v="2019"/>
    <n v="31"/>
  </r>
  <r>
    <x v="9"/>
    <x v="0"/>
    <n v="2019"/>
    <n v="60"/>
  </r>
  <r>
    <x v="10"/>
    <x v="1"/>
    <n v="2019"/>
    <n v="48"/>
  </r>
  <r>
    <x v="11"/>
    <x v="0"/>
    <n v="2019"/>
    <n v="51"/>
  </r>
  <r>
    <x v="12"/>
    <x v="2"/>
    <n v="2019"/>
    <n v="19"/>
  </r>
  <r>
    <x v="13"/>
    <x v="1"/>
    <n v="2019"/>
    <n v="34"/>
  </r>
  <r>
    <x v="14"/>
    <x v="3"/>
    <n v="2019"/>
    <n v="18"/>
  </r>
  <r>
    <x v="15"/>
    <x v="2"/>
    <n v="2019"/>
    <n v="23"/>
  </r>
  <r>
    <x v="16"/>
    <x v="3"/>
    <n v="2019"/>
    <n v="16"/>
  </r>
  <r>
    <x v="17"/>
    <x v="2"/>
    <n v="2019"/>
    <n v="28"/>
  </r>
  <r>
    <x v="18"/>
    <x v="1"/>
    <n v="2019"/>
    <n v="41"/>
  </r>
  <r>
    <x v="19"/>
    <x v="2"/>
    <n v="2019"/>
    <n v="19"/>
  </r>
  <r>
    <x v="20"/>
    <x v="1"/>
    <n v="2019"/>
    <n v="39"/>
  </r>
  <r>
    <x v="21"/>
    <x v="2"/>
    <n v="2019"/>
    <n v="20"/>
  </r>
  <r>
    <x v="22"/>
    <x v="1"/>
    <n v="2019"/>
    <n v="35"/>
  </r>
  <r>
    <x v="23"/>
    <x v="1"/>
    <n v="2019"/>
    <n v="34"/>
  </r>
  <r>
    <x v="24"/>
    <x v="2"/>
    <n v="2019"/>
    <n v="33"/>
  </r>
  <r>
    <x v="25"/>
    <x v="2"/>
    <n v="2019"/>
    <n v="27"/>
  </r>
  <r>
    <x v="26"/>
    <x v="2"/>
    <n v="2019"/>
    <n v="21"/>
  </r>
  <r>
    <x v="27"/>
    <x v="1"/>
    <n v="2019"/>
    <n v="37"/>
  </r>
  <r>
    <x v="28"/>
    <x v="2"/>
    <n v="2019"/>
    <n v="20"/>
  </r>
  <r>
    <x v="29"/>
    <x v="2"/>
    <n v="2019"/>
    <n v="27"/>
  </r>
  <r>
    <x v="30"/>
    <x v="2"/>
    <n v="2019"/>
    <n v="24"/>
  </r>
  <r>
    <x v="31"/>
    <x v="2"/>
    <n v="2019"/>
    <n v="19"/>
  </r>
  <r>
    <x v="32"/>
    <x v="2"/>
    <n v="2019"/>
    <n v="20"/>
  </r>
  <r>
    <x v="33"/>
    <x v="0"/>
    <n v="2019"/>
    <n v="50"/>
  </r>
  <r>
    <x v="34"/>
    <x v="2"/>
    <n v="2019"/>
    <n v="28"/>
  </r>
  <r>
    <x v="35"/>
    <x v="1"/>
    <n v="2019"/>
    <n v="38"/>
  </r>
  <r>
    <x v="36"/>
    <x v="2"/>
    <n v="2019"/>
    <n v="20"/>
  </r>
  <r>
    <x v="37"/>
    <x v="1"/>
    <n v="2019"/>
    <n v="45"/>
  </r>
  <r>
    <x v="38"/>
    <x v="2"/>
    <n v="2019"/>
    <n v="20"/>
  </r>
  <r>
    <x v="39"/>
    <x v="3"/>
    <n v="2019"/>
    <n v="14"/>
  </r>
  <r>
    <x v="40"/>
    <x v="2"/>
    <n v="2019"/>
    <n v="19"/>
  </r>
  <r>
    <x v="41"/>
    <x v="2"/>
    <n v="2019"/>
    <n v="20"/>
  </r>
  <r>
    <x v="42"/>
    <x v="0"/>
    <n v="2019"/>
    <n v="52"/>
  </r>
  <r>
    <x v="43"/>
    <x v="2"/>
    <n v="2019"/>
    <n v="19"/>
  </r>
  <r>
    <x v="44"/>
    <x v="1"/>
    <n v="2019"/>
    <n v="37"/>
  </r>
  <r>
    <x v="45"/>
    <x v="3"/>
    <n v="2019"/>
    <n v="6"/>
  </r>
  <r>
    <x v="46"/>
    <x v="3"/>
    <n v="2019"/>
    <n v="12"/>
  </r>
  <r>
    <x v="47"/>
    <x v="2"/>
    <n v="2019"/>
    <n v="28"/>
  </r>
  <r>
    <x v="48"/>
    <x v="3"/>
    <n v="2019"/>
    <n v="12"/>
  </r>
  <r>
    <x v="49"/>
    <x v="2"/>
    <n v="2019"/>
    <n v="21"/>
  </r>
  <r>
    <x v="50"/>
    <x v="3"/>
    <n v="2019"/>
    <n v="13"/>
  </r>
  <r>
    <x v="51"/>
    <x v="1"/>
    <n v="2019"/>
    <n v="43"/>
  </r>
  <r>
    <x v="52"/>
    <x v="3"/>
    <n v="2019"/>
    <n v="8"/>
  </r>
  <r>
    <x v="53"/>
    <x v="1"/>
    <n v="2019"/>
    <n v="36"/>
  </r>
  <r>
    <x v="54"/>
    <x v="2"/>
    <n v="2019"/>
    <n v="22"/>
  </r>
  <r>
    <x v="55"/>
    <x v="3"/>
    <n v="2019"/>
    <n v="12"/>
  </r>
  <r>
    <x v="56"/>
    <x v="2"/>
    <n v="2019"/>
    <n v="28"/>
  </r>
  <r>
    <x v="57"/>
    <x v="3"/>
    <n v="2019"/>
    <n v="19"/>
  </r>
  <r>
    <x v="58"/>
    <x v="3"/>
    <n v="2019"/>
    <n v="4"/>
  </r>
  <r>
    <x v="59"/>
    <x v="3"/>
    <n v="2019"/>
    <n v="9"/>
  </r>
  <r>
    <x v="60"/>
    <x v="2"/>
    <n v="2019"/>
    <n v="22"/>
  </r>
  <r>
    <x v="61"/>
    <x v="3"/>
    <n v="2019"/>
    <n v="7"/>
  </r>
  <r>
    <x v="62"/>
    <x v="3"/>
    <n v="2019"/>
    <n v="13"/>
  </r>
  <r>
    <x v="63"/>
    <x v="3"/>
    <n v="2019"/>
    <n v="11"/>
  </r>
  <r>
    <x v="64"/>
    <x v="0"/>
    <n v="2019"/>
    <n v="66"/>
  </r>
  <r>
    <x v="65"/>
    <x v="3"/>
    <n v="2019"/>
    <n v="16"/>
  </r>
  <r>
    <x v="66"/>
    <x v="3"/>
    <n v="2019"/>
    <n v="7"/>
  </r>
  <r>
    <x v="67"/>
    <x v="3"/>
    <n v="2019"/>
    <n v="12"/>
  </r>
  <r>
    <x v="68"/>
    <x v="3"/>
    <n v="2019"/>
    <n v="11"/>
  </r>
  <r>
    <x v="69"/>
    <x v="2"/>
    <n v="2019"/>
    <n v="28"/>
  </r>
  <r>
    <x v="70"/>
    <x v="3"/>
    <n v="2019"/>
    <n v="9"/>
  </r>
  <r>
    <x v="71"/>
    <x v="3"/>
    <n v="2019"/>
    <n v="8"/>
  </r>
  <r>
    <x v="72"/>
    <x v="2"/>
    <n v="2019"/>
    <n v="27"/>
  </r>
  <r>
    <x v="73"/>
    <x v="0"/>
    <n v="2019"/>
    <n v="60"/>
  </r>
  <r>
    <x v="74"/>
    <x v="1"/>
    <n v="2019"/>
    <n v="37"/>
  </r>
  <r>
    <x v="75"/>
    <x v="1"/>
    <n v="2019"/>
    <n v="47"/>
  </r>
  <r>
    <x v="76"/>
    <x v="2"/>
    <n v="2019"/>
    <n v="21"/>
  </r>
  <r>
    <x v="77"/>
    <x v="3"/>
    <n v="2019"/>
    <n v="11"/>
  </r>
  <r>
    <x v="78"/>
    <x v="0"/>
    <n v="2019"/>
    <n v="52"/>
  </r>
  <r>
    <x v="79"/>
    <x v="3"/>
    <n v="2019"/>
    <n v="4"/>
  </r>
  <r>
    <x v="80"/>
    <x v="3"/>
    <n v="2019"/>
    <n v="5"/>
  </r>
  <r>
    <x v="81"/>
    <x v="3"/>
    <n v="2019"/>
    <n v="9"/>
  </r>
  <r>
    <x v="82"/>
    <x v="3"/>
    <n v="2019"/>
    <n v="17"/>
  </r>
  <r>
    <x v="83"/>
    <x v="2"/>
    <n v="2019"/>
    <n v="24"/>
  </r>
  <r>
    <x v="84"/>
    <x v="3"/>
    <n v="2019"/>
    <n v="15"/>
  </r>
  <r>
    <x v="85"/>
    <x v="3"/>
    <n v="2019"/>
    <n v="17"/>
  </r>
  <r>
    <x v="86"/>
    <x v="2"/>
    <n v="2019"/>
    <n v="32"/>
  </r>
  <r>
    <x v="87"/>
    <x v="2"/>
    <n v="2019"/>
    <n v="32"/>
  </r>
  <r>
    <x v="88"/>
    <x v="3"/>
    <n v="2019"/>
    <n v="7"/>
  </r>
  <r>
    <x v="89"/>
    <x v="1"/>
    <n v="2019"/>
    <n v="47"/>
  </r>
  <r>
    <x v="90"/>
    <x v="3"/>
    <n v="2019"/>
    <n v="19"/>
  </r>
  <r>
    <x v="91"/>
    <x v="3"/>
    <n v="2019"/>
    <n v="13"/>
  </r>
  <r>
    <x v="92"/>
    <x v="3"/>
    <n v="2019"/>
    <n v="9"/>
  </r>
  <r>
    <x v="93"/>
    <x v="3"/>
    <n v="2019"/>
    <n v="6"/>
  </r>
  <r>
    <x v="94"/>
    <x v="0"/>
    <n v="2019"/>
    <n v="65"/>
  </r>
  <r>
    <x v="95"/>
    <x v="3"/>
    <n v="2019"/>
    <n v="19"/>
  </r>
  <r>
    <x v="96"/>
    <x v="3"/>
    <n v="2019"/>
    <n v="10"/>
  </r>
  <r>
    <x v="97"/>
    <x v="3"/>
    <n v="2019"/>
    <n v="11"/>
  </r>
  <r>
    <x v="98"/>
    <x v="1"/>
    <n v="2019"/>
    <n v="38"/>
  </r>
  <r>
    <x v="99"/>
    <x v="3"/>
    <n v="2019"/>
    <n v="15"/>
  </r>
  <r>
    <x v="100"/>
    <x v="3"/>
    <n v="2019"/>
    <n v="19"/>
  </r>
  <r>
    <x v="101"/>
    <x v="3"/>
    <n v="2019"/>
    <n v="16"/>
  </r>
  <r>
    <x v="102"/>
    <x v="2"/>
    <n v="2019"/>
    <n v="25"/>
  </r>
  <r>
    <x v="103"/>
    <x v="2"/>
    <n v="2019"/>
    <n v="20"/>
  </r>
  <r>
    <x v="104"/>
    <x v="3"/>
    <n v="2019"/>
    <n v="5"/>
  </r>
  <r>
    <x v="105"/>
    <x v="3"/>
    <n v="2019"/>
    <n v="8"/>
  </r>
  <r>
    <x v="106"/>
    <x v="3"/>
    <n v="2019"/>
    <n v="14"/>
  </r>
  <r>
    <x v="107"/>
    <x v="3"/>
    <n v="2019"/>
    <n v="16"/>
  </r>
  <r>
    <x v="108"/>
    <x v="2"/>
    <n v="2019"/>
    <n v="31"/>
  </r>
  <r>
    <x v="109"/>
    <x v="3"/>
    <n v="2019"/>
    <n v="16"/>
  </r>
  <r>
    <x v="110"/>
    <x v="1"/>
    <n v="2019"/>
    <n v="38"/>
  </r>
  <r>
    <x v="111"/>
    <x v="3"/>
    <n v="2019"/>
    <n v="19"/>
  </r>
  <r>
    <x v="0"/>
    <x v="0"/>
    <n v="2020"/>
    <n v="84"/>
  </r>
  <r>
    <x v="1"/>
    <x v="0"/>
    <n v="2020"/>
    <n v="70"/>
  </r>
  <r>
    <x v="2"/>
    <x v="0"/>
    <n v="2020"/>
    <n v="73"/>
  </r>
  <r>
    <x v="3"/>
    <x v="0"/>
    <n v="2020"/>
    <n v="78"/>
  </r>
  <r>
    <x v="4"/>
    <x v="0"/>
    <n v="2020"/>
    <n v="65"/>
  </r>
  <r>
    <x v="5"/>
    <x v="1"/>
    <n v="2020"/>
    <n v="55"/>
  </r>
  <r>
    <x v="6"/>
    <x v="1"/>
    <n v="2020"/>
    <n v="52"/>
  </r>
  <r>
    <x v="7"/>
    <x v="1"/>
    <n v="2020"/>
    <n v="61"/>
  </r>
  <r>
    <x v="8"/>
    <x v="2"/>
    <n v="2020"/>
    <n v="44"/>
  </r>
  <r>
    <x v="9"/>
    <x v="0"/>
    <n v="2020"/>
    <n v="73"/>
  </r>
  <r>
    <x v="10"/>
    <x v="1"/>
    <n v="2020"/>
    <n v="61"/>
  </r>
  <r>
    <x v="11"/>
    <x v="0"/>
    <n v="2020"/>
    <n v="64"/>
  </r>
  <r>
    <x v="12"/>
    <x v="2"/>
    <n v="2020"/>
    <n v="31"/>
  </r>
  <r>
    <x v="13"/>
    <x v="1"/>
    <n v="2020"/>
    <n v="46"/>
  </r>
  <r>
    <x v="14"/>
    <x v="3"/>
    <n v="2020"/>
    <n v="30"/>
  </r>
  <r>
    <x v="15"/>
    <x v="2"/>
    <n v="2020"/>
    <n v="34"/>
  </r>
  <r>
    <x v="16"/>
    <x v="3"/>
    <n v="2020"/>
    <n v="27"/>
  </r>
  <r>
    <x v="17"/>
    <x v="2"/>
    <n v="2020"/>
    <n v="39"/>
  </r>
  <r>
    <x v="18"/>
    <x v="1"/>
    <n v="2020"/>
    <n v="52"/>
  </r>
  <r>
    <x v="19"/>
    <x v="2"/>
    <n v="2020"/>
    <n v="29"/>
  </r>
  <r>
    <x v="20"/>
    <x v="1"/>
    <n v="2020"/>
    <n v="49"/>
  </r>
  <r>
    <x v="21"/>
    <x v="2"/>
    <n v="2020"/>
    <n v="30"/>
  </r>
  <r>
    <x v="22"/>
    <x v="1"/>
    <n v="2020"/>
    <n v="45"/>
  </r>
  <r>
    <x v="23"/>
    <x v="1"/>
    <n v="2020"/>
    <n v="44"/>
  </r>
  <r>
    <x v="24"/>
    <x v="2"/>
    <n v="2020"/>
    <n v="43"/>
  </r>
  <r>
    <x v="25"/>
    <x v="2"/>
    <n v="2020"/>
    <n v="37"/>
  </r>
  <r>
    <x v="26"/>
    <x v="2"/>
    <n v="2020"/>
    <n v="31"/>
  </r>
  <r>
    <x v="27"/>
    <x v="1"/>
    <n v="2020"/>
    <n v="47"/>
  </r>
  <r>
    <x v="28"/>
    <x v="2"/>
    <n v="2020"/>
    <n v="29"/>
  </r>
  <r>
    <x v="29"/>
    <x v="2"/>
    <n v="2020"/>
    <n v="36"/>
  </r>
  <r>
    <x v="30"/>
    <x v="2"/>
    <n v="2020"/>
    <n v="33"/>
  </r>
  <r>
    <x v="31"/>
    <x v="2"/>
    <n v="2020"/>
    <n v="28"/>
  </r>
  <r>
    <x v="32"/>
    <x v="2"/>
    <n v="2020"/>
    <n v="29"/>
  </r>
  <r>
    <x v="33"/>
    <x v="0"/>
    <n v="2020"/>
    <n v="59"/>
  </r>
  <r>
    <x v="34"/>
    <x v="2"/>
    <n v="2020"/>
    <n v="36"/>
  </r>
  <r>
    <x v="35"/>
    <x v="1"/>
    <n v="2020"/>
    <n v="46"/>
  </r>
  <r>
    <x v="36"/>
    <x v="2"/>
    <n v="2020"/>
    <n v="28"/>
  </r>
  <r>
    <x v="37"/>
    <x v="1"/>
    <n v="2020"/>
    <n v="53"/>
  </r>
  <r>
    <x v="38"/>
    <x v="2"/>
    <n v="2020"/>
    <n v="28"/>
  </r>
  <r>
    <x v="39"/>
    <x v="3"/>
    <n v="2020"/>
    <n v="21"/>
  </r>
  <r>
    <x v="40"/>
    <x v="2"/>
    <n v="2020"/>
    <n v="26"/>
  </r>
  <r>
    <x v="41"/>
    <x v="2"/>
    <n v="2020"/>
    <n v="27"/>
  </r>
  <r>
    <x v="42"/>
    <x v="0"/>
    <n v="2020"/>
    <n v="59"/>
  </r>
  <r>
    <x v="43"/>
    <x v="2"/>
    <n v="2020"/>
    <n v="26"/>
  </r>
  <r>
    <x v="44"/>
    <x v="1"/>
    <n v="2020"/>
    <n v="44"/>
  </r>
  <r>
    <x v="45"/>
    <x v="3"/>
    <n v="2020"/>
    <n v="13"/>
  </r>
  <r>
    <x v="46"/>
    <x v="3"/>
    <n v="2020"/>
    <n v="19"/>
  </r>
  <r>
    <x v="47"/>
    <x v="2"/>
    <n v="2020"/>
    <n v="35"/>
  </r>
  <r>
    <x v="48"/>
    <x v="3"/>
    <n v="2020"/>
    <n v="19"/>
  </r>
  <r>
    <x v="49"/>
    <x v="2"/>
    <n v="2020"/>
    <n v="28"/>
  </r>
  <r>
    <x v="50"/>
    <x v="3"/>
    <n v="2020"/>
    <n v="20"/>
  </r>
  <r>
    <x v="51"/>
    <x v="1"/>
    <n v="2020"/>
    <n v="50"/>
  </r>
  <r>
    <x v="52"/>
    <x v="3"/>
    <n v="2020"/>
    <n v="15"/>
  </r>
  <r>
    <x v="53"/>
    <x v="1"/>
    <n v="2020"/>
    <n v="43"/>
  </r>
  <r>
    <x v="54"/>
    <x v="2"/>
    <n v="2020"/>
    <n v="29"/>
  </r>
  <r>
    <x v="55"/>
    <x v="3"/>
    <n v="2020"/>
    <n v="18"/>
  </r>
  <r>
    <x v="56"/>
    <x v="2"/>
    <n v="2020"/>
    <n v="34"/>
  </r>
  <r>
    <x v="57"/>
    <x v="3"/>
    <n v="2020"/>
    <n v="25"/>
  </r>
  <r>
    <x v="58"/>
    <x v="3"/>
    <n v="2020"/>
    <n v="10"/>
  </r>
  <r>
    <x v="59"/>
    <x v="3"/>
    <n v="2020"/>
    <n v="15"/>
  </r>
  <r>
    <x v="60"/>
    <x v="2"/>
    <n v="2020"/>
    <n v="28"/>
  </r>
  <r>
    <x v="61"/>
    <x v="3"/>
    <n v="2020"/>
    <n v="13"/>
  </r>
  <r>
    <x v="62"/>
    <x v="3"/>
    <n v="2020"/>
    <n v="19"/>
  </r>
  <r>
    <x v="63"/>
    <x v="3"/>
    <n v="2020"/>
    <n v="17"/>
  </r>
  <r>
    <x v="64"/>
    <x v="0"/>
    <n v="2020"/>
    <n v="72"/>
  </r>
  <r>
    <x v="65"/>
    <x v="3"/>
    <n v="2020"/>
    <n v="22"/>
  </r>
  <r>
    <x v="66"/>
    <x v="3"/>
    <n v="2020"/>
    <n v="12"/>
  </r>
  <r>
    <x v="67"/>
    <x v="3"/>
    <n v="2020"/>
    <n v="17"/>
  </r>
  <r>
    <x v="68"/>
    <x v="3"/>
    <n v="2020"/>
    <n v="16"/>
  </r>
  <r>
    <x v="69"/>
    <x v="2"/>
    <n v="2020"/>
    <n v="33"/>
  </r>
  <r>
    <x v="70"/>
    <x v="3"/>
    <n v="2020"/>
    <n v="14"/>
  </r>
  <r>
    <x v="71"/>
    <x v="3"/>
    <n v="2020"/>
    <n v="13"/>
  </r>
  <r>
    <x v="72"/>
    <x v="2"/>
    <n v="2020"/>
    <n v="32"/>
  </r>
  <r>
    <x v="73"/>
    <x v="0"/>
    <n v="2020"/>
    <n v="65"/>
  </r>
  <r>
    <x v="74"/>
    <x v="1"/>
    <n v="2020"/>
    <n v="42"/>
  </r>
  <r>
    <x v="75"/>
    <x v="1"/>
    <n v="2020"/>
    <n v="52"/>
  </r>
  <r>
    <x v="76"/>
    <x v="2"/>
    <n v="2020"/>
    <n v="26"/>
  </r>
  <r>
    <x v="77"/>
    <x v="3"/>
    <n v="2020"/>
    <n v="16"/>
  </r>
  <r>
    <x v="78"/>
    <x v="0"/>
    <n v="2020"/>
    <n v="56"/>
  </r>
  <r>
    <x v="79"/>
    <x v="3"/>
    <n v="2020"/>
    <n v="8"/>
  </r>
  <r>
    <x v="80"/>
    <x v="3"/>
    <n v="2020"/>
    <n v="9"/>
  </r>
  <r>
    <x v="81"/>
    <x v="3"/>
    <n v="2020"/>
    <n v="13"/>
  </r>
  <r>
    <x v="82"/>
    <x v="3"/>
    <n v="2020"/>
    <n v="21"/>
  </r>
  <r>
    <x v="83"/>
    <x v="2"/>
    <n v="2020"/>
    <n v="28"/>
  </r>
  <r>
    <x v="84"/>
    <x v="3"/>
    <n v="2020"/>
    <n v="19"/>
  </r>
  <r>
    <x v="85"/>
    <x v="3"/>
    <n v="2020"/>
    <n v="20"/>
  </r>
  <r>
    <x v="86"/>
    <x v="2"/>
    <n v="2020"/>
    <n v="35"/>
  </r>
  <r>
    <x v="87"/>
    <x v="2"/>
    <n v="2020"/>
    <n v="35"/>
  </r>
  <r>
    <x v="88"/>
    <x v="3"/>
    <n v="2020"/>
    <n v="10"/>
  </r>
  <r>
    <x v="89"/>
    <x v="1"/>
    <n v="2020"/>
    <n v="50"/>
  </r>
  <r>
    <x v="90"/>
    <x v="3"/>
    <n v="2020"/>
    <n v="22"/>
  </r>
  <r>
    <x v="91"/>
    <x v="3"/>
    <n v="2020"/>
    <n v="16"/>
  </r>
  <r>
    <x v="92"/>
    <x v="3"/>
    <n v="2020"/>
    <n v="12"/>
  </r>
  <r>
    <x v="93"/>
    <x v="3"/>
    <n v="2020"/>
    <n v="9"/>
  </r>
  <r>
    <x v="94"/>
    <x v="0"/>
    <n v="2020"/>
    <n v="68"/>
  </r>
  <r>
    <x v="95"/>
    <x v="3"/>
    <n v="2020"/>
    <n v="21"/>
  </r>
  <r>
    <x v="96"/>
    <x v="3"/>
    <n v="2020"/>
    <n v="12"/>
  </r>
  <r>
    <x v="97"/>
    <x v="3"/>
    <n v="2020"/>
    <n v="13"/>
  </r>
  <r>
    <x v="98"/>
    <x v="1"/>
    <n v="2020"/>
    <n v="40"/>
  </r>
  <r>
    <x v="99"/>
    <x v="3"/>
    <n v="2020"/>
    <n v="16"/>
  </r>
  <r>
    <x v="100"/>
    <x v="3"/>
    <n v="2020"/>
    <n v="20"/>
  </r>
  <r>
    <x v="101"/>
    <x v="3"/>
    <n v="2020"/>
    <n v="17"/>
  </r>
  <r>
    <x v="102"/>
    <x v="2"/>
    <n v="2020"/>
    <n v="26"/>
  </r>
  <r>
    <x v="103"/>
    <x v="2"/>
    <n v="2020"/>
    <n v="21"/>
  </r>
  <r>
    <x v="104"/>
    <x v="3"/>
    <n v="2020"/>
    <n v="6"/>
  </r>
  <r>
    <x v="105"/>
    <x v="3"/>
    <n v="2020"/>
    <n v="9"/>
  </r>
  <r>
    <x v="106"/>
    <x v="3"/>
    <n v="2020"/>
    <n v="14"/>
  </r>
  <r>
    <x v="107"/>
    <x v="3"/>
    <n v="2020"/>
    <n v="15"/>
  </r>
  <r>
    <x v="108"/>
    <x v="2"/>
    <n v="2020"/>
    <n v="30"/>
  </r>
  <r>
    <x v="109"/>
    <x v="3"/>
    <n v="2020"/>
    <n v="14"/>
  </r>
  <r>
    <x v="110"/>
    <x v="1"/>
    <n v="2020"/>
    <n v="36"/>
  </r>
  <r>
    <x v="111"/>
    <x v="3"/>
    <n v="2020"/>
    <n v="1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r>
  <r>
    <x v="1"/>
  </r>
  <r>
    <x v="2"/>
  </r>
  <r>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9DE1FA-7379-49AF-AE6E-AE8349A7151D}" name="pt4" cacheId="0"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I53:I165" firstHeaderRow="1" firstDataRow="1" firstDataCol="1"/>
  <pivotFields count="4">
    <pivotField axis="axisRow" compact="0" outline="0" showAll="0">
      <items count="113">
        <item x="17"/>
        <item x="61"/>
        <item x="48"/>
        <item x="91"/>
        <item x="104"/>
        <item x="109"/>
        <item x="30"/>
        <item x="47"/>
        <item x="85"/>
        <item x="33"/>
        <item x="25"/>
        <item x="1"/>
        <item x="76"/>
        <item x="54"/>
        <item x="84"/>
        <item x="38"/>
        <item x="0"/>
        <item x="67"/>
        <item x="93"/>
        <item x="44"/>
        <item x="22"/>
        <item x="58"/>
        <item x="73"/>
        <item x="7"/>
        <item x="42"/>
        <item x="41"/>
        <item x="27"/>
        <item x="26"/>
        <item x="51"/>
        <item x="29"/>
        <item x="82"/>
        <item x="15"/>
        <item x="46"/>
        <item x="20"/>
        <item x="86"/>
        <item x="60"/>
        <item x="52"/>
        <item x="101"/>
        <item x="103"/>
        <item x="78"/>
        <item x="102"/>
        <item x="21"/>
        <item x="37"/>
        <item x="65"/>
        <item x="70"/>
        <item x="13"/>
        <item x="8"/>
        <item x="87"/>
        <item x="16"/>
        <item x="77"/>
        <item x="83"/>
        <item x="57"/>
        <item x="6"/>
        <item x="45"/>
        <item x="63"/>
        <item x="71"/>
        <item x="35"/>
        <item x="80"/>
        <item x="12"/>
        <item x="39"/>
        <item x="53"/>
        <item x="59"/>
        <item x="96"/>
        <item x="97"/>
        <item x="2"/>
        <item x="56"/>
        <item x="110"/>
        <item x="69"/>
        <item x="64"/>
        <item x="95"/>
        <item x="72"/>
        <item x="74"/>
        <item x="111"/>
        <item x="5"/>
        <item x="24"/>
        <item x="107"/>
        <item x="68"/>
        <item x="88"/>
        <item x="36"/>
        <item x="100"/>
        <item x="32"/>
        <item x="3"/>
        <item x="9"/>
        <item x="105"/>
        <item x="49"/>
        <item x="43"/>
        <item x="40"/>
        <item x="11"/>
        <item x="4"/>
        <item x="66"/>
        <item x="34"/>
        <item x="90"/>
        <item x="99"/>
        <item x="19"/>
        <item x="14"/>
        <item x="81"/>
        <item x="31"/>
        <item x="75"/>
        <item x="92"/>
        <item x="18"/>
        <item x="108"/>
        <item x="50"/>
        <item x="10"/>
        <item x="98"/>
        <item x="106"/>
        <item x="55"/>
        <item x="28"/>
        <item x="23"/>
        <item x="94"/>
        <item x="79"/>
        <item x="62"/>
        <item x="89"/>
        <item t="default"/>
      </items>
    </pivotField>
    <pivotField compact="0" outline="0" showAll="0">
      <items count="5">
        <item x="0"/>
        <item x="1"/>
        <item x="2"/>
        <item x="3"/>
        <item t="default"/>
      </items>
    </pivotField>
    <pivotField compact="0" outline="0" showAll="0"/>
    <pivotField compact="0" outline="0" showAll="0"/>
  </pivotFields>
  <rowFields count="1">
    <field x="0"/>
  </rowFields>
  <rowItems count="11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8B5C30-D76B-40A0-AC76-7C6DC1663B3E}" name="pt2" cacheId="2"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I21:I22" firstHeaderRow="1" firstDataRow="1" firstDataCol="1"/>
  <pivotFields count="1">
    <pivotField axis="axisRow" compact="0" outline="0" showAll="0">
      <items count="5">
        <item h="1" x="0"/>
        <item h="1" x="1"/>
        <item x="2"/>
        <item h="1" x="3"/>
        <item t="default"/>
      </items>
    </pivotField>
  </pivotFields>
  <rowFields count="1">
    <field x="0"/>
  </rowFields>
  <rowItems count="1">
    <i>
      <x v="2"/>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364DD8-B295-40C9-A9D7-B652E5B03F47}" name="pt1" cacheId="1"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I12:I13" firstHeaderRow="1" firstDataRow="1" firstDataCol="1"/>
  <pivotFields count="1">
    <pivotField axis="axisRow" compact="0" outline="0" showAll="0">
      <items count="3">
        <item h="1" x="0"/>
        <item x="1"/>
        <item t="default"/>
      </items>
    </pivotField>
  </pivotFields>
  <rowFields count="1">
    <field x="0"/>
  </rowFields>
  <rowItems count="1">
    <i>
      <x v="1"/>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5A3794-973C-49B7-B4FA-E6485048C689}" name="pt3" cacheId="0"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G53:G57" firstHeaderRow="1" firstDataRow="1" firstDataCol="1"/>
  <pivotFields count="4">
    <pivotField compact="0" outline="0" showAll="0">
      <items count="113">
        <item x="17"/>
        <item x="61"/>
        <item x="48"/>
        <item x="91"/>
        <item x="104"/>
        <item x="109"/>
        <item x="30"/>
        <item x="47"/>
        <item x="85"/>
        <item x="33"/>
        <item x="25"/>
        <item x="1"/>
        <item x="76"/>
        <item x="54"/>
        <item x="84"/>
        <item x="38"/>
        <item x="0"/>
        <item x="67"/>
        <item x="93"/>
        <item x="44"/>
        <item x="22"/>
        <item x="58"/>
        <item x="73"/>
        <item x="7"/>
        <item x="42"/>
        <item x="41"/>
        <item x="27"/>
        <item x="26"/>
        <item x="51"/>
        <item x="29"/>
        <item x="82"/>
        <item x="15"/>
        <item x="46"/>
        <item x="20"/>
        <item x="86"/>
        <item x="60"/>
        <item x="52"/>
        <item x="101"/>
        <item x="103"/>
        <item x="78"/>
        <item x="102"/>
        <item x="21"/>
        <item x="37"/>
        <item x="65"/>
        <item x="70"/>
        <item x="13"/>
        <item x="8"/>
        <item x="87"/>
        <item x="16"/>
        <item x="77"/>
        <item x="83"/>
        <item x="57"/>
        <item x="6"/>
        <item x="45"/>
        <item x="63"/>
        <item x="71"/>
        <item x="35"/>
        <item x="80"/>
        <item x="12"/>
        <item x="39"/>
        <item x="53"/>
        <item x="59"/>
        <item x="96"/>
        <item x="97"/>
        <item x="2"/>
        <item x="56"/>
        <item x="110"/>
        <item x="69"/>
        <item x="64"/>
        <item x="95"/>
        <item x="72"/>
        <item x="74"/>
        <item x="111"/>
        <item x="5"/>
        <item x="24"/>
        <item x="107"/>
        <item x="68"/>
        <item x="88"/>
        <item x="36"/>
        <item x="100"/>
        <item x="32"/>
        <item x="3"/>
        <item x="9"/>
        <item x="105"/>
        <item x="49"/>
        <item x="43"/>
        <item x="40"/>
        <item x="11"/>
        <item x="4"/>
        <item x="66"/>
        <item x="34"/>
        <item x="90"/>
        <item x="99"/>
        <item x="19"/>
        <item x="14"/>
        <item x="81"/>
        <item x="31"/>
        <item x="75"/>
        <item x="92"/>
        <item x="18"/>
        <item x="108"/>
        <item x="50"/>
        <item x="10"/>
        <item x="98"/>
        <item x="106"/>
        <item x="55"/>
        <item x="28"/>
        <item x="23"/>
        <item x="94"/>
        <item x="79"/>
        <item x="62"/>
        <item x="89"/>
        <item t="default"/>
      </items>
    </pivotField>
    <pivotField axis="axisRow" compact="0" outline="0" showAll="0">
      <items count="5">
        <item x="0"/>
        <item x="1"/>
        <item x="2"/>
        <item x="3"/>
        <item t="default"/>
      </items>
    </pivotField>
    <pivotField compact="0" outline="0" showAll="0"/>
    <pivotField compact="0" outline="0" showAll="0"/>
  </pivotFields>
  <rowFields count="1">
    <field x="1"/>
  </rowFields>
  <rowItems count="4">
    <i>
      <x/>
    </i>
    <i>
      <x v="1"/>
    </i>
    <i>
      <x v="2"/>
    </i>
    <i>
      <x v="3"/>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1_county_slicer" xr10:uid="{7DFE8599-B24C-46EA-AFC1-99228306334C}" sourceName="county">
  <pivotTables>
    <pivotTable tabId="1" name="pt4"/>
  </pivotTables>
  <data>
    <tabular pivotCacheId="468116612">
      <items count="112">
        <i x="17" s="1"/>
        <i x="61" s="1"/>
        <i x="48" s="1"/>
        <i x="91" s="1"/>
        <i x="104" s="1"/>
        <i x="109" s="1"/>
        <i x="30" s="1"/>
        <i x="47" s="1"/>
        <i x="85" s="1"/>
        <i x="33" s="1"/>
        <i x="25" s="1"/>
        <i x="1" s="1"/>
        <i x="76" s="1"/>
        <i x="54" s="1"/>
        <i x="84" s="1"/>
        <i x="38" s="1"/>
        <i x="0" s="1"/>
        <i x="67" s="1"/>
        <i x="93" s="1"/>
        <i x="44" s="1"/>
        <i x="22" s="1"/>
        <i x="58" s="1"/>
        <i x="73" s="1"/>
        <i x="7" s="1"/>
        <i x="42" s="1"/>
        <i x="41" s="1"/>
        <i x="27" s="1"/>
        <i x="26" s="1"/>
        <i x="51" s="1"/>
        <i x="29" s="1"/>
        <i x="82" s="1"/>
        <i x="15" s="1"/>
        <i x="46" s="1"/>
        <i x="20" s="1"/>
        <i x="86" s="1"/>
        <i x="60" s="1"/>
        <i x="52" s="1"/>
        <i x="101" s="1"/>
        <i x="103" s="1"/>
        <i x="78" s="1"/>
        <i x="102" s="1"/>
        <i x="21" s="1"/>
        <i x="37" s="1"/>
        <i x="65" s="1"/>
        <i x="70" s="1"/>
        <i x="13" s="1"/>
        <i x="8" s="1"/>
        <i x="87" s="1"/>
        <i x="16" s="1"/>
        <i x="77" s="1"/>
        <i x="83" s="1"/>
        <i x="57" s="1"/>
        <i x="6" s="1"/>
        <i x="45" s="1"/>
        <i x="63" s="1"/>
        <i x="71" s="1"/>
        <i x="35" s="1"/>
        <i x="80" s="1"/>
        <i x="12" s="1"/>
        <i x="39" s="1"/>
        <i x="53" s="1"/>
        <i x="59" s="1"/>
        <i x="96" s="1"/>
        <i x="97" s="1"/>
        <i x="2" s="1"/>
        <i x="56" s="1"/>
        <i x="110" s="1"/>
        <i x="69" s="1"/>
        <i x="64" s="1"/>
        <i x="95" s="1"/>
        <i x="72" s="1"/>
        <i x="74" s="1"/>
        <i x="111" s="1"/>
        <i x="5" s="1"/>
        <i x="24" s="1"/>
        <i x="107" s="1"/>
        <i x="68" s="1"/>
        <i x="88" s="1"/>
        <i x="36" s="1"/>
        <i x="100" s="1"/>
        <i x="32" s="1"/>
        <i x="3" s="1"/>
        <i x="9" s="1"/>
        <i x="105" s="1"/>
        <i x="49" s="1"/>
        <i x="43" s="1"/>
        <i x="40" s="1"/>
        <i x="11" s="1"/>
        <i x="4" s="1"/>
        <i x="66" s="1"/>
        <i x="34" s="1"/>
        <i x="90" s="1"/>
        <i x="99" s="1"/>
        <i x="19" s="1"/>
        <i x="14" s="1"/>
        <i x="81" s="1"/>
        <i x="31" s="1"/>
        <i x="75" s="1"/>
        <i x="92" s="1"/>
        <i x="18" s="1"/>
        <i x="108" s="1"/>
        <i x="50" s="1"/>
        <i x="10" s="1"/>
        <i x="98" s="1"/>
        <i x="106" s="1"/>
        <i x="55" s="1"/>
        <i x="28" s="1"/>
        <i x="23" s="1"/>
        <i x="94" s="1"/>
        <i x="79" s="1"/>
        <i x="62" s="1"/>
        <i x="89"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0_cluster_slicer" xr10:uid="{7C36BE69-693C-4DC1-9925-D393C754BA81}" sourceName="cluster">
  <pivotTables>
    <pivotTable tabId="1" name="pt4"/>
    <pivotTable tabId="1" name="pt3"/>
  </pivotTables>
  <data>
    <tabular pivotCacheId="468116612">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8_sort_order_slicer" xr10:uid="{C0092105-EFDA-4A23-9ABB-E8BEB6E6F69C}" sourceName="sort order">
  <pivotTables>
    <pivotTable tabId="1" name="pt1"/>
  </pivotTables>
  <data>
    <tabular pivotCacheId="759936505">
      <items count="2">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9_sort_by_slicer" xr10:uid="{017AB38A-6204-4CD7-AE0C-AA04AF5207EB}" sourceName="sort by">
  <pivotTables>
    <pivotTable tabId="1" name="pt2"/>
  </pivotTables>
  <data>
    <tabular pivotCacheId="1463726304">
      <items count="4">
        <i x="0"/>
        <i x="1"/>
        <i x="2"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y" xr10:uid="{54127CAD-11F4-45D9-9CD5-ECCB675E3608}" cache="_11_county_slicer" caption="highlight county" style="xlorla" rowHeight="171450"/>
  <slicer name="cluster" xr10:uid="{0AA3DB25-8A8A-4E1E-8217-4305A7267360}" cache="_10_cluster_slicer" caption="cluster" columnCount="2" style="xlorla" rowHeight="144000"/>
  <slicer name="sort order" xr10:uid="{BDC093B9-5C40-442D-88F5-2311558EB83D}" cache="_08_sort_order_slicer" caption="sort order" columnCount="2" showCaption="0" style="xlorla" rowHeight="144000"/>
  <slicer name="sort by" xr10:uid="{4C681F7B-C64C-428A-B830-1AC0B97E691B}" cache="_09_sort_by_slicer" caption="sort by" columnCount="2" showCaption="0" style="xlorla"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96F686-D9EC-4B11-A31C-A8C4A764AB1B}" name="_01_data" displayName="_01_data" ref="B9:E233" totalsRowShown="0">
  <autoFilter ref="B9:E233" xr:uid="{89410262-1FF6-4BF3-BF79-732A9A6506AE}"/>
  <tableColumns count="4">
    <tableColumn id="1" xr3:uid="{AAC13782-5D9E-444A-B4B9-3BDD4D2C7199}" name="county"/>
    <tableColumn id="3" xr3:uid="{DC262680-3882-4B30-A659-D5D890376951}" name="cluster" dataDxfId="0"/>
    <tableColumn id="4" xr3:uid="{2AAB89DF-FF56-4CAD-91B0-9118EF609492}" name="year"/>
    <tableColumn id="2" xr3:uid="{56134E3C-29C0-4E84-A24D-5B7B5511C4F9}" name="pct"/>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table" Target="../tables/tabl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42AE1-D08A-43C0-B091-4C190C6178A0}">
  <dimension ref="A1:AJ240"/>
  <sheetViews>
    <sheetView showGridLines="0" zoomScale="90" zoomScaleNormal="90" workbookViewId="0">
      <pane ySplit="9" topLeftCell="A10" activePane="bottomLeft" state="frozen"/>
      <selection pane="bottomLeft" activeCell="K10" sqref="K10"/>
    </sheetView>
  </sheetViews>
  <sheetFormatPr defaultColWidth="0" defaultRowHeight="10.5" zeroHeight="1" x14ac:dyDescent="0.4"/>
  <cols>
    <col min="1" max="1" width="2.85546875" customWidth="1"/>
    <col min="2" max="2" width="11.28515625" customWidth="1"/>
    <col min="3" max="3" width="8.85546875" bestFit="1" customWidth="1"/>
    <col min="4" max="4" width="6.7109375" bestFit="1" customWidth="1"/>
    <col min="5" max="5" width="7.28515625" bestFit="1" customWidth="1"/>
    <col min="6" max="6" width="2.85546875" customWidth="1"/>
    <col min="7" max="7" width="9.7109375" customWidth="1"/>
    <col min="8" max="8" width="2.140625" customWidth="1"/>
    <col min="9" max="9" width="13.28515625" customWidth="1"/>
    <col min="10" max="10" width="2.85546875" customWidth="1"/>
    <col min="11" max="11" width="6.5703125" customWidth="1"/>
    <col min="12" max="13" width="5.28515625" customWidth="1"/>
    <col min="14" max="14" width="6.5703125" customWidth="1"/>
    <col min="15" max="15" width="6.28515625" customWidth="1"/>
    <col min="16" max="16" width="7.7109375" customWidth="1"/>
    <col min="17" max="17" width="9.140625" customWidth="1"/>
    <col min="18" max="21" width="6.7109375" customWidth="1"/>
    <col min="22" max="35" width="9.140625" customWidth="1"/>
    <col min="36" max="36" width="6.42578125" customWidth="1"/>
    <col min="37" max="16384" width="9.140625" hidden="1"/>
  </cols>
  <sheetData>
    <row r="1" spans="2:33" x14ac:dyDescent="0.4"/>
    <row r="2" spans="2:33" x14ac:dyDescent="0.4"/>
    <row r="3" spans="2:33" x14ac:dyDescent="0.4">
      <c r="O3" s="8"/>
      <c r="P3" s="8"/>
    </row>
    <row r="4" spans="2:33" x14ac:dyDescent="0.4"/>
    <row r="5" spans="2:33" x14ac:dyDescent="0.4"/>
    <row r="6" spans="2:33" x14ac:dyDescent="0.4"/>
    <row r="7" spans="2:33" x14ac:dyDescent="0.4">
      <c r="E7" s="8"/>
      <c r="N7" s="8"/>
      <c r="O7" s="1"/>
      <c r="Q7" s="17" t="s">
        <v>145</v>
      </c>
      <c r="R7" s="18" t="b">
        <v>0</v>
      </c>
      <c r="S7" s="18" t="b">
        <v>0</v>
      </c>
      <c r="T7" s="18" t="b">
        <v>0</v>
      </c>
      <c r="U7" s="18" t="b">
        <v>0</v>
      </c>
    </row>
    <row r="8" spans="2:33" x14ac:dyDescent="0.4">
      <c r="P8" s="8" t="s">
        <v>142</v>
      </c>
      <c r="Q8" s="17" t="s">
        <v>143</v>
      </c>
      <c r="R8" s="12">
        <f xml:space="preserve"> MAX(_xlfn.ANCHORARRAY( L9) )</f>
        <v>2020</v>
      </c>
      <c r="S8" s="12">
        <f xml:space="preserve"> R8</f>
        <v>2020</v>
      </c>
      <c r="T8" s="12">
        <f xml:space="preserve"> MIN(_xlfn.ANCHORARRAY( L9) )</f>
        <v>2019</v>
      </c>
      <c r="U8" s="12">
        <f xml:space="preserve"> T8</f>
        <v>2019</v>
      </c>
    </row>
    <row r="9" spans="2:33" x14ac:dyDescent="0.4">
      <c r="B9" t="s">
        <v>118</v>
      </c>
      <c r="C9" t="s">
        <v>122</v>
      </c>
      <c r="D9" t="s">
        <v>115</v>
      </c>
      <c r="E9" t="s">
        <v>116</v>
      </c>
      <c r="K9" t="s">
        <v>118</v>
      </c>
      <c r="L9" cm="1">
        <f t="array" ref="L9:M9" xml:space="preserve"> TRANSPOSE( _xlfn.UNIQUE( _01_data[year] ) )</f>
        <v>2019</v>
      </c>
      <c r="M9">
        <v>2020</v>
      </c>
      <c r="N9" s="8" t="s">
        <v>114</v>
      </c>
      <c r="O9" s="8" t="s">
        <v>144</v>
      </c>
      <c r="P9" s="8" t="s">
        <v>117</v>
      </c>
      <c r="Q9" t="s">
        <v>121</v>
      </c>
      <c r="R9" t="str">
        <f>"&lt; "&amp; T8</f>
        <v>&lt; 2019</v>
      </c>
      <c r="S9" t="str">
        <f>"&gt; "&amp; T8</f>
        <v>&gt; 2019</v>
      </c>
      <c r="T9" t="str">
        <f>"&lt; "&amp; R8</f>
        <v>&lt; 2020</v>
      </c>
      <c r="U9" t="str">
        <f>"&gt; "&amp; R8</f>
        <v>&gt; 2020</v>
      </c>
    </row>
    <row r="10" spans="2:33" x14ac:dyDescent="0.4">
      <c r="B10" t="s">
        <v>0</v>
      </c>
      <c r="C10" t="s">
        <v>123</v>
      </c>
      <c r="D10">
        <v>2019</v>
      </c>
      <c r="E10">
        <v>64</v>
      </c>
      <c r="G10" t="s">
        <v>140</v>
      </c>
      <c r="I10" s="13">
        <f xml:space="preserve"> IF( I13 = "Ascending", 1, -1)</f>
        <v>-1</v>
      </c>
      <c r="K10" s="19" t="str" cm="1">
        <f t="array" ref="K10:K121" xml:space="preserve"> _xlfn.LET(
           _xlpm.Counties,
           IF( G51 = "w/o filters",
                 _xlfn.UNIQUE( _01_data[county] ),
                 _xlfn.UNIQUE( _xlfn._xlws.FILTER( _01_data[county], ISNUMBER( _xlfn.XMATCH( _01_data[cluster], G54:G57 ) ) ) )
               ),
           _xlpm.Year20,
           SUMIFS( _01_data[pct],
                           _01_data[county], _xlpm.Counties,
                           _01_data[year], M9 ),
           _xlpm.Year19,
           SUMIFS( _01_data[pct],
                           _01_data[county], _xlpm.Counties,
                           _01_data[year], L9 ),
           CHOOSE( I19,
                           _xlfn._xlws.SORT( _xlpm.Counties,, I10 ),
                           _xlfn.SORTBY( _xlpm.Counties, _xlpm.Year19, I10 ),
                           _xlfn.SORTBY( _xlpm.Counties, _xlpm.Year20, I10 ),
                           _xlfn.SORTBY( _xlpm.Counties, _xlpm.Year20 - _xlpm.Year19, I10 )
                         )
           )</f>
        <v>Clay</v>
      </c>
      <c r="L10" cm="1">
        <f t="array" ref="L10:L121" xml:space="preserve"> SUMIFS( _01_data[pct],
                   _01_data[county],_xlfn.ANCHORARRAY( $K10),
                   _01_data[year], L9 )</f>
        <v>64</v>
      </c>
      <c r="M10" cm="1">
        <f t="array" ref="M10:M121" xml:space="preserve"> SUMIFS( _01_data[pct],
                   _01_data[county],_xlfn.ANCHORARRAY( $K10),
                   _01_data[year], M9 )</f>
        <v>84</v>
      </c>
      <c r="N10" cm="1">
        <f t="array" ref="N10:N121" xml:space="preserve"> _xlfn.SEQUENCE( COUNTA(_xlfn.ANCHORARRAY( K10) ) )</f>
        <v>1</v>
      </c>
      <c r="O10" cm="1">
        <f t="array" ref="O10:O121" xml:space="preserve"> _xlfn.SEQUENCE( COUNTA(_xlfn.ANCHORARRAY( K10) ) ) * 0 + 1</f>
        <v>1</v>
      </c>
      <c r="P10" cm="1">
        <f t="array" ref="P10:P121">_xlfn.ANCHORARRAY( M10) -_xlfn.ANCHORARRAY( L10)</f>
        <v>20</v>
      </c>
      <c r="Q10" t="str" cm="1">
        <f t="array" ref="Q10:Q121">_xlfn.ANCHORARRAY( K10)
   &amp; ": "
   &amp; IF(_xlfn.ANCHORARRAY( P10) = 0,
             0,
             IF(_xlfn.ANCHORARRAY( P10) &gt; 0,
                   "+" &amp;_xlfn.ANCHORARRAY( P10),_xlfn.ANCHORARRAY(
                   P10)
                 )
           )</f>
        <v>Clay: +20</v>
      </c>
      <c r="R10" t="e" cm="1">
        <f t="array" ref="R10" xml:space="preserve"> IF( R7,
         IF(_xlfn.ANCHORARRAY( M10) &lt;_xlfn.ANCHORARRAY( L10),_xlfn.ANCHORARRAY( L10), NA() ),
         NA() )</f>
        <v>#N/A</v>
      </c>
      <c r="S10" t="e" cm="1">
        <f t="array" ref="S10" xml:space="preserve"> IF( S7,
         IF(_xlfn.ANCHORARRAY( M10) &gt;_xlfn.ANCHORARRAY( L10),_xlfn.ANCHORARRAY( L10), NA() ),
         NA() )</f>
        <v>#N/A</v>
      </c>
      <c r="T10" t="e" cm="1">
        <f t="array" ref="T10" xml:space="preserve"> IF( T7,
         IF(_xlfn.ANCHORARRAY( L10) &lt;_xlfn.ANCHORARRAY( M10),_xlfn.ANCHORARRAY( M10), NA() ),
         NA() )</f>
        <v>#N/A</v>
      </c>
      <c r="U10" t="e" cm="1">
        <f t="array" ref="U10" xml:space="preserve"> IF( U7,
         IF(_xlfn.ANCHORARRAY( L10) &gt;_xlfn.ANCHORARRAY( M10),_xlfn.ANCHORARRAY( M10), NA() ),
         NA() )</f>
        <v>#N/A</v>
      </c>
      <c r="AG10" s="15"/>
    </row>
    <row r="11" spans="2:33" x14ac:dyDescent="0.4">
      <c r="B11" t="s">
        <v>1</v>
      </c>
      <c r="C11" t="s">
        <v>123</v>
      </c>
      <c r="D11">
        <v>2019</v>
      </c>
      <c r="E11">
        <v>51</v>
      </c>
      <c r="K11" t="str">
        <v>Pittston</v>
      </c>
      <c r="L11">
        <v>62</v>
      </c>
      <c r="M11">
        <v>78</v>
      </c>
      <c r="N11">
        <v>2</v>
      </c>
      <c r="O11">
        <v>1</v>
      </c>
      <c r="P11">
        <v>16</v>
      </c>
      <c r="Q11" t="str">
        <v>Pittston: +16</v>
      </c>
    </row>
    <row r="12" spans="2:33" x14ac:dyDescent="0.4">
      <c r="B12" t="s">
        <v>2</v>
      </c>
      <c r="C12" t="s">
        <v>123</v>
      </c>
      <c r="D12">
        <v>2019</v>
      </c>
      <c r="E12">
        <v>54</v>
      </c>
      <c r="G12" t="s">
        <v>131</v>
      </c>
      <c r="I12" s="9" t="s">
        <v>131</v>
      </c>
      <c r="K12" t="str">
        <v>Nitro</v>
      </c>
      <c r="L12">
        <v>54</v>
      </c>
      <c r="M12">
        <v>73</v>
      </c>
      <c r="N12">
        <v>3</v>
      </c>
      <c r="O12">
        <v>1</v>
      </c>
      <c r="P12">
        <v>19</v>
      </c>
      <c r="Q12" t="str">
        <v>Nitro: +19</v>
      </c>
    </row>
    <row r="13" spans="2:33" x14ac:dyDescent="0.4">
      <c r="B13" t="s">
        <v>3</v>
      </c>
      <c r="C13" t="s">
        <v>123</v>
      </c>
      <c r="D13">
        <v>2019</v>
      </c>
      <c r="E13">
        <v>62</v>
      </c>
      <c r="G13" t="s">
        <v>129</v>
      </c>
      <c r="I13" t="s">
        <v>130</v>
      </c>
      <c r="K13" t="str">
        <v>Plattsburgh</v>
      </c>
      <c r="L13">
        <v>60</v>
      </c>
      <c r="M13">
        <v>73</v>
      </c>
      <c r="N13">
        <v>4</v>
      </c>
      <c r="O13">
        <v>1</v>
      </c>
      <c r="P13">
        <v>13</v>
      </c>
      <c r="Q13" t="str">
        <v>Plattsburgh: +13</v>
      </c>
    </row>
    <row r="14" spans="2:33" x14ac:dyDescent="0.4">
      <c r="B14" t="s">
        <v>4</v>
      </c>
      <c r="C14" t="s">
        <v>123</v>
      </c>
      <c r="D14">
        <v>2019</v>
      </c>
      <c r="E14">
        <v>49</v>
      </c>
      <c r="G14" t="s">
        <v>130</v>
      </c>
      <c r="K14" t="str">
        <v>Oak Grove</v>
      </c>
      <c r="L14">
        <v>66</v>
      </c>
      <c r="M14">
        <v>72</v>
      </c>
      <c r="N14">
        <v>5</v>
      </c>
      <c r="O14">
        <v>1</v>
      </c>
      <c r="P14">
        <v>6</v>
      </c>
      <c r="Q14" t="str">
        <v>Oak Grove: +6</v>
      </c>
    </row>
    <row r="15" spans="2:33" x14ac:dyDescent="0.4">
      <c r="B15" t="s">
        <v>5</v>
      </c>
      <c r="C15" t="s">
        <v>124</v>
      </c>
      <c r="D15">
        <v>2019</v>
      </c>
      <c r="E15">
        <v>40</v>
      </c>
      <c r="K15" t="str">
        <v>Cathedral City</v>
      </c>
      <c r="L15">
        <v>51</v>
      </c>
      <c r="M15">
        <v>70</v>
      </c>
      <c r="N15">
        <v>6</v>
      </c>
      <c r="O15">
        <v>1</v>
      </c>
      <c r="P15">
        <v>19</v>
      </c>
      <c r="Q15" t="str">
        <v>Cathedral City: +19</v>
      </c>
    </row>
    <row r="16" spans="2:33" x14ac:dyDescent="0.4">
      <c r="B16" t="s">
        <v>6</v>
      </c>
      <c r="C16" t="s">
        <v>124</v>
      </c>
      <c r="D16">
        <v>2019</v>
      </c>
      <c r="E16">
        <v>37</v>
      </c>
      <c r="K16" t="str">
        <v>West Hills</v>
      </c>
      <c r="L16">
        <v>65</v>
      </c>
      <c r="M16">
        <v>68</v>
      </c>
      <c r="N16">
        <v>7</v>
      </c>
      <c r="O16">
        <v>1</v>
      </c>
      <c r="P16">
        <v>3</v>
      </c>
      <c r="Q16" t="str">
        <v>West Hills: +3</v>
      </c>
    </row>
    <row r="17" spans="2:17" x14ac:dyDescent="0.4">
      <c r="B17" t="s">
        <v>7</v>
      </c>
      <c r="C17" t="s">
        <v>124</v>
      </c>
      <c r="D17">
        <v>2019</v>
      </c>
      <c r="E17">
        <v>47</v>
      </c>
      <c r="K17" t="str">
        <v>Rochester</v>
      </c>
      <c r="L17">
        <v>49</v>
      </c>
      <c r="M17">
        <v>65</v>
      </c>
      <c r="N17">
        <v>8</v>
      </c>
      <c r="O17">
        <v>1</v>
      </c>
      <c r="P17">
        <v>16</v>
      </c>
      <c r="Q17" t="str">
        <v>Rochester: +16</v>
      </c>
    </row>
    <row r="18" spans="2:17" x14ac:dyDescent="0.4">
      <c r="B18" t="s">
        <v>8</v>
      </c>
      <c r="C18" t="s">
        <v>125</v>
      </c>
      <c r="D18">
        <v>2019</v>
      </c>
      <c r="E18">
        <v>31</v>
      </c>
      <c r="K18" t="str">
        <v>Corning</v>
      </c>
      <c r="L18">
        <v>60</v>
      </c>
      <c r="M18">
        <v>65</v>
      </c>
      <c r="N18">
        <v>9</v>
      </c>
      <c r="O18">
        <v>1</v>
      </c>
      <c r="P18">
        <v>5</v>
      </c>
      <c r="Q18" t="str">
        <v>Corning: +5</v>
      </c>
    </row>
    <row r="19" spans="2:17" x14ac:dyDescent="0.4">
      <c r="B19" t="s">
        <v>9</v>
      </c>
      <c r="C19" t="s">
        <v>123</v>
      </c>
      <c r="D19">
        <v>2019</v>
      </c>
      <c r="E19">
        <v>60</v>
      </c>
      <c r="G19" s="8" t="s">
        <v>141</v>
      </c>
      <c r="I19" s="13">
        <f>LEFT(I22,1)*1</f>
        <v>3</v>
      </c>
      <c r="K19" t="str">
        <v>Rindge</v>
      </c>
      <c r="L19">
        <v>51</v>
      </c>
      <c r="M19">
        <v>64</v>
      </c>
      <c r="N19">
        <v>10</v>
      </c>
      <c r="O19">
        <v>1</v>
      </c>
      <c r="P19">
        <v>13</v>
      </c>
      <c r="Q19" t="str">
        <v>Rindge: +13</v>
      </c>
    </row>
    <row r="20" spans="2:17" x14ac:dyDescent="0.4">
      <c r="B20" t="s">
        <v>10</v>
      </c>
      <c r="C20" t="s">
        <v>124</v>
      </c>
      <c r="D20">
        <v>2019</v>
      </c>
      <c r="E20">
        <v>48</v>
      </c>
      <c r="K20" t="str">
        <v>Cranston</v>
      </c>
      <c r="L20">
        <v>47</v>
      </c>
      <c r="M20">
        <v>61</v>
      </c>
      <c r="N20">
        <v>11</v>
      </c>
      <c r="O20">
        <v>1</v>
      </c>
      <c r="P20">
        <v>14</v>
      </c>
      <c r="Q20" t="str">
        <v>Cranston: +14</v>
      </c>
    </row>
    <row r="21" spans="2:17" x14ac:dyDescent="0.4">
      <c r="B21" t="s">
        <v>11</v>
      </c>
      <c r="C21" t="s">
        <v>123</v>
      </c>
      <c r="D21">
        <v>2019</v>
      </c>
      <c r="E21">
        <v>51</v>
      </c>
      <c r="G21" s="12" t="s">
        <v>132</v>
      </c>
      <c r="I21" s="9" t="s">
        <v>132</v>
      </c>
      <c r="K21" t="str">
        <v>Ukiah</v>
      </c>
      <c r="L21">
        <v>48</v>
      </c>
      <c r="M21">
        <v>61</v>
      </c>
      <c r="N21">
        <v>12</v>
      </c>
      <c r="O21">
        <v>1</v>
      </c>
      <c r="P21">
        <v>13</v>
      </c>
      <c r="Q21" t="str">
        <v>Ukiah: +13</v>
      </c>
    </row>
    <row r="22" spans="2:17" x14ac:dyDescent="0.4">
      <c r="B22" t="s">
        <v>12</v>
      </c>
      <c r="C22" t="s">
        <v>125</v>
      </c>
      <c r="D22">
        <v>2019</v>
      </c>
      <c r="E22">
        <v>19</v>
      </c>
      <c r="G22" t="s">
        <v>133</v>
      </c>
      <c r="I22" t="s">
        <v>135</v>
      </c>
      <c r="K22" t="str">
        <v>Canton</v>
      </c>
      <c r="L22">
        <v>50</v>
      </c>
      <c r="M22">
        <v>59</v>
      </c>
      <c r="N22">
        <v>13</v>
      </c>
      <c r="O22">
        <v>1</v>
      </c>
      <c r="P22">
        <v>9</v>
      </c>
      <c r="Q22" t="str">
        <v>Canton: +9</v>
      </c>
    </row>
    <row r="23" spans="2:17" x14ac:dyDescent="0.4">
      <c r="B23" t="s">
        <v>13</v>
      </c>
      <c r="C23" t="s">
        <v>124</v>
      </c>
      <c r="D23">
        <v>2019</v>
      </c>
      <c r="E23">
        <v>34</v>
      </c>
      <c r="G23" t="s">
        <v>134</v>
      </c>
      <c r="K23" t="str">
        <v>Dahlonega</v>
      </c>
      <c r="L23">
        <v>52</v>
      </c>
      <c r="M23">
        <v>59</v>
      </c>
      <c r="N23">
        <v>14</v>
      </c>
      <c r="O23">
        <v>1</v>
      </c>
      <c r="P23">
        <v>7</v>
      </c>
      <c r="Q23" t="str">
        <v>Dahlonega: +7</v>
      </c>
    </row>
    <row r="24" spans="2:17" x14ac:dyDescent="0.4">
      <c r="B24" t="s">
        <v>14</v>
      </c>
      <c r="C24" t="s">
        <v>126</v>
      </c>
      <c r="D24">
        <v>2019</v>
      </c>
      <c r="E24">
        <v>18</v>
      </c>
      <c r="G24" t="s">
        <v>135</v>
      </c>
      <c r="K24" t="str">
        <v>Hickory Creek</v>
      </c>
      <c r="L24">
        <v>52</v>
      </c>
      <c r="M24">
        <v>56</v>
      </c>
      <c r="N24">
        <v>15</v>
      </c>
      <c r="O24">
        <v>1</v>
      </c>
      <c r="P24">
        <v>4</v>
      </c>
      <c r="Q24" t="str">
        <v>Hickory Creek: +4</v>
      </c>
    </row>
    <row r="25" spans="2:17" x14ac:dyDescent="0.4">
      <c r="B25" t="s">
        <v>15</v>
      </c>
      <c r="C25" t="s">
        <v>125</v>
      </c>
      <c r="D25">
        <v>2019</v>
      </c>
      <c r="E25">
        <v>23</v>
      </c>
      <c r="G25" t="s">
        <v>136</v>
      </c>
      <c r="K25" t="str">
        <v>Ontario</v>
      </c>
      <c r="L25">
        <v>40</v>
      </c>
      <c r="M25">
        <v>55</v>
      </c>
      <c r="N25">
        <v>16</v>
      </c>
      <c r="O25">
        <v>1</v>
      </c>
      <c r="P25">
        <v>15</v>
      </c>
      <c r="Q25" t="str">
        <v>Ontario: +15</v>
      </c>
    </row>
    <row r="26" spans="2:17" x14ac:dyDescent="0.4">
      <c r="B26" t="s">
        <v>16</v>
      </c>
      <c r="C26" t="s">
        <v>126</v>
      </c>
      <c r="D26">
        <v>2019</v>
      </c>
      <c r="E26">
        <v>16</v>
      </c>
      <c r="K26" t="str">
        <v>Kentwood</v>
      </c>
      <c r="L26">
        <v>45</v>
      </c>
      <c r="M26">
        <v>53</v>
      </c>
      <c r="N26">
        <v>17</v>
      </c>
      <c r="O26">
        <v>1</v>
      </c>
      <c r="P26">
        <v>8</v>
      </c>
      <c r="Q26" t="str">
        <v>Kentwood: +8</v>
      </c>
    </row>
    <row r="27" spans="2:17" x14ac:dyDescent="0.4">
      <c r="B27" t="s">
        <v>17</v>
      </c>
      <c r="C27" t="s">
        <v>125</v>
      </c>
      <c r="D27">
        <v>2019</v>
      </c>
      <c r="E27">
        <v>28</v>
      </c>
      <c r="K27" t="str">
        <v>Mannahawkin</v>
      </c>
      <c r="L27">
        <v>37</v>
      </c>
      <c r="M27">
        <v>52</v>
      </c>
      <c r="N27">
        <v>18</v>
      </c>
      <c r="O27">
        <v>1</v>
      </c>
      <c r="P27">
        <v>15</v>
      </c>
      <c r="Q27" t="str">
        <v>Mannahawkin: +15</v>
      </c>
    </row>
    <row r="28" spans="2:17" x14ac:dyDescent="0.4">
      <c r="B28" t="s">
        <v>18</v>
      </c>
      <c r="C28" t="s">
        <v>124</v>
      </c>
      <c r="D28">
        <v>2019</v>
      </c>
      <c r="E28">
        <v>41</v>
      </c>
      <c r="K28" t="str">
        <v>Texarkana</v>
      </c>
      <c r="L28">
        <v>41</v>
      </c>
      <c r="M28">
        <v>52</v>
      </c>
      <c r="N28">
        <v>19</v>
      </c>
      <c r="O28">
        <v>1</v>
      </c>
      <c r="P28">
        <v>11</v>
      </c>
      <c r="Q28" t="str">
        <v>Texarkana: +11</v>
      </c>
    </row>
    <row r="29" spans="2:17" x14ac:dyDescent="0.4">
      <c r="B29" t="s">
        <v>19</v>
      </c>
      <c r="C29" t="s">
        <v>125</v>
      </c>
      <c r="D29">
        <v>2019</v>
      </c>
      <c r="E29">
        <v>19</v>
      </c>
      <c r="K29" t="str">
        <v>Swansea</v>
      </c>
      <c r="L29">
        <v>47</v>
      </c>
      <c r="M29">
        <v>52</v>
      </c>
      <c r="N29">
        <v>20</v>
      </c>
      <c r="O29">
        <v>1</v>
      </c>
      <c r="P29">
        <v>5</v>
      </c>
      <c r="Q29" t="str">
        <v>Swansea: +5</v>
      </c>
    </row>
    <row r="30" spans="2:17" x14ac:dyDescent="0.4">
      <c r="B30" t="s">
        <v>105</v>
      </c>
      <c r="C30" t="s">
        <v>124</v>
      </c>
      <c r="D30">
        <v>2019</v>
      </c>
      <c r="E30">
        <v>39</v>
      </c>
      <c r="K30" t="str">
        <v>Erie</v>
      </c>
      <c r="L30">
        <v>43</v>
      </c>
      <c r="M30">
        <v>50</v>
      </c>
      <c r="N30">
        <v>21</v>
      </c>
      <c r="O30">
        <v>1</v>
      </c>
      <c r="P30">
        <v>7</v>
      </c>
      <c r="Q30" t="str">
        <v>Erie: +7</v>
      </c>
    </row>
    <row r="31" spans="2:17" x14ac:dyDescent="0.4">
      <c r="B31" t="s">
        <v>20</v>
      </c>
      <c r="C31" t="s">
        <v>125</v>
      </c>
      <c r="D31">
        <v>2019</v>
      </c>
      <c r="E31">
        <v>20</v>
      </c>
      <c r="G31" t="s">
        <v>120</v>
      </c>
      <c r="I31" s="11" t="s">
        <v>137</v>
      </c>
      <c r="K31" t="str">
        <v>Zanesville</v>
      </c>
      <c r="L31">
        <v>47</v>
      </c>
      <c r="M31">
        <v>50</v>
      </c>
      <c r="N31">
        <v>22</v>
      </c>
      <c r="O31">
        <v>1</v>
      </c>
      <c r="P31">
        <v>3</v>
      </c>
      <c r="Q31" t="str">
        <v>Zanesville: +3</v>
      </c>
    </row>
    <row r="32" spans="2:17" x14ac:dyDescent="0.4">
      <c r="B32" t="s">
        <v>21</v>
      </c>
      <c r="C32" t="s">
        <v>124</v>
      </c>
      <c r="D32">
        <v>2019</v>
      </c>
      <c r="E32">
        <v>35</v>
      </c>
      <c r="G32" t="s">
        <v>138</v>
      </c>
      <c r="I32" t="s">
        <v>138</v>
      </c>
      <c r="K32" t="str">
        <v>Glen Burnie</v>
      </c>
      <c r="L32">
        <v>39</v>
      </c>
      <c r="M32">
        <v>49</v>
      </c>
      <c r="N32">
        <v>23</v>
      </c>
      <c r="O32">
        <v>1</v>
      </c>
      <c r="P32">
        <v>10</v>
      </c>
      <c r="Q32" t="str">
        <v>Glen Burnie: +10</v>
      </c>
    </row>
    <row r="33" spans="2:17" x14ac:dyDescent="0.4">
      <c r="B33" t="s">
        <v>22</v>
      </c>
      <c r="C33" t="s">
        <v>124</v>
      </c>
      <c r="D33">
        <v>2019</v>
      </c>
      <c r="E33">
        <v>34</v>
      </c>
      <c r="G33" s="14">
        <v>100</v>
      </c>
      <c r="I33" s="14">
        <v>1</v>
      </c>
      <c r="K33" t="str">
        <v>El Cajon</v>
      </c>
      <c r="L33">
        <v>37</v>
      </c>
      <c r="M33">
        <v>47</v>
      </c>
      <c r="N33">
        <v>24</v>
      </c>
      <c r="O33">
        <v>1</v>
      </c>
      <c r="P33">
        <v>10</v>
      </c>
      <c r="Q33" t="str">
        <v>El Cajon: +10</v>
      </c>
    </row>
    <row r="34" spans="2:17" x14ac:dyDescent="0.4">
      <c r="B34" t="s">
        <v>23</v>
      </c>
      <c r="C34" t="s">
        <v>125</v>
      </c>
      <c r="D34">
        <v>2019</v>
      </c>
      <c r="E34">
        <v>33</v>
      </c>
      <c r="G34" t="s">
        <v>139</v>
      </c>
      <c r="I34" t="s">
        <v>139</v>
      </c>
      <c r="K34" t="str">
        <v>Lake Elsinore</v>
      </c>
      <c r="L34">
        <v>34</v>
      </c>
      <c r="M34">
        <v>46</v>
      </c>
      <c r="N34">
        <v>25</v>
      </c>
      <c r="O34">
        <v>1</v>
      </c>
      <c r="P34">
        <v>12</v>
      </c>
      <c r="Q34" t="str">
        <v>Lake Elsinore: +12</v>
      </c>
    </row>
    <row r="35" spans="2:17" x14ac:dyDescent="0.4">
      <c r="B35" t="s">
        <v>24</v>
      </c>
      <c r="C35" t="s">
        <v>125</v>
      </c>
      <c r="D35">
        <v>2019</v>
      </c>
      <c r="E35">
        <v>27</v>
      </c>
      <c r="G35" s="14" t="e">
        <f xml:space="preserve"> IF( I51 &lt;&gt; "w/o filters",
         INDEX(_xlfn.ANCHORARRAY( N10), MATCH( I48,_xlfn.ANCHORARRAY( Q10), 0 ) ),
         NA()
       )</f>
        <v>#N/A</v>
      </c>
      <c r="I35" s="14" t="e">
        <f xml:space="preserve"> G35</f>
        <v>#N/A</v>
      </c>
      <c r="K35" t="str">
        <v>Mesa</v>
      </c>
      <c r="L35">
        <v>38</v>
      </c>
      <c r="M35">
        <v>46</v>
      </c>
      <c r="N35">
        <v>26</v>
      </c>
      <c r="O35">
        <v>1</v>
      </c>
      <c r="P35">
        <v>8</v>
      </c>
      <c r="Q35" t="str">
        <v>Mesa: +8</v>
      </c>
    </row>
    <row r="36" spans="2:17" x14ac:dyDescent="0.4">
      <c r="B36" t="s">
        <v>25</v>
      </c>
      <c r="C36" t="s">
        <v>125</v>
      </c>
      <c r="D36">
        <v>2019</v>
      </c>
      <c r="E36">
        <v>21</v>
      </c>
      <c r="K36" t="str">
        <v>Cobleskill</v>
      </c>
      <c r="L36">
        <v>35</v>
      </c>
      <c r="M36">
        <v>45</v>
      </c>
      <c r="N36">
        <v>27</v>
      </c>
      <c r="O36">
        <v>1</v>
      </c>
      <c r="P36">
        <v>10</v>
      </c>
      <c r="Q36" t="str">
        <v>Cobleskill: +10</v>
      </c>
    </row>
    <row r="37" spans="2:17" x14ac:dyDescent="0.4">
      <c r="B37" t="s">
        <v>26</v>
      </c>
      <c r="C37" t="s">
        <v>124</v>
      </c>
      <c r="D37">
        <v>2019</v>
      </c>
      <c r="E37">
        <v>37</v>
      </c>
      <c r="G37" s="16" t="s">
        <v>146</v>
      </c>
      <c r="I37" s="16" t="s">
        <v>147</v>
      </c>
      <c r="K37" t="str">
        <v>Lapeer</v>
      </c>
      <c r="L37">
        <v>31</v>
      </c>
      <c r="M37">
        <v>44</v>
      </c>
      <c r="N37">
        <v>28</v>
      </c>
      <c r="O37">
        <v>1</v>
      </c>
      <c r="P37">
        <v>13</v>
      </c>
      <c r="Q37" t="str">
        <v>Lapeer: +13</v>
      </c>
    </row>
    <row r="38" spans="2:17" x14ac:dyDescent="0.4">
      <c r="B38" t="s">
        <v>27</v>
      </c>
      <c r="C38" t="s">
        <v>125</v>
      </c>
      <c r="D38">
        <v>2019</v>
      </c>
      <c r="E38">
        <v>20</v>
      </c>
      <c r="G38" t="s">
        <v>138</v>
      </c>
      <c r="I38" t="s">
        <v>138</v>
      </c>
      <c r="K38" t="str">
        <v>West Boylston</v>
      </c>
      <c r="L38">
        <v>34</v>
      </c>
      <c r="M38">
        <v>44</v>
      </c>
      <c r="N38">
        <v>29</v>
      </c>
      <c r="O38">
        <v>1</v>
      </c>
      <c r="P38">
        <v>10</v>
      </c>
      <c r="Q38" t="str">
        <v>West Boylston: +10</v>
      </c>
    </row>
    <row r="39" spans="2:17" x14ac:dyDescent="0.4">
      <c r="B39" t="s">
        <v>28</v>
      </c>
      <c r="C39" t="s">
        <v>125</v>
      </c>
      <c r="D39">
        <v>2019</v>
      </c>
      <c r="E39">
        <v>27</v>
      </c>
      <c r="G39" s="14" t="e" cm="1">
        <f t="array" ref="G39">_xlfn.LET( _xlpm.boldprior, _xlfn.XLOOKUP( I54,_xlfn.ANCHORARRAY( K10),_xlfn.ANCHORARRAY( L10) ),
          _xlpm.boldcurrent, _xlfn.XLOOKUP( I54,_xlfn.ANCHORARRAY( K10),_xlfn.ANCHORARRAY( M10) ),
          IF( I51 &lt;&gt; "w/o filters",
               IF( _xlpm.boldprior &gt; _xlpm.boldcurrent,
                    _xlpm.boldcurrent,
                    _xlpm.boldprior ),
               NA()
              )
           )</f>
        <v>#N/A</v>
      </c>
      <c r="I39" s="14" t="e" cm="1">
        <f t="array" ref="I39">_xlfn.LET( _xlpm.boldprior, _xlfn.XLOOKUP( I54,_xlfn.ANCHORARRAY( K10),_xlfn.ANCHORARRAY( L10) ),
          _xlpm.boldcurrent, _xlfn.XLOOKUP( I54,_xlfn.ANCHORARRAY( K10),_xlfn.ANCHORARRAY( M10) ),
          IF( I51 &lt;&gt; "w/o filters",
               IF( _xlpm.boldprior &lt; _xlpm.boldcurrent,
                    _xlpm.boldcurrent,
                    _xlpm.boldprior ),
               NA()
              )
           )</f>
        <v>#N/A</v>
      </c>
      <c r="K39" t="str">
        <v>Clinton</v>
      </c>
      <c r="L39">
        <v>37</v>
      </c>
      <c r="M39">
        <v>44</v>
      </c>
      <c r="N39">
        <v>30</v>
      </c>
      <c r="O39">
        <v>1</v>
      </c>
      <c r="P39">
        <v>7</v>
      </c>
      <c r="Q39" t="str">
        <v>Clinton: +7</v>
      </c>
    </row>
    <row r="40" spans="2:17" x14ac:dyDescent="0.4">
      <c r="B40" t="s">
        <v>29</v>
      </c>
      <c r="C40" t="s">
        <v>125</v>
      </c>
      <c r="D40">
        <v>2019</v>
      </c>
      <c r="E40">
        <v>24</v>
      </c>
      <c r="G40" t="s">
        <v>139</v>
      </c>
      <c r="I40" t="s">
        <v>139</v>
      </c>
      <c r="K40" t="str">
        <v>Orange</v>
      </c>
      <c r="L40">
        <v>33</v>
      </c>
      <c r="M40">
        <v>43</v>
      </c>
      <c r="N40">
        <v>31</v>
      </c>
      <c r="O40">
        <v>1</v>
      </c>
      <c r="P40">
        <v>10</v>
      </c>
      <c r="Q40" t="str">
        <v>Orange: +10</v>
      </c>
    </row>
    <row r="41" spans="2:17" x14ac:dyDescent="0.4">
      <c r="B41" t="s">
        <v>30</v>
      </c>
      <c r="C41" t="s">
        <v>125</v>
      </c>
      <c r="D41">
        <v>2019</v>
      </c>
      <c r="E41">
        <v>19</v>
      </c>
      <c r="G41" s="14" t="e">
        <f xml:space="preserve"> I41</f>
        <v>#N/A</v>
      </c>
      <c r="I41" s="14" t="e" cm="1">
        <f t="array" ref="I41">IF( ISNA(I39),
       NA(),
       _xlfn.XLOOKUP( I54,_xlfn.ANCHORARRAY( K10),_xlfn.ANCHORARRAY( N10) )
      )</f>
        <v>#N/A</v>
      </c>
      <c r="K41" t="str">
        <v>Moorefield</v>
      </c>
      <c r="L41">
        <v>36</v>
      </c>
      <c r="M41">
        <v>43</v>
      </c>
      <c r="N41">
        <v>32</v>
      </c>
      <c r="O41">
        <v>1</v>
      </c>
      <c r="P41">
        <v>7</v>
      </c>
      <c r="Q41" t="str">
        <v>Moorefield: +7</v>
      </c>
    </row>
    <row r="42" spans="2:17" x14ac:dyDescent="0.4">
      <c r="B42" t="s">
        <v>31</v>
      </c>
      <c r="C42" t="s">
        <v>125</v>
      </c>
      <c r="D42">
        <v>2019</v>
      </c>
      <c r="E42">
        <v>20</v>
      </c>
      <c r="K42" t="str">
        <v>Oldsmar</v>
      </c>
      <c r="L42">
        <v>37</v>
      </c>
      <c r="M42">
        <v>42</v>
      </c>
      <c r="N42">
        <v>33</v>
      </c>
      <c r="O42">
        <v>1</v>
      </c>
      <c r="P42">
        <v>5</v>
      </c>
      <c r="Q42" t="str">
        <v>Oldsmar: +5</v>
      </c>
    </row>
    <row r="43" spans="2:17" x14ac:dyDescent="0.4">
      <c r="B43" t="s">
        <v>32</v>
      </c>
      <c r="C43" t="s">
        <v>123</v>
      </c>
      <c r="D43">
        <v>2019</v>
      </c>
      <c r="E43">
        <v>50</v>
      </c>
      <c r="K43" t="str">
        <v>Wadsworth</v>
      </c>
      <c r="L43">
        <v>38</v>
      </c>
      <c r="M43">
        <v>40</v>
      </c>
      <c r="N43">
        <v>34</v>
      </c>
      <c r="O43">
        <v>1</v>
      </c>
      <c r="P43">
        <v>2</v>
      </c>
      <c r="Q43" t="str">
        <v>Wadsworth: +2</v>
      </c>
    </row>
    <row r="44" spans="2:17" x14ac:dyDescent="0.4">
      <c r="B44" t="s">
        <v>33</v>
      </c>
      <c r="C44" t="s">
        <v>125</v>
      </c>
      <c r="D44">
        <v>2019</v>
      </c>
      <c r="E44">
        <v>28</v>
      </c>
      <c r="K44" t="str">
        <v>Abington</v>
      </c>
      <c r="L44">
        <v>28</v>
      </c>
      <c r="M44">
        <v>39</v>
      </c>
      <c r="N44">
        <v>35</v>
      </c>
      <c r="O44">
        <v>1</v>
      </c>
      <c r="P44">
        <v>11</v>
      </c>
      <c r="Q44" t="str">
        <v>Abington: +11</v>
      </c>
    </row>
    <row r="45" spans="2:17" x14ac:dyDescent="0.4">
      <c r="B45" t="s">
        <v>106</v>
      </c>
      <c r="C45" t="s">
        <v>124</v>
      </c>
      <c r="D45">
        <v>2019</v>
      </c>
      <c r="E45">
        <v>38</v>
      </c>
      <c r="K45" t="str">
        <v>Cary</v>
      </c>
      <c r="L45">
        <v>27</v>
      </c>
      <c r="M45">
        <v>37</v>
      </c>
      <c r="N45">
        <v>36</v>
      </c>
      <c r="O45">
        <v>1</v>
      </c>
      <c r="P45">
        <v>10</v>
      </c>
      <c r="Q45" t="str">
        <v>Cary: +10</v>
      </c>
    </row>
    <row r="46" spans="2:17" x14ac:dyDescent="0.4">
      <c r="B46" t="s">
        <v>34</v>
      </c>
      <c r="C46" t="s">
        <v>125</v>
      </c>
      <c r="D46">
        <v>2019</v>
      </c>
      <c r="E46">
        <v>20</v>
      </c>
      <c r="K46" t="str">
        <v>Escanaba</v>
      </c>
      <c r="L46">
        <v>27</v>
      </c>
      <c r="M46">
        <v>36</v>
      </c>
      <c r="N46">
        <v>37</v>
      </c>
      <c r="O46">
        <v>1</v>
      </c>
      <c r="P46">
        <v>9</v>
      </c>
      <c r="Q46" t="str">
        <v>Escanaba: +9</v>
      </c>
    </row>
    <row r="47" spans="2:17" x14ac:dyDescent="0.4">
      <c r="B47" t="s">
        <v>35</v>
      </c>
      <c r="C47" t="s">
        <v>124</v>
      </c>
      <c r="D47">
        <v>2019</v>
      </c>
      <c r="E47">
        <v>45</v>
      </c>
      <c r="K47" t="str">
        <v>Roseburg</v>
      </c>
      <c r="L47">
        <v>28</v>
      </c>
      <c r="M47">
        <v>36</v>
      </c>
      <c r="N47">
        <v>38</v>
      </c>
      <c r="O47">
        <v>1</v>
      </c>
      <c r="P47">
        <v>8</v>
      </c>
      <c r="Q47" t="str">
        <v>Roseburg: +8</v>
      </c>
    </row>
    <row r="48" spans="2:17" x14ac:dyDescent="0.4">
      <c r="B48" t="s">
        <v>36</v>
      </c>
      <c r="C48" t="s">
        <v>125</v>
      </c>
      <c r="D48">
        <v>2019</v>
      </c>
      <c r="E48">
        <v>20</v>
      </c>
      <c r="G48" t="s">
        <v>119</v>
      </c>
      <c r="I48" t="str" cm="1">
        <f t="array" ref="I48" xml:space="preserve"> _xlfn.XLOOKUP( I54,_xlfn.ANCHORARRAY( K10),_xlfn.ANCHORARRAY( Q10) )</f>
        <v>Abington: +11</v>
      </c>
      <c r="K48" t="str">
        <v>North East</v>
      </c>
      <c r="L48">
        <v>38</v>
      </c>
      <c r="M48">
        <v>36</v>
      </c>
      <c r="N48">
        <v>39</v>
      </c>
      <c r="O48">
        <v>1</v>
      </c>
      <c r="P48">
        <v>-2</v>
      </c>
      <c r="Q48" t="str">
        <v>North East: -2</v>
      </c>
    </row>
    <row r="49" spans="2:17" x14ac:dyDescent="0.4">
      <c r="B49" t="s">
        <v>37</v>
      </c>
      <c r="C49" t="s">
        <v>126</v>
      </c>
      <c r="D49">
        <v>2019</v>
      </c>
      <c r="E49">
        <v>14</v>
      </c>
      <c r="K49" t="str">
        <v>Blackstone</v>
      </c>
      <c r="L49">
        <v>28</v>
      </c>
      <c r="M49">
        <v>35</v>
      </c>
      <c r="N49">
        <v>40</v>
      </c>
      <c r="O49">
        <v>1</v>
      </c>
      <c r="P49">
        <v>7</v>
      </c>
      <c r="Q49" t="str">
        <v>Blackstone: +7</v>
      </c>
    </row>
    <row r="50" spans="2:17" x14ac:dyDescent="0.4">
      <c r="B50" t="s">
        <v>38</v>
      </c>
      <c r="C50" t="s">
        <v>125</v>
      </c>
      <c r="D50">
        <v>2019</v>
      </c>
      <c r="E50">
        <v>19</v>
      </c>
      <c r="G50" s="10" t="s">
        <v>127</v>
      </c>
      <c r="H50" s="10"/>
      <c r="I50" s="10" t="s">
        <v>128</v>
      </c>
      <c r="K50" t="str">
        <v>Glendale</v>
      </c>
      <c r="L50">
        <v>32</v>
      </c>
      <c r="M50">
        <v>35</v>
      </c>
      <c r="N50">
        <v>41</v>
      </c>
      <c r="O50">
        <v>1</v>
      </c>
      <c r="P50">
        <v>3</v>
      </c>
      <c r="Q50" t="str">
        <v>Glendale: +3</v>
      </c>
    </row>
    <row r="51" spans="2:17" x14ac:dyDescent="0.4">
      <c r="B51" t="s">
        <v>39</v>
      </c>
      <c r="C51" t="s">
        <v>125</v>
      </c>
      <c r="D51">
        <v>2019</v>
      </c>
      <c r="E51">
        <v>20</v>
      </c>
      <c r="G51" s="1" t="str">
        <f xml:space="preserve"> IF( COUNTA( G54:G64 ) = 4, "w/o filters", G54 )</f>
        <v>w/o filters</v>
      </c>
      <c r="H51" s="1"/>
      <c r="I51" s="1" t="str">
        <f xml:space="preserve"> IF( COUNTA( I54:I159 ) &gt; 1, "w/o filters", I54 )</f>
        <v>w/o filters</v>
      </c>
      <c r="K51" t="str">
        <v>Lawrence</v>
      </c>
      <c r="L51">
        <v>32</v>
      </c>
      <c r="M51">
        <v>35</v>
      </c>
      <c r="N51">
        <v>42</v>
      </c>
      <c r="O51">
        <v>1</v>
      </c>
      <c r="P51">
        <v>3</v>
      </c>
      <c r="Q51" t="str">
        <v>Lawrence: +3</v>
      </c>
    </row>
    <row r="52" spans="2:17" x14ac:dyDescent="0.4">
      <c r="B52" t="s">
        <v>40</v>
      </c>
      <c r="C52" t="s">
        <v>123</v>
      </c>
      <c r="D52">
        <v>2019</v>
      </c>
      <c r="E52">
        <v>52</v>
      </c>
      <c r="K52" t="str">
        <v>Gardner</v>
      </c>
      <c r="L52">
        <v>23</v>
      </c>
      <c r="M52">
        <v>34</v>
      </c>
      <c r="N52">
        <v>43</v>
      </c>
      <c r="O52">
        <v>1</v>
      </c>
      <c r="P52">
        <v>11</v>
      </c>
      <c r="Q52" t="str">
        <v>Gardner: +11</v>
      </c>
    </row>
    <row r="53" spans="2:17" x14ac:dyDescent="0.4">
      <c r="B53" t="s">
        <v>41</v>
      </c>
      <c r="C53" t="s">
        <v>125</v>
      </c>
      <c r="D53">
        <v>2019</v>
      </c>
      <c r="E53">
        <v>19</v>
      </c>
      <c r="G53" s="9" t="s">
        <v>122</v>
      </c>
      <c r="H53" s="9"/>
      <c r="I53" s="9" t="s">
        <v>118</v>
      </c>
      <c r="K53" t="str">
        <v>North Conway</v>
      </c>
      <c r="L53">
        <v>28</v>
      </c>
      <c r="M53">
        <v>34</v>
      </c>
      <c r="N53">
        <v>44</v>
      </c>
      <c r="O53">
        <v>1</v>
      </c>
      <c r="P53">
        <v>6</v>
      </c>
      <c r="Q53" t="str">
        <v>North Conway: +6</v>
      </c>
    </row>
    <row r="54" spans="2:17" x14ac:dyDescent="0.4">
      <c r="B54" t="s">
        <v>42</v>
      </c>
      <c r="C54" t="s">
        <v>124</v>
      </c>
      <c r="D54">
        <v>2019</v>
      </c>
      <c r="E54">
        <v>37</v>
      </c>
      <c r="G54" t="s">
        <v>123</v>
      </c>
      <c r="I54" t="s">
        <v>17</v>
      </c>
      <c r="K54" t="str">
        <v>Belle Vernon</v>
      </c>
      <c r="L54">
        <v>24</v>
      </c>
      <c r="M54">
        <v>33</v>
      </c>
      <c r="N54">
        <v>45</v>
      </c>
      <c r="O54">
        <v>1</v>
      </c>
      <c r="P54">
        <v>9</v>
      </c>
      <c r="Q54" t="str">
        <v>Belle Vernon: +9</v>
      </c>
    </row>
    <row r="55" spans="2:17" x14ac:dyDescent="0.4">
      <c r="B55" t="s">
        <v>43</v>
      </c>
      <c r="C55" t="s">
        <v>126</v>
      </c>
      <c r="D55">
        <v>2019</v>
      </c>
      <c r="E55">
        <v>6</v>
      </c>
      <c r="G55" t="s">
        <v>124</v>
      </c>
      <c r="I55" t="s">
        <v>57</v>
      </c>
      <c r="K55" t="str">
        <v>Norwalk</v>
      </c>
      <c r="L55">
        <v>28</v>
      </c>
      <c r="M55">
        <v>33</v>
      </c>
      <c r="N55">
        <v>46</v>
      </c>
      <c r="O55">
        <v>1</v>
      </c>
      <c r="P55">
        <v>5</v>
      </c>
      <c r="Q55" t="str">
        <v>Norwalk: +5</v>
      </c>
    </row>
    <row r="56" spans="2:17" x14ac:dyDescent="0.4">
      <c r="B56" t="s">
        <v>44</v>
      </c>
      <c r="C56" t="s">
        <v>126</v>
      </c>
      <c r="D56">
        <v>2019</v>
      </c>
      <c r="E56">
        <v>12</v>
      </c>
      <c r="G56" t="s">
        <v>125</v>
      </c>
      <c r="I56" t="s">
        <v>107</v>
      </c>
      <c r="K56" t="str">
        <v>Ogden</v>
      </c>
      <c r="L56">
        <v>27</v>
      </c>
      <c r="M56">
        <v>32</v>
      </c>
      <c r="N56">
        <v>47</v>
      </c>
      <c r="O56">
        <v>1</v>
      </c>
      <c r="P56">
        <v>5</v>
      </c>
      <c r="Q56" t="str">
        <v>Ogden: +5</v>
      </c>
    </row>
    <row r="57" spans="2:17" x14ac:dyDescent="0.4">
      <c r="B57" t="s">
        <v>45</v>
      </c>
      <c r="C57" t="s">
        <v>125</v>
      </c>
      <c r="D57">
        <v>2019</v>
      </c>
      <c r="E57">
        <v>28</v>
      </c>
      <c r="G57" t="s">
        <v>126</v>
      </c>
      <c r="I57" t="s">
        <v>86</v>
      </c>
      <c r="K57" t="str">
        <v>Miami</v>
      </c>
      <c r="L57">
        <v>19</v>
      </c>
      <c r="M57">
        <v>31</v>
      </c>
      <c r="N57">
        <v>48</v>
      </c>
      <c r="O57">
        <v>1</v>
      </c>
      <c r="P57">
        <v>12</v>
      </c>
      <c r="Q57" t="str">
        <v>Miami: +12</v>
      </c>
    </row>
    <row r="58" spans="2:17" x14ac:dyDescent="0.4">
      <c r="B58" t="s">
        <v>107</v>
      </c>
      <c r="C58" t="s">
        <v>126</v>
      </c>
      <c r="D58">
        <v>2019</v>
      </c>
      <c r="E58">
        <v>12</v>
      </c>
      <c r="I58" t="s">
        <v>98</v>
      </c>
      <c r="K58" t="str">
        <v>Elko</v>
      </c>
      <c r="L58">
        <v>21</v>
      </c>
      <c r="M58">
        <v>31</v>
      </c>
      <c r="N58">
        <v>49</v>
      </c>
      <c r="O58">
        <v>1</v>
      </c>
      <c r="P58">
        <v>10</v>
      </c>
      <c r="Q58" t="str">
        <v>Elko: +10</v>
      </c>
    </row>
    <row r="59" spans="2:17" x14ac:dyDescent="0.4">
      <c r="B59" t="s">
        <v>46</v>
      </c>
      <c r="C59" t="s">
        <v>125</v>
      </c>
      <c r="D59">
        <v>2019</v>
      </c>
      <c r="E59">
        <v>21</v>
      </c>
      <c r="I59" t="s">
        <v>103</v>
      </c>
      <c r="K59" t="str">
        <v>Shelton</v>
      </c>
      <c r="L59">
        <v>18</v>
      </c>
      <c r="M59">
        <v>30</v>
      </c>
      <c r="N59">
        <v>50</v>
      </c>
      <c r="O59">
        <v>1</v>
      </c>
      <c r="P59">
        <v>12</v>
      </c>
      <c r="Q59" t="str">
        <v>Shelton: +12</v>
      </c>
    </row>
    <row r="60" spans="2:17" x14ac:dyDescent="0.4">
      <c r="B60" t="s">
        <v>47</v>
      </c>
      <c r="C60" t="s">
        <v>126</v>
      </c>
      <c r="D60">
        <v>2019</v>
      </c>
      <c r="E60">
        <v>13</v>
      </c>
      <c r="I60" t="s">
        <v>29</v>
      </c>
      <c r="K60" t="str">
        <v>Kalispell</v>
      </c>
      <c r="L60">
        <v>20</v>
      </c>
      <c r="M60">
        <v>30</v>
      </c>
      <c r="N60">
        <v>51</v>
      </c>
      <c r="O60">
        <v>1</v>
      </c>
      <c r="P60">
        <v>10</v>
      </c>
      <c r="Q60" t="str">
        <v>Kalispell: +10</v>
      </c>
    </row>
    <row r="61" spans="2:17" x14ac:dyDescent="0.4">
      <c r="B61" t="s">
        <v>108</v>
      </c>
      <c r="C61" t="s">
        <v>124</v>
      </c>
      <c r="D61">
        <v>2019</v>
      </c>
      <c r="E61">
        <v>43</v>
      </c>
      <c r="I61" t="s">
        <v>45</v>
      </c>
      <c r="K61" t="str">
        <v>Towson</v>
      </c>
      <c r="L61">
        <v>31</v>
      </c>
      <c r="M61">
        <v>30</v>
      </c>
      <c r="N61">
        <v>52</v>
      </c>
      <c r="O61">
        <v>1</v>
      </c>
      <c r="P61">
        <v>-1</v>
      </c>
      <c r="Q61" t="str">
        <v>Towson: -1</v>
      </c>
    </row>
    <row r="62" spans="2:17" x14ac:dyDescent="0.4">
      <c r="B62" t="s">
        <v>48</v>
      </c>
      <c r="C62" t="s">
        <v>126</v>
      </c>
      <c r="D62">
        <v>2019</v>
      </c>
      <c r="E62">
        <v>8</v>
      </c>
      <c r="I62" t="s">
        <v>80</v>
      </c>
      <c r="K62" t="str">
        <v>Seekonk</v>
      </c>
      <c r="L62">
        <v>19</v>
      </c>
      <c r="M62">
        <v>29</v>
      </c>
      <c r="N62">
        <v>53</v>
      </c>
      <c r="O62">
        <v>1</v>
      </c>
      <c r="P62">
        <v>10</v>
      </c>
      <c r="Q62" t="str">
        <v>Seekonk: +10</v>
      </c>
    </row>
    <row r="63" spans="2:17" x14ac:dyDescent="0.4">
      <c r="B63" t="s">
        <v>49</v>
      </c>
      <c r="C63" t="s">
        <v>124</v>
      </c>
      <c r="D63">
        <v>2019</v>
      </c>
      <c r="E63">
        <v>36</v>
      </c>
      <c r="I63" t="s">
        <v>32</v>
      </c>
      <c r="K63" t="str">
        <v>Waterford</v>
      </c>
      <c r="L63">
        <v>20</v>
      </c>
      <c r="M63">
        <v>29</v>
      </c>
      <c r="N63">
        <v>54</v>
      </c>
      <c r="O63">
        <v>1</v>
      </c>
      <c r="P63">
        <v>9</v>
      </c>
      <c r="Q63" t="str">
        <v>Waterford: +9</v>
      </c>
    </row>
    <row r="64" spans="2:17" x14ac:dyDescent="0.4">
      <c r="B64" t="s">
        <v>50</v>
      </c>
      <c r="C64" t="s">
        <v>125</v>
      </c>
      <c r="D64">
        <v>2019</v>
      </c>
      <c r="E64">
        <v>22</v>
      </c>
      <c r="I64" t="s">
        <v>24</v>
      </c>
      <c r="K64" t="str">
        <v>Pittsburgh</v>
      </c>
      <c r="L64">
        <v>20</v>
      </c>
      <c r="M64">
        <v>29</v>
      </c>
      <c r="N64">
        <v>55</v>
      </c>
      <c r="O64">
        <v>1</v>
      </c>
      <c r="P64">
        <v>9</v>
      </c>
      <c r="Q64" t="str">
        <v>Pittsburgh: +9</v>
      </c>
    </row>
    <row r="65" spans="2:17" x14ac:dyDescent="0.4">
      <c r="B65" t="s">
        <v>51</v>
      </c>
      <c r="C65" t="s">
        <v>126</v>
      </c>
      <c r="D65">
        <v>2019</v>
      </c>
      <c r="E65">
        <v>12</v>
      </c>
      <c r="I65" t="s">
        <v>1</v>
      </c>
      <c r="K65" t="str">
        <v>Cedar Rapids</v>
      </c>
      <c r="L65">
        <v>22</v>
      </c>
      <c r="M65">
        <v>29</v>
      </c>
      <c r="N65">
        <v>56</v>
      </c>
      <c r="O65">
        <v>1</v>
      </c>
      <c r="P65">
        <v>7</v>
      </c>
      <c r="Q65" t="str">
        <v>Cedar Rapids: +7</v>
      </c>
    </row>
    <row r="66" spans="2:17" x14ac:dyDescent="0.4">
      <c r="B66" t="s">
        <v>52</v>
      </c>
      <c r="C66" t="s">
        <v>125</v>
      </c>
      <c r="D66">
        <v>2019</v>
      </c>
      <c r="E66">
        <v>28</v>
      </c>
      <c r="I66" t="s">
        <v>72</v>
      </c>
      <c r="K66" t="str">
        <v>Stevenson Ranch</v>
      </c>
      <c r="L66">
        <v>19</v>
      </c>
      <c r="M66">
        <v>28</v>
      </c>
      <c r="N66">
        <v>57</v>
      </c>
      <c r="O66">
        <v>1</v>
      </c>
      <c r="P66">
        <v>9</v>
      </c>
      <c r="Q66" t="str">
        <v>Stevenson Ranch: +9</v>
      </c>
    </row>
    <row r="67" spans="2:17" x14ac:dyDescent="0.4">
      <c r="B67" t="s">
        <v>53</v>
      </c>
      <c r="C67" t="s">
        <v>126</v>
      </c>
      <c r="D67">
        <v>2019</v>
      </c>
      <c r="E67">
        <v>19</v>
      </c>
      <c r="I67" t="s">
        <v>50</v>
      </c>
      <c r="K67" t="str">
        <v>Pendleton</v>
      </c>
      <c r="L67">
        <v>20</v>
      </c>
      <c r="M67">
        <v>28</v>
      </c>
      <c r="N67">
        <v>58</v>
      </c>
      <c r="O67">
        <v>1</v>
      </c>
      <c r="P67">
        <v>8</v>
      </c>
      <c r="Q67" t="str">
        <v>Pendleton: +8</v>
      </c>
    </row>
    <row r="68" spans="2:17" x14ac:dyDescent="0.4">
      <c r="B68" t="s">
        <v>54</v>
      </c>
      <c r="C68" t="s">
        <v>126</v>
      </c>
      <c r="D68">
        <v>2019</v>
      </c>
      <c r="E68">
        <v>4</v>
      </c>
      <c r="I68" t="s">
        <v>79</v>
      </c>
      <c r="K68" t="str">
        <v>Chilton</v>
      </c>
      <c r="L68">
        <v>20</v>
      </c>
      <c r="M68">
        <v>28</v>
      </c>
      <c r="N68">
        <v>59</v>
      </c>
      <c r="O68">
        <v>1</v>
      </c>
      <c r="P68">
        <v>8</v>
      </c>
      <c r="Q68" t="str">
        <v>Chilton: +8</v>
      </c>
    </row>
    <row r="69" spans="2:17" x14ac:dyDescent="0.4">
      <c r="B69" t="s">
        <v>55</v>
      </c>
      <c r="C69" t="s">
        <v>126</v>
      </c>
      <c r="D69">
        <v>2019</v>
      </c>
      <c r="E69">
        <v>9</v>
      </c>
      <c r="I69" t="s">
        <v>36</v>
      </c>
      <c r="K69" t="str">
        <v>Racine</v>
      </c>
      <c r="L69">
        <v>21</v>
      </c>
      <c r="M69">
        <v>28</v>
      </c>
      <c r="N69">
        <v>60</v>
      </c>
      <c r="O69">
        <v>1</v>
      </c>
      <c r="P69">
        <v>7</v>
      </c>
      <c r="Q69" t="str">
        <v>Racine: +7</v>
      </c>
    </row>
    <row r="70" spans="2:17" x14ac:dyDescent="0.4">
      <c r="B70" t="s">
        <v>56</v>
      </c>
      <c r="C70" t="s">
        <v>125</v>
      </c>
      <c r="D70">
        <v>2019</v>
      </c>
      <c r="E70">
        <v>22</v>
      </c>
      <c r="I70" t="s">
        <v>0</v>
      </c>
      <c r="K70" t="str">
        <v>Hadley</v>
      </c>
      <c r="L70">
        <v>22</v>
      </c>
      <c r="M70">
        <v>28</v>
      </c>
      <c r="N70">
        <v>61</v>
      </c>
      <c r="O70">
        <v>1</v>
      </c>
      <c r="P70">
        <v>6</v>
      </c>
      <c r="Q70" t="str">
        <v>Hadley: +6</v>
      </c>
    </row>
    <row r="71" spans="2:17" x14ac:dyDescent="0.4">
      <c r="B71" t="s">
        <v>57</v>
      </c>
      <c r="C71" t="s">
        <v>126</v>
      </c>
      <c r="D71">
        <v>2019</v>
      </c>
      <c r="E71">
        <v>7</v>
      </c>
      <c r="I71" t="s">
        <v>63</v>
      </c>
      <c r="K71" t="str">
        <v>Louisville</v>
      </c>
      <c r="L71">
        <v>24</v>
      </c>
      <c r="M71">
        <v>28</v>
      </c>
      <c r="N71">
        <v>62</v>
      </c>
      <c r="O71">
        <v>1</v>
      </c>
      <c r="P71">
        <v>4</v>
      </c>
      <c r="Q71" t="str">
        <v>Louisville: +4</v>
      </c>
    </row>
    <row r="72" spans="2:17" x14ac:dyDescent="0.4">
      <c r="B72" t="s">
        <v>58</v>
      </c>
      <c r="C72" t="s">
        <v>126</v>
      </c>
      <c r="D72">
        <v>2019</v>
      </c>
      <c r="E72">
        <v>13</v>
      </c>
      <c r="I72" t="s">
        <v>88</v>
      </c>
      <c r="K72" t="str">
        <v>Lehighton</v>
      </c>
      <c r="L72">
        <v>16</v>
      </c>
      <c r="M72">
        <v>27</v>
      </c>
      <c r="N72">
        <v>63</v>
      </c>
      <c r="O72">
        <v>1</v>
      </c>
      <c r="P72">
        <v>11</v>
      </c>
      <c r="Q72" t="str">
        <v>Lehighton: +11</v>
      </c>
    </row>
    <row r="73" spans="2:17" x14ac:dyDescent="0.4">
      <c r="B73" t="s">
        <v>59</v>
      </c>
      <c r="C73" t="s">
        <v>126</v>
      </c>
      <c r="D73">
        <v>2019</v>
      </c>
      <c r="E73">
        <v>11</v>
      </c>
      <c r="I73" t="s">
        <v>42</v>
      </c>
      <c r="K73" t="str">
        <v>Dickson City</v>
      </c>
      <c r="L73">
        <v>20</v>
      </c>
      <c r="M73">
        <v>27</v>
      </c>
      <c r="N73">
        <v>64</v>
      </c>
      <c r="O73">
        <v>1</v>
      </c>
      <c r="P73">
        <v>7</v>
      </c>
      <c r="Q73" t="str">
        <v>Dickson City: +7</v>
      </c>
    </row>
    <row r="74" spans="2:17" x14ac:dyDescent="0.4">
      <c r="B74" t="s">
        <v>60</v>
      </c>
      <c r="C74" t="s">
        <v>123</v>
      </c>
      <c r="D74">
        <v>2019</v>
      </c>
      <c r="E74">
        <v>66</v>
      </c>
      <c r="I74" t="s">
        <v>21</v>
      </c>
      <c r="K74" t="str">
        <v>Renton</v>
      </c>
      <c r="L74">
        <v>19</v>
      </c>
      <c r="M74">
        <v>26</v>
      </c>
      <c r="N74">
        <v>65</v>
      </c>
      <c r="O74">
        <v>1</v>
      </c>
      <c r="P74">
        <v>7</v>
      </c>
      <c r="Q74" t="str">
        <v>Renton: +7</v>
      </c>
    </row>
    <row r="75" spans="2:17" x14ac:dyDescent="0.4">
      <c r="B75" t="s">
        <v>61</v>
      </c>
      <c r="C75" t="s">
        <v>126</v>
      </c>
      <c r="D75">
        <v>2019</v>
      </c>
      <c r="E75">
        <v>16</v>
      </c>
      <c r="I75" t="s">
        <v>54</v>
      </c>
      <c r="K75" t="str">
        <v>Redding</v>
      </c>
      <c r="L75">
        <v>19</v>
      </c>
      <c r="M75">
        <v>26</v>
      </c>
      <c r="N75">
        <v>66</v>
      </c>
      <c r="O75">
        <v>1</v>
      </c>
      <c r="P75">
        <v>7</v>
      </c>
      <c r="Q75" t="str">
        <v>Redding: +7</v>
      </c>
    </row>
    <row r="76" spans="2:17" x14ac:dyDescent="0.4">
      <c r="B76" t="s">
        <v>62</v>
      </c>
      <c r="C76" t="s">
        <v>126</v>
      </c>
      <c r="D76">
        <v>2019</v>
      </c>
      <c r="E76">
        <v>7</v>
      </c>
      <c r="I76" t="s">
        <v>69</v>
      </c>
      <c r="K76" t="str">
        <v>Cedar Park</v>
      </c>
      <c r="L76">
        <v>21</v>
      </c>
      <c r="M76">
        <v>26</v>
      </c>
      <c r="N76">
        <v>67</v>
      </c>
      <c r="O76">
        <v>1</v>
      </c>
      <c r="P76">
        <v>5</v>
      </c>
      <c r="Q76" t="str">
        <v>Cedar Park: +5</v>
      </c>
    </row>
    <row r="77" spans="2:17" x14ac:dyDescent="0.4">
      <c r="B77" t="s">
        <v>63</v>
      </c>
      <c r="C77" t="s">
        <v>126</v>
      </c>
      <c r="D77">
        <v>2019</v>
      </c>
      <c r="E77">
        <v>12</v>
      </c>
      <c r="I77" t="s">
        <v>7</v>
      </c>
      <c r="K77" t="str">
        <v>Jane</v>
      </c>
      <c r="L77">
        <v>25</v>
      </c>
      <c r="M77">
        <v>26</v>
      </c>
      <c r="N77">
        <v>68</v>
      </c>
      <c r="O77">
        <v>1</v>
      </c>
      <c r="P77">
        <v>1</v>
      </c>
      <c r="Q77" t="str">
        <v>Jane: +1</v>
      </c>
    </row>
    <row r="78" spans="2:17" x14ac:dyDescent="0.4">
      <c r="B78" t="s">
        <v>64</v>
      </c>
      <c r="C78" t="s">
        <v>126</v>
      </c>
      <c r="D78">
        <v>2019</v>
      </c>
      <c r="E78">
        <v>11</v>
      </c>
      <c r="I78" t="s">
        <v>40</v>
      </c>
      <c r="K78" t="str">
        <v>Lynnwood</v>
      </c>
      <c r="L78">
        <v>19</v>
      </c>
      <c r="M78">
        <v>25</v>
      </c>
      <c r="N78">
        <v>69</v>
      </c>
      <c r="O78">
        <v>1</v>
      </c>
      <c r="P78">
        <v>6</v>
      </c>
      <c r="Q78" t="str">
        <v>Lynnwood: +6</v>
      </c>
    </row>
    <row r="79" spans="2:17" x14ac:dyDescent="0.4">
      <c r="B79" t="s">
        <v>65</v>
      </c>
      <c r="C79" t="s">
        <v>125</v>
      </c>
      <c r="D79">
        <v>2019</v>
      </c>
      <c r="E79">
        <v>28</v>
      </c>
      <c r="I79" t="s">
        <v>39</v>
      </c>
      <c r="K79" t="str">
        <v>Kirkwood</v>
      </c>
      <c r="L79">
        <v>16</v>
      </c>
      <c r="M79">
        <v>22</v>
      </c>
      <c r="N79">
        <v>70</v>
      </c>
      <c r="O79">
        <v>1</v>
      </c>
      <c r="P79">
        <v>6</v>
      </c>
      <c r="Q79" t="str">
        <v>Kirkwood: +6</v>
      </c>
    </row>
    <row r="80" spans="2:17" x14ac:dyDescent="0.4">
      <c r="B80" t="s">
        <v>66</v>
      </c>
      <c r="C80" t="s">
        <v>126</v>
      </c>
      <c r="D80">
        <v>2019</v>
      </c>
      <c r="E80">
        <v>9</v>
      </c>
      <c r="I80" t="s">
        <v>26</v>
      </c>
      <c r="K80" t="str">
        <v>Roseville</v>
      </c>
      <c r="L80">
        <v>19</v>
      </c>
      <c r="M80">
        <v>22</v>
      </c>
      <c r="N80">
        <v>71</v>
      </c>
      <c r="O80">
        <v>1</v>
      </c>
      <c r="P80">
        <v>3</v>
      </c>
      <c r="Q80" t="str">
        <v>Roseville: +3</v>
      </c>
    </row>
    <row r="81" spans="2:17" x14ac:dyDescent="0.4">
      <c r="B81" t="s">
        <v>67</v>
      </c>
      <c r="C81" t="s">
        <v>126</v>
      </c>
      <c r="D81">
        <v>2019</v>
      </c>
      <c r="E81">
        <v>8</v>
      </c>
      <c r="I81" t="s">
        <v>25</v>
      </c>
      <c r="K81" t="str">
        <v>Minocqua</v>
      </c>
      <c r="L81">
        <v>14</v>
      </c>
      <c r="M81">
        <v>21</v>
      </c>
      <c r="N81">
        <v>72</v>
      </c>
      <c r="O81">
        <v>1</v>
      </c>
      <c r="P81">
        <v>7</v>
      </c>
      <c r="Q81" t="str">
        <v>Minocqua: +7</v>
      </c>
    </row>
    <row r="82" spans="2:17" x14ac:dyDescent="0.4">
      <c r="B82" t="s">
        <v>68</v>
      </c>
      <c r="C82" t="s">
        <v>125</v>
      </c>
      <c r="D82">
        <v>2019</v>
      </c>
      <c r="E82">
        <v>27</v>
      </c>
      <c r="I82" t="s">
        <v>108</v>
      </c>
      <c r="K82" t="str">
        <v>Framingham</v>
      </c>
      <c r="L82">
        <v>17</v>
      </c>
      <c r="M82">
        <v>21</v>
      </c>
      <c r="N82">
        <v>73</v>
      </c>
      <c r="O82">
        <v>1</v>
      </c>
      <c r="P82">
        <v>4</v>
      </c>
      <c r="Q82" t="str">
        <v>Framingham: +4</v>
      </c>
    </row>
    <row r="83" spans="2:17" x14ac:dyDescent="0.4">
      <c r="B83" t="s">
        <v>69</v>
      </c>
      <c r="C83" t="s">
        <v>123</v>
      </c>
      <c r="D83">
        <v>2019</v>
      </c>
      <c r="E83">
        <v>60</v>
      </c>
      <c r="I83" t="s">
        <v>28</v>
      </c>
      <c r="K83" t="str">
        <v>Oceanside</v>
      </c>
      <c r="L83">
        <v>19</v>
      </c>
      <c r="M83">
        <v>21</v>
      </c>
      <c r="N83">
        <v>74</v>
      </c>
      <c r="O83">
        <v>1</v>
      </c>
      <c r="P83">
        <v>2</v>
      </c>
      <c r="Q83" t="str">
        <v>Oceanside: +2</v>
      </c>
    </row>
    <row r="84" spans="2:17" x14ac:dyDescent="0.4">
      <c r="B84" t="s">
        <v>70</v>
      </c>
      <c r="C84" t="s">
        <v>124</v>
      </c>
      <c r="D84">
        <v>2019</v>
      </c>
      <c r="E84">
        <v>37</v>
      </c>
      <c r="I84" t="s">
        <v>78</v>
      </c>
      <c r="K84" t="str">
        <v>Hernando</v>
      </c>
      <c r="L84">
        <v>20</v>
      </c>
      <c r="M84">
        <v>21</v>
      </c>
      <c r="N84">
        <v>75</v>
      </c>
      <c r="O84">
        <v>1</v>
      </c>
      <c r="P84">
        <v>1</v>
      </c>
      <c r="Q84" t="str">
        <v>Hernando: +1</v>
      </c>
    </row>
    <row r="85" spans="2:17" x14ac:dyDescent="0.4">
      <c r="B85" t="s">
        <v>71</v>
      </c>
      <c r="C85" t="s">
        <v>124</v>
      </c>
      <c r="D85">
        <v>2019</v>
      </c>
      <c r="E85">
        <v>47</v>
      </c>
      <c r="I85" t="s">
        <v>15</v>
      </c>
      <c r="K85" t="str">
        <v>Tyler</v>
      </c>
      <c r="L85">
        <v>13</v>
      </c>
      <c r="M85">
        <v>20</v>
      </c>
      <c r="N85">
        <v>76</v>
      </c>
      <c r="O85">
        <v>1</v>
      </c>
      <c r="P85">
        <v>7</v>
      </c>
      <c r="Q85" t="str">
        <v>Tyler: +7</v>
      </c>
    </row>
    <row r="86" spans="2:17" x14ac:dyDescent="0.4">
      <c r="B86" t="s">
        <v>72</v>
      </c>
      <c r="C86" t="s">
        <v>125</v>
      </c>
      <c r="D86">
        <v>2019</v>
      </c>
      <c r="E86">
        <v>21</v>
      </c>
      <c r="I86" t="s">
        <v>44</v>
      </c>
      <c r="K86" t="str">
        <v>Bloomington</v>
      </c>
      <c r="L86">
        <v>17</v>
      </c>
      <c r="M86">
        <v>20</v>
      </c>
      <c r="N86">
        <v>77</v>
      </c>
      <c r="O86">
        <v>1</v>
      </c>
      <c r="P86">
        <v>3</v>
      </c>
      <c r="Q86" t="str">
        <v>Bloomington: +3</v>
      </c>
    </row>
    <row r="87" spans="2:17" x14ac:dyDescent="0.4">
      <c r="B87" t="s">
        <v>73</v>
      </c>
      <c r="C87" t="s">
        <v>126</v>
      </c>
      <c r="D87">
        <v>2019</v>
      </c>
      <c r="E87">
        <v>11</v>
      </c>
      <c r="I87" t="s">
        <v>105</v>
      </c>
      <c r="K87" t="str">
        <v>Phoenix</v>
      </c>
      <c r="L87">
        <v>19</v>
      </c>
      <c r="M87">
        <v>20</v>
      </c>
      <c r="N87">
        <v>78</v>
      </c>
      <c r="O87">
        <v>1</v>
      </c>
      <c r="P87">
        <v>1</v>
      </c>
      <c r="Q87" t="str">
        <v>Phoenix: +1</v>
      </c>
    </row>
    <row r="88" spans="2:17" x14ac:dyDescent="0.4">
      <c r="B88" t="s">
        <v>74</v>
      </c>
      <c r="C88" t="s">
        <v>123</v>
      </c>
      <c r="D88">
        <v>2019</v>
      </c>
      <c r="E88">
        <v>52</v>
      </c>
      <c r="I88" t="s">
        <v>81</v>
      </c>
      <c r="K88" t="str">
        <v>Gilford</v>
      </c>
      <c r="L88">
        <v>12</v>
      </c>
      <c r="M88">
        <v>19</v>
      </c>
      <c r="N88">
        <v>79</v>
      </c>
      <c r="O88">
        <v>1</v>
      </c>
      <c r="P88">
        <v>7</v>
      </c>
      <c r="Q88" t="str">
        <v>Gilford: +7</v>
      </c>
    </row>
    <row r="89" spans="2:17" x14ac:dyDescent="0.4">
      <c r="B89" t="s">
        <v>75</v>
      </c>
      <c r="C89" t="s">
        <v>126</v>
      </c>
      <c r="D89">
        <v>2019</v>
      </c>
      <c r="E89">
        <v>4</v>
      </c>
      <c r="I89" t="s">
        <v>56</v>
      </c>
      <c r="K89" t="str">
        <v>Ashland</v>
      </c>
      <c r="L89">
        <v>12</v>
      </c>
      <c r="M89">
        <v>19</v>
      </c>
      <c r="N89">
        <v>80</v>
      </c>
      <c r="O89">
        <v>1</v>
      </c>
      <c r="P89">
        <v>7</v>
      </c>
      <c r="Q89" t="str">
        <v>Ashland: +7</v>
      </c>
    </row>
    <row r="90" spans="2:17" x14ac:dyDescent="0.4">
      <c r="B90" t="s">
        <v>76</v>
      </c>
      <c r="C90" t="s">
        <v>126</v>
      </c>
      <c r="D90">
        <v>2019</v>
      </c>
      <c r="E90">
        <v>5</v>
      </c>
      <c r="I90" t="s">
        <v>48</v>
      </c>
      <c r="K90" t="str">
        <v>Worthington</v>
      </c>
      <c r="L90">
        <v>13</v>
      </c>
      <c r="M90">
        <v>19</v>
      </c>
      <c r="N90">
        <v>81</v>
      </c>
      <c r="O90">
        <v>1</v>
      </c>
      <c r="P90">
        <v>6</v>
      </c>
      <c r="Q90" t="str">
        <v>Worthington: +6</v>
      </c>
    </row>
    <row r="91" spans="2:17" x14ac:dyDescent="0.4">
      <c r="B91" t="s">
        <v>77</v>
      </c>
      <c r="C91" t="s">
        <v>126</v>
      </c>
      <c r="D91">
        <v>2019</v>
      </c>
      <c r="E91">
        <v>9</v>
      </c>
      <c r="I91" t="s">
        <v>95</v>
      </c>
      <c r="K91" t="str">
        <v>Central Square</v>
      </c>
      <c r="L91">
        <v>15</v>
      </c>
      <c r="M91">
        <v>19</v>
      </c>
      <c r="N91">
        <v>82</v>
      </c>
      <c r="O91">
        <v>1</v>
      </c>
      <c r="P91">
        <v>4</v>
      </c>
      <c r="Q91" t="str">
        <v>Central Square: +4</v>
      </c>
    </row>
    <row r="92" spans="2:17" x14ac:dyDescent="0.4">
      <c r="B92" t="s">
        <v>78</v>
      </c>
      <c r="C92" t="s">
        <v>126</v>
      </c>
      <c r="D92">
        <v>2019</v>
      </c>
      <c r="E92">
        <v>17</v>
      </c>
      <c r="I92" t="s">
        <v>97</v>
      </c>
      <c r="K92" t="str">
        <v>Warrenton</v>
      </c>
      <c r="L92">
        <v>12</v>
      </c>
      <c r="M92">
        <v>18</v>
      </c>
      <c r="N92">
        <v>83</v>
      </c>
      <c r="O92">
        <v>1</v>
      </c>
      <c r="P92">
        <v>6</v>
      </c>
      <c r="Q92" t="str">
        <v>Warrenton: +6</v>
      </c>
    </row>
    <row r="93" spans="2:17" x14ac:dyDescent="0.4">
      <c r="B93" t="s">
        <v>109</v>
      </c>
      <c r="C93" t="s">
        <v>125</v>
      </c>
      <c r="D93">
        <v>2019</v>
      </c>
      <c r="E93">
        <v>24</v>
      </c>
      <c r="I93" t="s">
        <v>74</v>
      </c>
      <c r="K93" t="str">
        <v>Mason</v>
      </c>
      <c r="L93">
        <v>11</v>
      </c>
      <c r="M93">
        <v>17</v>
      </c>
      <c r="N93">
        <v>84</v>
      </c>
      <c r="O93">
        <v>1</v>
      </c>
      <c r="P93">
        <v>6</v>
      </c>
      <c r="Q93" t="str">
        <v>Mason: +6</v>
      </c>
    </row>
    <row r="94" spans="2:17" x14ac:dyDescent="0.4">
      <c r="B94" t="s">
        <v>79</v>
      </c>
      <c r="C94" t="s">
        <v>126</v>
      </c>
      <c r="D94">
        <v>2019</v>
      </c>
      <c r="E94">
        <v>15</v>
      </c>
      <c r="I94" t="s">
        <v>96</v>
      </c>
      <c r="K94" t="str">
        <v>Claypool Hill</v>
      </c>
      <c r="L94">
        <v>12</v>
      </c>
      <c r="M94">
        <v>17</v>
      </c>
      <c r="N94">
        <v>85</v>
      </c>
      <c r="O94">
        <v>1</v>
      </c>
      <c r="P94">
        <v>5</v>
      </c>
      <c r="Q94" t="str">
        <v>Claypool Hill: +5</v>
      </c>
    </row>
    <row r="95" spans="2:17" x14ac:dyDescent="0.4">
      <c r="B95" t="s">
        <v>80</v>
      </c>
      <c r="C95" t="s">
        <v>126</v>
      </c>
      <c r="D95">
        <v>2019</v>
      </c>
      <c r="E95">
        <v>17</v>
      </c>
      <c r="I95" t="s">
        <v>20</v>
      </c>
      <c r="K95" t="str">
        <v>Hereford</v>
      </c>
      <c r="L95">
        <v>16</v>
      </c>
      <c r="M95">
        <v>17</v>
      </c>
      <c r="N95">
        <v>86</v>
      </c>
      <c r="O95">
        <v>1</v>
      </c>
      <c r="P95">
        <v>1</v>
      </c>
      <c r="Q95" t="str">
        <v>Hereford: +1</v>
      </c>
    </row>
    <row r="96" spans="2:17" x14ac:dyDescent="0.4">
      <c r="B96" t="s">
        <v>81</v>
      </c>
      <c r="C96" t="s">
        <v>125</v>
      </c>
      <c r="D96">
        <v>2019</v>
      </c>
      <c r="E96">
        <v>32</v>
      </c>
      <c r="I96" t="s">
        <v>35</v>
      </c>
      <c r="K96" t="str">
        <v>Paris</v>
      </c>
      <c r="L96">
        <v>11</v>
      </c>
      <c r="M96">
        <v>16</v>
      </c>
      <c r="N96">
        <v>87</v>
      </c>
      <c r="O96">
        <v>1</v>
      </c>
      <c r="P96">
        <v>5</v>
      </c>
      <c r="Q96" t="str">
        <v>Paris: +5</v>
      </c>
    </row>
    <row r="97" spans="2:17" x14ac:dyDescent="0.4">
      <c r="B97" t="s">
        <v>82</v>
      </c>
      <c r="C97" t="s">
        <v>125</v>
      </c>
      <c r="D97">
        <v>2019</v>
      </c>
      <c r="E97">
        <v>32</v>
      </c>
      <c r="I97" t="s">
        <v>61</v>
      </c>
      <c r="K97" t="str">
        <v>Logan</v>
      </c>
      <c r="L97">
        <v>11</v>
      </c>
      <c r="M97">
        <v>16</v>
      </c>
      <c r="N97">
        <v>88</v>
      </c>
      <c r="O97">
        <v>1</v>
      </c>
      <c r="P97">
        <v>5</v>
      </c>
      <c r="Q97" t="str">
        <v>Logan: +5</v>
      </c>
    </row>
    <row r="98" spans="2:17" x14ac:dyDescent="0.4">
      <c r="B98" t="s">
        <v>83</v>
      </c>
      <c r="C98" t="s">
        <v>126</v>
      </c>
      <c r="D98">
        <v>2019</v>
      </c>
      <c r="E98">
        <v>7</v>
      </c>
      <c r="I98" t="s">
        <v>66</v>
      </c>
      <c r="K98" t="str">
        <v>Avon</v>
      </c>
      <c r="L98">
        <v>13</v>
      </c>
      <c r="M98">
        <v>16</v>
      </c>
      <c r="N98">
        <v>89</v>
      </c>
      <c r="O98">
        <v>1</v>
      </c>
      <c r="P98">
        <v>3</v>
      </c>
      <c r="Q98" t="str">
        <v>Avon: +3</v>
      </c>
    </row>
    <row r="99" spans="2:17" x14ac:dyDescent="0.4">
      <c r="B99" t="s">
        <v>84</v>
      </c>
      <c r="C99" t="s">
        <v>124</v>
      </c>
      <c r="D99">
        <v>2019</v>
      </c>
      <c r="E99">
        <v>47</v>
      </c>
      <c r="I99" t="s">
        <v>13</v>
      </c>
      <c r="K99" t="str">
        <v>Saginaw</v>
      </c>
      <c r="L99">
        <v>15</v>
      </c>
      <c r="M99">
        <v>16</v>
      </c>
      <c r="N99">
        <v>90</v>
      </c>
      <c r="O99">
        <v>1</v>
      </c>
      <c r="P99">
        <v>1</v>
      </c>
      <c r="Q99" t="str">
        <v>Saginaw: +1</v>
      </c>
    </row>
    <row r="100" spans="2:17" x14ac:dyDescent="0.4">
      <c r="B100" t="s">
        <v>85</v>
      </c>
      <c r="C100" t="s">
        <v>126</v>
      </c>
      <c r="D100">
        <v>2019</v>
      </c>
      <c r="E100">
        <v>19</v>
      </c>
      <c r="I100" t="s">
        <v>8</v>
      </c>
      <c r="K100" t="str">
        <v>Hastings</v>
      </c>
      <c r="L100">
        <v>8</v>
      </c>
      <c r="M100">
        <v>15</v>
      </c>
      <c r="N100">
        <v>91</v>
      </c>
      <c r="O100">
        <v>1</v>
      </c>
      <c r="P100">
        <v>7</v>
      </c>
      <c r="Q100" t="str">
        <v>Hastings: +7</v>
      </c>
    </row>
    <row r="101" spans="2:17" x14ac:dyDescent="0.4">
      <c r="B101" t="s">
        <v>86</v>
      </c>
      <c r="C101" t="s">
        <v>126</v>
      </c>
      <c r="D101">
        <v>2019</v>
      </c>
      <c r="E101">
        <v>13</v>
      </c>
      <c r="I101" t="s">
        <v>82</v>
      </c>
      <c r="K101" t="str">
        <v>Mount Pocono</v>
      </c>
      <c r="L101">
        <v>9</v>
      </c>
      <c r="M101">
        <v>15</v>
      </c>
      <c r="N101">
        <v>92</v>
      </c>
      <c r="O101">
        <v>1</v>
      </c>
      <c r="P101">
        <v>6</v>
      </c>
      <c r="Q101" t="str">
        <v>Mount Pocono: +6</v>
      </c>
    </row>
    <row r="102" spans="2:17" x14ac:dyDescent="0.4">
      <c r="B102" t="s">
        <v>87</v>
      </c>
      <c r="C102" t="s">
        <v>126</v>
      </c>
      <c r="D102">
        <v>2019</v>
      </c>
      <c r="E102">
        <v>9</v>
      </c>
      <c r="I102" t="s">
        <v>16</v>
      </c>
      <c r="K102" t="str">
        <v>Palmhurst</v>
      </c>
      <c r="L102">
        <v>16</v>
      </c>
      <c r="M102">
        <v>15</v>
      </c>
      <c r="N102">
        <v>93</v>
      </c>
      <c r="O102">
        <v>1</v>
      </c>
      <c r="P102">
        <v>-1</v>
      </c>
      <c r="Q102" t="str">
        <v>Palmhurst: -1</v>
      </c>
    </row>
    <row r="103" spans="2:17" x14ac:dyDescent="0.4">
      <c r="B103" t="s">
        <v>88</v>
      </c>
      <c r="C103" t="s">
        <v>126</v>
      </c>
      <c r="D103">
        <v>2019</v>
      </c>
      <c r="E103">
        <v>6</v>
      </c>
      <c r="I103" t="s">
        <v>73</v>
      </c>
      <c r="K103" t="str">
        <v>Omaha</v>
      </c>
      <c r="L103">
        <v>19</v>
      </c>
      <c r="M103">
        <v>15</v>
      </c>
      <c r="N103">
        <v>94</v>
      </c>
      <c r="O103">
        <v>1</v>
      </c>
      <c r="P103">
        <v>-4</v>
      </c>
      <c r="Q103" t="str">
        <v>Omaha: -4</v>
      </c>
    </row>
    <row r="104" spans="2:17" x14ac:dyDescent="0.4">
      <c r="B104" t="s">
        <v>89</v>
      </c>
      <c r="C104" t="s">
        <v>123</v>
      </c>
      <c r="D104">
        <v>2019</v>
      </c>
      <c r="E104">
        <v>65</v>
      </c>
      <c r="I104" t="s">
        <v>109</v>
      </c>
      <c r="K104" t="str">
        <v>La Plata</v>
      </c>
      <c r="L104">
        <v>9</v>
      </c>
      <c r="M104">
        <v>14</v>
      </c>
      <c r="N104">
        <v>95</v>
      </c>
      <c r="O104">
        <v>1</v>
      </c>
      <c r="P104">
        <v>5</v>
      </c>
      <c r="Q104" t="str">
        <v>La Plata: +5</v>
      </c>
    </row>
    <row r="105" spans="2:17" x14ac:dyDescent="0.4">
      <c r="B105" t="s">
        <v>90</v>
      </c>
      <c r="C105" t="s">
        <v>126</v>
      </c>
      <c r="D105">
        <v>2019</v>
      </c>
      <c r="E105">
        <v>19</v>
      </c>
      <c r="I105" t="s">
        <v>53</v>
      </c>
      <c r="K105" t="str">
        <v>Wapakoneta</v>
      </c>
      <c r="L105">
        <v>14</v>
      </c>
      <c r="M105">
        <v>14</v>
      </c>
      <c r="N105">
        <v>96</v>
      </c>
      <c r="O105">
        <v>1</v>
      </c>
      <c r="P105">
        <v>0</v>
      </c>
      <c r="Q105" t="str">
        <v>Wapakoneta: 0</v>
      </c>
    </row>
    <row r="106" spans="2:17" x14ac:dyDescent="0.4">
      <c r="B106" t="s">
        <v>91</v>
      </c>
      <c r="C106" t="s">
        <v>126</v>
      </c>
      <c r="D106">
        <v>2019</v>
      </c>
      <c r="E106">
        <v>10</v>
      </c>
      <c r="I106" t="s">
        <v>6</v>
      </c>
      <c r="K106" t="str">
        <v>Beckley</v>
      </c>
      <c r="L106">
        <v>16</v>
      </c>
      <c r="M106">
        <v>14</v>
      </c>
      <c r="N106">
        <v>97</v>
      </c>
      <c r="O106">
        <v>1</v>
      </c>
      <c r="P106">
        <v>-2</v>
      </c>
      <c r="Q106" t="str">
        <v>Beckley: -2</v>
      </c>
    </row>
    <row r="107" spans="2:17" x14ac:dyDescent="0.4">
      <c r="B107" t="s">
        <v>92</v>
      </c>
      <c r="C107" t="s">
        <v>126</v>
      </c>
      <c r="D107">
        <v>2019</v>
      </c>
      <c r="E107">
        <v>11</v>
      </c>
      <c r="I107" t="s">
        <v>43</v>
      </c>
      <c r="K107" t="str">
        <v>Marinette</v>
      </c>
      <c r="L107">
        <v>6</v>
      </c>
      <c r="M107">
        <v>13</v>
      </c>
      <c r="N107">
        <v>98</v>
      </c>
      <c r="O107">
        <v>1</v>
      </c>
      <c r="P107">
        <v>7</v>
      </c>
      <c r="Q107" t="str">
        <v>Marinette: +7</v>
      </c>
    </row>
    <row r="108" spans="2:17" x14ac:dyDescent="0.4">
      <c r="B108" t="s">
        <v>93</v>
      </c>
      <c r="C108" t="s">
        <v>124</v>
      </c>
      <c r="D108">
        <v>2019</v>
      </c>
      <c r="E108">
        <v>38</v>
      </c>
      <c r="I108" t="s">
        <v>59</v>
      </c>
      <c r="K108" t="str">
        <v>Antioch</v>
      </c>
      <c r="L108">
        <v>7</v>
      </c>
      <c r="M108">
        <v>13</v>
      </c>
      <c r="N108">
        <v>99</v>
      </c>
      <c r="O108">
        <v>1</v>
      </c>
      <c r="P108">
        <v>6</v>
      </c>
      <c r="Q108" t="str">
        <v>Antioch: +6</v>
      </c>
    </row>
    <row r="109" spans="2:17" x14ac:dyDescent="0.4">
      <c r="B109" t="s">
        <v>94</v>
      </c>
      <c r="C109" t="s">
        <v>126</v>
      </c>
      <c r="D109">
        <v>2019</v>
      </c>
      <c r="E109">
        <v>15</v>
      </c>
      <c r="I109" t="s">
        <v>67</v>
      </c>
      <c r="K109" t="str">
        <v>Meridian</v>
      </c>
      <c r="L109">
        <v>8</v>
      </c>
      <c r="M109">
        <v>13</v>
      </c>
      <c r="N109">
        <v>100</v>
      </c>
      <c r="O109">
        <v>1</v>
      </c>
      <c r="P109">
        <v>5</v>
      </c>
      <c r="Q109" t="str">
        <v>Meridian: +5</v>
      </c>
    </row>
    <row r="110" spans="2:17" x14ac:dyDescent="0.4">
      <c r="B110" t="s">
        <v>110</v>
      </c>
      <c r="C110" t="s">
        <v>126</v>
      </c>
      <c r="D110">
        <v>2019</v>
      </c>
      <c r="E110">
        <v>19</v>
      </c>
      <c r="I110" t="s">
        <v>106</v>
      </c>
      <c r="K110" t="str">
        <v>Springfield</v>
      </c>
      <c r="L110">
        <v>9</v>
      </c>
      <c r="M110">
        <v>13</v>
      </c>
      <c r="N110">
        <v>101</v>
      </c>
      <c r="O110">
        <v>1</v>
      </c>
      <c r="P110">
        <v>4</v>
      </c>
      <c r="Q110" t="str">
        <v>Springfield: +4</v>
      </c>
    </row>
    <row r="111" spans="2:17" x14ac:dyDescent="0.4">
      <c r="B111" t="s">
        <v>95</v>
      </c>
      <c r="C111" t="s">
        <v>126</v>
      </c>
      <c r="D111">
        <v>2019</v>
      </c>
      <c r="E111">
        <v>16</v>
      </c>
      <c r="I111" t="s">
        <v>76</v>
      </c>
      <c r="K111" t="str">
        <v>New Haven</v>
      </c>
      <c r="L111">
        <v>11</v>
      </c>
      <c r="M111">
        <v>13</v>
      </c>
      <c r="N111">
        <v>102</v>
      </c>
      <c r="O111">
        <v>1</v>
      </c>
      <c r="P111">
        <v>2</v>
      </c>
      <c r="Q111" t="str">
        <v>New Haven: +2</v>
      </c>
    </row>
    <row r="112" spans="2:17" x14ac:dyDescent="0.4">
      <c r="B112" t="s">
        <v>96</v>
      </c>
      <c r="C112" t="s">
        <v>125</v>
      </c>
      <c r="D112">
        <v>2019</v>
      </c>
      <c r="E112">
        <v>25</v>
      </c>
      <c r="I112" t="s">
        <v>12</v>
      </c>
      <c r="K112" t="str">
        <v>Rolling Meadows</v>
      </c>
      <c r="L112">
        <v>7</v>
      </c>
      <c r="M112">
        <v>12</v>
      </c>
      <c r="N112">
        <v>103</v>
      </c>
      <c r="O112">
        <v>1</v>
      </c>
      <c r="P112">
        <v>5</v>
      </c>
      <c r="Q112" t="str">
        <v>Rolling Meadows: +5</v>
      </c>
    </row>
    <row r="113" spans="2:17" x14ac:dyDescent="0.4">
      <c r="B113" t="s">
        <v>97</v>
      </c>
      <c r="C113" t="s">
        <v>125</v>
      </c>
      <c r="D113">
        <v>2019</v>
      </c>
      <c r="E113">
        <v>20</v>
      </c>
      <c r="I113" t="s">
        <v>37</v>
      </c>
      <c r="K113" t="str">
        <v>Tampa</v>
      </c>
      <c r="L113">
        <v>9</v>
      </c>
      <c r="M113">
        <v>12</v>
      </c>
      <c r="N113">
        <v>104</v>
      </c>
      <c r="O113">
        <v>1</v>
      </c>
      <c r="P113">
        <v>3</v>
      </c>
      <c r="Q113" t="str">
        <v>Tampa: +3</v>
      </c>
    </row>
    <row r="114" spans="2:17" x14ac:dyDescent="0.4">
      <c r="B114" t="s">
        <v>98</v>
      </c>
      <c r="C114" t="s">
        <v>126</v>
      </c>
      <c r="D114">
        <v>2019</v>
      </c>
      <c r="E114">
        <v>5</v>
      </c>
      <c r="I114" t="s">
        <v>49</v>
      </c>
      <c r="K114" t="str">
        <v>New Berlin</v>
      </c>
      <c r="L114">
        <v>10</v>
      </c>
      <c r="M114">
        <v>12</v>
      </c>
      <c r="N114">
        <v>105</v>
      </c>
      <c r="O114">
        <v>1</v>
      </c>
      <c r="P114">
        <v>2</v>
      </c>
      <c r="Q114" t="str">
        <v>New Berlin: +2</v>
      </c>
    </row>
    <row r="115" spans="2:17" x14ac:dyDescent="0.4">
      <c r="B115" t="s">
        <v>99</v>
      </c>
      <c r="C115" t="s">
        <v>126</v>
      </c>
      <c r="D115">
        <v>2019</v>
      </c>
      <c r="E115">
        <v>8</v>
      </c>
      <c r="I115" t="s">
        <v>55</v>
      </c>
      <c r="K115" t="str">
        <v>Commerce City</v>
      </c>
      <c r="L115">
        <v>4</v>
      </c>
      <c r="M115">
        <v>10</v>
      </c>
      <c r="N115">
        <v>106</v>
      </c>
      <c r="O115">
        <v>1</v>
      </c>
      <c r="P115">
        <v>6</v>
      </c>
      <c r="Q115" t="str">
        <v>Commerce City: +6</v>
      </c>
    </row>
    <row r="116" spans="2:17" x14ac:dyDescent="0.4">
      <c r="B116" t="s">
        <v>100</v>
      </c>
      <c r="C116" t="s">
        <v>126</v>
      </c>
      <c r="D116">
        <v>2019</v>
      </c>
      <c r="E116">
        <v>14</v>
      </c>
      <c r="I116" t="s">
        <v>91</v>
      </c>
      <c r="K116" t="str">
        <v>Pell City</v>
      </c>
      <c r="L116">
        <v>7</v>
      </c>
      <c r="M116">
        <v>10</v>
      </c>
      <c r="N116">
        <v>107</v>
      </c>
      <c r="O116">
        <v>1</v>
      </c>
      <c r="P116">
        <v>3</v>
      </c>
      <c r="Q116" t="str">
        <v>Pell City: +3</v>
      </c>
    </row>
    <row r="117" spans="2:17" x14ac:dyDescent="0.4">
      <c r="B117" t="s">
        <v>101</v>
      </c>
      <c r="C117" t="s">
        <v>126</v>
      </c>
      <c r="D117">
        <v>2019</v>
      </c>
      <c r="E117">
        <v>16</v>
      </c>
      <c r="I117" t="s">
        <v>92</v>
      </c>
      <c r="K117" t="str">
        <v>Methuen</v>
      </c>
      <c r="L117">
        <v>5</v>
      </c>
      <c r="M117">
        <v>9</v>
      </c>
      <c r="N117">
        <v>108</v>
      </c>
      <c r="O117">
        <v>1</v>
      </c>
      <c r="P117">
        <v>4</v>
      </c>
      <c r="Q117" t="str">
        <v>Methuen: +4</v>
      </c>
    </row>
    <row r="118" spans="2:17" x14ac:dyDescent="0.4">
      <c r="B118" t="s">
        <v>102</v>
      </c>
      <c r="C118" t="s">
        <v>125</v>
      </c>
      <c r="D118">
        <v>2019</v>
      </c>
      <c r="E118">
        <v>31</v>
      </c>
      <c r="I118" t="s">
        <v>2</v>
      </c>
      <c r="K118" t="str">
        <v>Cleveland</v>
      </c>
      <c r="L118">
        <v>6</v>
      </c>
      <c r="M118">
        <v>9</v>
      </c>
      <c r="N118">
        <v>109</v>
      </c>
      <c r="O118">
        <v>1</v>
      </c>
      <c r="P118">
        <v>3</v>
      </c>
      <c r="Q118" t="str">
        <v>Cleveland: +3</v>
      </c>
    </row>
    <row r="119" spans="2:17" x14ac:dyDescent="0.4">
      <c r="B119" t="s">
        <v>103</v>
      </c>
      <c r="C119" t="s">
        <v>126</v>
      </c>
      <c r="D119">
        <v>2019</v>
      </c>
      <c r="E119">
        <v>16</v>
      </c>
      <c r="I119" t="s">
        <v>52</v>
      </c>
      <c r="K119" t="str">
        <v>Portland</v>
      </c>
      <c r="L119">
        <v>8</v>
      </c>
      <c r="M119">
        <v>9</v>
      </c>
      <c r="N119">
        <v>110</v>
      </c>
      <c r="O119">
        <v>1</v>
      </c>
      <c r="P119">
        <v>1</v>
      </c>
      <c r="Q119" t="str">
        <v>Portland: +1</v>
      </c>
    </row>
    <row r="120" spans="2:17" x14ac:dyDescent="0.4">
      <c r="B120" t="s">
        <v>104</v>
      </c>
      <c r="C120" t="s">
        <v>124</v>
      </c>
      <c r="D120">
        <v>2019</v>
      </c>
      <c r="E120">
        <v>38</v>
      </c>
      <c r="I120" t="s">
        <v>104</v>
      </c>
      <c r="K120" t="str">
        <v>West Jefferson</v>
      </c>
      <c r="L120">
        <v>4</v>
      </c>
      <c r="M120">
        <v>8</v>
      </c>
      <c r="N120">
        <v>111</v>
      </c>
      <c r="O120">
        <v>1</v>
      </c>
      <c r="P120">
        <v>4</v>
      </c>
      <c r="Q120" t="str">
        <v>West Jefferson: +4</v>
      </c>
    </row>
    <row r="121" spans="2:17" x14ac:dyDescent="0.4">
      <c r="B121" t="s">
        <v>111</v>
      </c>
      <c r="C121" t="s">
        <v>126</v>
      </c>
      <c r="D121">
        <v>2019</v>
      </c>
      <c r="E121">
        <v>19</v>
      </c>
      <c r="I121" t="s">
        <v>65</v>
      </c>
      <c r="K121" t="str">
        <v>Bainbridge</v>
      </c>
      <c r="L121">
        <v>5</v>
      </c>
      <c r="M121">
        <v>6</v>
      </c>
      <c r="N121">
        <v>112</v>
      </c>
      <c r="O121">
        <v>1</v>
      </c>
      <c r="P121">
        <v>1</v>
      </c>
      <c r="Q121" t="str">
        <v>Bainbridge: +1</v>
      </c>
    </row>
    <row r="122" spans="2:17" x14ac:dyDescent="0.4">
      <c r="B122" t="s">
        <v>0</v>
      </c>
      <c r="C122" t="s">
        <v>123</v>
      </c>
      <c r="D122">
        <v>2020</v>
      </c>
      <c r="E122">
        <v>84</v>
      </c>
      <c r="I122" t="s">
        <v>60</v>
      </c>
    </row>
    <row r="123" spans="2:17" x14ac:dyDescent="0.4">
      <c r="B123" t="s">
        <v>1</v>
      </c>
      <c r="C123" t="s">
        <v>123</v>
      </c>
      <c r="D123">
        <v>2020</v>
      </c>
      <c r="E123">
        <v>70</v>
      </c>
      <c r="I123" t="s">
        <v>90</v>
      </c>
    </row>
    <row r="124" spans="2:17" x14ac:dyDescent="0.4">
      <c r="B124" t="s">
        <v>2</v>
      </c>
      <c r="C124" t="s">
        <v>123</v>
      </c>
      <c r="D124">
        <v>2020</v>
      </c>
      <c r="E124">
        <v>73</v>
      </c>
      <c r="I124" t="s">
        <v>68</v>
      </c>
    </row>
    <row r="125" spans="2:17" x14ac:dyDescent="0.4">
      <c r="B125" t="s">
        <v>3</v>
      </c>
      <c r="C125" t="s">
        <v>123</v>
      </c>
      <c r="D125">
        <v>2020</v>
      </c>
      <c r="E125">
        <v>78</v>
      </c>
      <c r="I125" t="s">
        <v>70</v>
      </c>
    </row>
    <row r="126" spans="2:17" x14ac:dyDescent="0.4">
      <c r="B126" t="s">
        <v>4</v>
      </c>
      <c r="C126" t="s">
        <v>123</v>
      </c>
      <c r="D126">
        <v>2020</v>
      </c>
      <c r="E126">
        <v>65</v>
      </c>
      <c r="I126" t="s">
        <v>111</v>
      </c>
    </row>
    <row r="127" spans="2:17" x14ac:dyDescent="0.4">
      <c r="B127" t="s">
        <v>5</v>
      </c>
      <c r="C127" t="s">
        <v>124</v>
      </c>
      <c r="D127">
        <v>2020</v>
      </c>
      <c r="E127">
        <v>55</v>
      </c>
      <c r="I127" t="s">
        <v>5</v>
      </c>
    </row>
    <row r="128" spans="2:17" x14ac:dyDescent="0.4">
      <c r="B128" t="s">
        <v>6</v>
      </c>
      <c r="C128" t="s">
        <v>124</v>
      </c>
      <c r="D128">
        <v>2020</v>
      </c>
      <c r="E128">
        <v>52</v>
      </c>
      <c r="I128" t="s">
        <v>23</v>
      </c>
    </row>
    <row r="129" spans="2:9" x14ac:dyDescent="0.4">
      <c r="B129" t="s">
        <v>7</v>
      </c>
      <c r="C129" t="s">
        <v>124</v>
      </c>
      <c r="D129">
        <v>2020</v>
      </c>
      <c r="E129">
        <v>61</v>
      </c>
      <c r="I129" t="s">
        <v>101</v>
      </c>
    </row>
    <row r="130" spans="2:9" x14ac:dyDescent="0.4">
      <c r="B130" t="s">
        <v>8</v>
      </c>
      <c r="C130" t="s">
        <v>125</v>
      </c>
      <c r="D130">
        <v>2020</v>
      </c>
      <c r="E130">
        <v>44</v>
      </c>
      <c r="I130" t="s">
        <v>64</v>
      </c>
    </row>
    <row r="131" spans="2:9" x14ac:dyDescent="0.4">
      <c r="B131" t="s">
        <v>9</v>
      </c>
      <c r="C131" t="s">
        <v>123</v>
      </c>
      <c r="D131">
        <v>2020</v>
      </c>
      <c r="E131">
        <v>73</v>
      </c>
      <c r="I131" t="s">
        <v>83</v>
      </c>
    </row>
    <row r="132" spans="2:9" x14ac:dyDescent="0.4">
      <c r="B132" t="s">
        <v>10</v>
      </c>
      <c r="C132" t="s">
        <v>124</v>
      </c>
      <c r="D132">
        <v>2020</v>
      </c>
      <c r="E132">
        <v>61</v>
      </c>
      <c r="I132" t="s">
        <v>34</v>
      </c>
    </row>
    <row r="133" spans="2:9" x14ac:dyDescent="0.4">
      <c r="B133" t="s">
        <v>11</v>
      </c>
      <c r="C133" t="s">
        <v>123</v>
      </c>
      <c r="D133">
        <v>2020</v>
      </c>
      <c r="E133">
        <v>64</v>
      </c>
      <c r="I133" t="s">
        <v>110</v>
      </c>
    </row>
    <row r="134" spans="2:9" x14ac:dyDescent="0.4">
      <c r="B134" t="s">
        <v>12</v>
      </c>
      <c r="C134" t="s">
        <v>125</v>
      </c>
      <c r="D134">
        <v>2020</v>
      </c>
      <c r="E134">
        <v>31</v>
      </c>
      <c r="I134" t="s">
        <v>31</v>
      </c>
    </row>
    <row r="135" spans="2:9" x14ac:dyDescent="0.4">
      <c r="B135" t="s">
        <v>13</v>
      </c>
      <c r="C135" t="s">
        <v>124</v>
      </c>
      <c r="D135">
        <v>2020</v>
      </c>
      <c r="E135">
        <v>46</v>
      </c>
      <c r="I135" t="s">
        <v>3</v>
      </c>
    </row>
    <row r="136" spans="2:9" x14ac:dyDescent="0.4">
      <c r="B136" t="s">
        <v>14</v>
      </c>
      <c r="C136" t="s">
        <v>126</v>
      </c>
      <c r="D136">
        <v>2020</v>
      </c>
      <c r="E136">
        <v>30</v>
      </c>
      <c r="I136" t="s">
        <v>9</v>
      </c>
    </row>
    <row r="137" spans="2:9" x14ac:dyDescent="0.4">
      <c r="B137" t="s">
        <v>15</v>
      </c>
      <c r="C137" t="s">
        <v>125</v>
      </c>
      <c r="D137">
        <v>2020</v>
      </c>
      <c r="E137">
        <v>34</v>
      </c>
      <c r="I137" t="s">
        <v>99</v>
      </c>
    </row>
    <row r="138" spans="2:9" x14ac:dyDescent="0.4">
      <c r="B138" t="s">
        <v>16</v>
      </c>
      <c r="C138" t="s">
        <v>126</v>
      </c>
      <c r="D138">
        <v>2020</v>
      </c>
      <c r="E138">
        <v>27</v>
      </c>
      <c r="I138" t="s">
        <v>46</v>
      </c>
    </row>
    <row r="139" spans="2:9" x14ac:dyDescent="0.4">
      <c r="B139" t="s">
        <v>17</v>
      </c>
      <c r="C139" t="s">
        <v>125</v>
      </c>
      <c r="D139">
        <v>2020</v>
      </c>
      <c r="E139">
        <v>39</v>
      </c>
      <c r="I139" t="s">
        <v>41</v>
      </c>
    </row>
    <row r="140" spans="2:9" x14ac:dyDescent="0.4">
      <c r="B140" t="s">
        <v>18</v>
      </c>
      <c r="C140" t="s">
        <v>124</v>
      </c>
      <c r="D140">
        <v>2020</v>
      </c>
      <c r="E140">
        <v>52</v>
      </c>
      <c r="I140" t="s">
        <v>38</v>
      </c>
    </row>
    <row r="141" spans="2:9" x14ac:dyDescent="0.4">
      <c r="B141" t="s">
        <v>19</v>
      </c>
      <c r="C141" t="s">
        <v>125</v>
      </c>
      <c r="D141">
        <v>2020</v>
      </c>
      <c r="E141">
        <v>29</v>
      </c>
      <c r="I141" t="s">
        <v>11</v>
      </c>
    </row>
    <row r="142" spans="2:9" x14ac:dyDescent="0.4">
      <c r="B142" t="s">
        <v>105</v>
      </c>
      <c r="C142" t="s">
        <v>124</v>
      </c>
      <c r="D142">
        <v>2020</v>
      </c>
      <c r="E142">
        <v>49</v>
      </c>
      <c r="I142" t="s">
        <v>4</v>
      </c>
    </row>
    <row r="143" spans="2:9" x14ac:dyDescent="0.4">
      <c r="B143" t="s">
        <v>20</v>
      </c>
      <c r="C143" t="s">
        <v>125</v>
      </c>
      <c r="D143">
        <v>2020</v>
      </c>
      <c r="E143">
        <v>30</v>
      </c>
      <c r="I143" t="s">
        <v>62</v>
      </c>
    </row>
    <row r="144" spans="2:9" x14ac:dyDescent="0.4">
      <c r="B144" t="s">
        <v>21</v>
      </c>
      <c r="C144" t="s">
        <v>124</v>
      </c>
      <c r="D144">
        <v>2020</v>
      </c>
      <c r="E144">
        <v>45</v>
      </c>
      <c r="I144" t="s">
        <v>33</v>
      </c>
    </row>
    <row r="145" spans="2:9" x14ac:dyDescent="0.4">
      <c r="B145" t="s">
        <v>22</v>
      </c>
      <c r="C145" t="s">
        <v>124</v>
      </c>
      <c r="D145">
        <v>2020</v>
      </c>
      <c r="E145">
        <v>44</v>
      </c>
      <c r="I145" t="s">
        <v>85</v>
      </c>
    </row>
    <row r="146" spans="2:9" x14ac:dyDescent="0.4">
      <c r="B146" t="s">
        <v>23</v>
      </c>
      <c r="C146" t="s">
        <v>125</v>
      </c>
      <c r="D146">
        <v>2020</v>
      </c>
      <c r="E146">
        <v>43</v>
      </c>
      <c r="I146" t="s">
        <v>94</v>
      </c>
    </row>
    <row r="147" spans="2:9" x14ac:dyDescent="0.4">
      <c r="B147" t="s">
        <v>24</v>
      </c>
      <c r="C147" t="s">
        <v>125</v>
      </c>
      <c r="D147">
        <v>2020</v>
      </c>
      <c r="E147">
        <v>37</v>
      </c>
      <c r="I147" t="s">
        <v>19</v>
      </c>
    </row>
    <row r="148" spans="2:9" x14ac:dyDescent="0.4">
      <c r="B148" t="s">
        <v>25</v>
      </c>
      <c r="C148" t="s">
        <v>125</v>
      </c>
      <c r="D148">
        <v>2020</v>
      </c>
      <c r="E148">
        <v>31</v>
      </c>
      <c r="I148" t="s">
        <v>14</v>
      </c>
    </row>
    <row r="149" spans="2:9" x14ac:dyDescent="0.4">
      <c r="B149" t="s">
        <v>26</v>
      </c>
      <c r="C149" t="s">
        <v>124</v>
      </c>
      <c r="D149">
        <v>2020</v>
      </c>
      <c r="E149">
        <v>47</v>
      </c>
      <c r="I149" t="s">
        <v>77</v>
      </c>
    </row>
    <row r="150" spans="2:9" x14ac:dyDescent="0.4">
      <c r="B150" t="s">
        <v>27</v>
      </c>
      <c r="C150" t="s">
        <v>125</v>
      </c>
      <c r="D150">
        <v>2020</v>
      </c>
      <c r="E150">
        <v>29</v>
      </c>
      <c r="I150" t="s">
        <v>30</v>
      </c>
    </row>
    <row r="151" spans="2:9" x14ac:dyDescent="0.4">
      <c r="B151" t="s">
        <v>28</v>
      </c>
      <c r="C151" t="s">
        <v>125</v>
      </c>
      <c r="D151">
        <v>2020</v>
      </c>
      <c r="E151">
        <v>36</v>
      </c>
      <c r="I151" t="s">
        <v>71</v>
      </c>
    </row>
    <row r="152" spans="2:9" x14ac:dyDescent="0.4">
      <c r="B152" t="s">
        <v>29</v>
      </c>
      <c r="C152" t="s">
        <v>125</v>
      </c>
      <c r="D152">
        <v>2020</v>
      </c>
      <c r="E152">
        <v>33</v>
      </c>
      <c r="I152" t="s">
        <v>87</v>
      </c>
    </row>
    <row r="153" spans="2:9" x14ac:dyDescent="0.4">
      <c r="B153" t="s">
        <v>30</v>
      </c>
      <c r="C153" t="s">
        <v>125</v>
      </c>
      <c r="D153">
        <v>2020</v>
      </c>
      <c r="E153">
        <v>28</v>
      </c>
      <c r="I153" t="s">
        <v>18</v>
      </c>
    </row>
    <row r="154" spans="2:9" x14ac:dyDescent="0.4">
      <c r="B154" t="s">
        <v>31</v>
      </c>
      <c r="C154" t="s">
        <v>125</v>
      </c>
      <c r="D154">
        <v>2020</v>
      </c>
      <c r="E154">
        <v>29</v>
      </c>
      <c r="I154" t="s">
        <v>102</v>
      </c>
    </row>
    <row r="155" spans="2:9" x14ac:dyDescent="0.4">
      <c r="B155" t="s">
        <v>32</v>
      </c>
      <c r="C155" t="s">
        <v>123</v>
      </c>
      <c r="D155">
        <v>2020</v>
      </c>
      <c r="E155">
        <v>59</v>
      </c>
      <c r="I155" t="s">
        <v>47</v>
      </c>
    </row>
    <row r="156" spans="2:9" x14ac:dyDescent="0.4">
      <c r="B156" t="s">
        <v>33</v>
      </c>
      <c r="C156" t="s">
        <v>125</v>
      </c>
      <c r="D156">
        <v>2020</v>
      </c>
      <c r="E156">
        <v>36</v>
      </c>
      <c r="I156" t="s">
        <v>10</v>
      </c>
    </row>
    <row r="157" spans="2:9" x14ac:dyDescent="0.4">
      <c r="B157" t="s">
        <v>106</v>
      </c>
      <c r="C157" t="s">
        <v>124</v>
      </c>
      <c r="D157">
        <v>2020</v>
      </c>
      <c r="E157">
        <v>46</v>
      </c>
      <c r="I157" t="s">
        <v>93</v>
      </c>
    </row>
    <row r="158" spans="2:9" x14ac:dyDescent="0.4">
      <c r="B158" t="s">
        <v>34</v>
      </c>
      <c r="C158" t="s">
        <v>125</v>
      </c>
      <c r="D158">
        <v>2020</v>
      </c>
      <c r="E158">
        <v>28</v>
      </c>
      <c r="I158" t="s">
        <v>100</v>
      </c>
    </row>
    <row r="159" spans="2:9" x14ac:dyDescent="0.4">
      <c r="B159" t="s">
        <v>35</v>
      </c>
      <c r="C159" t="s">
        <v>124</v>
      </c>
      <c r="D159">
        <v>2020</v>
      </c>
      <c r="E159">
        <v>53</v>
      </c>
      <c r="I159" t="s">
        <v>51</v>
      </c>
    </row>
    <row r="160" spans="2:9" x14ac:dyDescent="0.4">
      <c r="B160" t="s">
        <v>36</v>
      </c>
      <c r="C160" t="s">
        <v>125</v>
      </c>
      <c r="D160">
        <v>2020</v>
      </c>
      <c r="E160">
        <v>28</v>
      </c>
      <c r="I160" t="s">
        <v>27</v>
      </c>
    </row>
    <row r="161" spans="2:9" x14ac:dyDescent="0.4">
      <c r="B161" t="s">
        <v>37</v>
      </c>
      <c r="C161" t="s">
        <v>126</v>
      </c>
      <c r="D161">
        <v>2020</v>
      </c>
      <c r="E161">
        <v>21</v>
      </c>
      <c r="I161" t="s">
        <v>22</v>
      </c>
    </row>
    <row r="162" spans="2:9" x14ac:dyDescent="0.4">
      <c r="B162" t="s">
        <v>38</v>
      </c>
      <c r="C162" t="s">
        <v>125</v>
      </c>
      <c r="D162">
        <v>2020</v>
      </c>
      <c r="E162">
        <v>26</v>
      </c>
      <c r="I162" t="s">
        <v>89</v>
      </c>
    </row>
    <row r="163" spans="2:9" x14ac:dyDescent="0.4">
      <c r="B163" t="s">
        <v>39</v>
      </c>
      <c r="C163" t="s">
        <v>125</v>
      </c>
      <c r="D163">
        <v>2020</v>
      </c>
      <c r="E163">
        <v>27</v>
      </c>
      <c r="I163" t="s">
        <v>75</v>
      </c>
    </row>
    <row r="164" spans="2:9" x14ac:dyDescent="0.4">
      <c r="B164" t="s">
        <v>40</v>
      </c>
      <c r="C164" t="s">
        <v>123</v>
      </c>
      <c r="D164">
        <v>2020</v>
      </c>
      <c r="E164">
        <v>59</v>
      </c>
      <c r="I164" t="s">
        <v>58</v>
      </c>
    </row>
    <row r="165" spans="2:9" x14ac:dyDescent="0.4">
      <c r="B165" t="s">
        <v>41</v>
      </c>
      <c r="C165" t="s">
        <v>125</v>
      </c>
      <c r="D165">
        <v>2020</v>
      </c>
      <c r="E165">
        <v>26</v>
      </c>
      <c r="I165" t="s">
        <v>84</v>
      </c>
    </row>
    <row r="166" spans="2:9" x14ac:dyDescent="0.4">
      <c r="B166" t="s">
        <v>42</v>
      </c>
      <c r="C166" t="s">
        <v>124</v>
      </c>
      <c r="D166">
        <v>2020</v>
      </c>
      <c r="E166">
        <v>44</v>
      </c>
    </row>
    <row r="167" spans="2:9" x14ac:dyDescent="0.4">
      <c r="B167" t="s">
        <v>43</v>
      </c>
      <c r="C167" t="s">
        <v>126</v>
      </c>
      <c r="D167">
        <v>2020</v>
      </c>
      <c r="E167">
        <v>13</v>
      </c>
    </row>
    <row r="168" spans="2:9" x14ac:dyDescent="0.4">
      <c r="B168" t="s">
        <v>44</v>
      </c>
      <c r="C168" t="s">
        <v>126</v>
      </c>
      <c r="D168">
        <v>2020</v>
      </c>
      <c r="E168">
        <v>19</v>
      </c>
    </row>
    <row r="169" spans="2:9" x14ac:dyDescent="0.4">
      <c r="B169" t="s">
        <v>45</v>
      </c>
      <c r="C169" t="s">
        <v>125</v>
      </c>
      <c r="D169">
        <v>2020</v>
      </c>
      <c r="E169">
        <v>35</v>
      </c>
    </row>
    <row r="170" spans="2:9" x14ac:dyDescent="0.4">
      <c r="B170" t="s">
        <v>107</v>
      </c>
      <c r="C170" t="s">
        <v>126</v>
      </c>
      <c r="D170">
        <v>2020</v>
      </c>
      <c r="E170">
        <v>19</v>
      </c>
    </row>
    <row r="171" spans="2:9" x14ac:dyDescent="0.4">
      <c r="B171" t="s">
        <v>46</v>
      </c>
      <c r="C171" t="s">
        <v>125</v>
      </c>
      <c r="D171">
        <v>2020</v>
      </c>
      <c r="E171">
        <v>28</v>
      </c>
    </row>
    <row r="172" spans="2:9" x14ac:dyDescent="0.4">
      <c r="B172" t="s">
        <v>47</v>
      </c>
      <c r="C172" t="s">
        <v>126</v>
      </c>
      <c r="D172">
        <v>2020</v>
      </c>
      <c r="E172">
        <v>20</v>
      </c>
    </row>
    <row r="173" spans="2:9" x14ac:dyDescent="0.4">
      <c r="B173" t="s">
        <v>108</v>
      </c>
      <c r="C173" t="s">
        <v>124</v>
      </c>
      <c r="D173">
        <v>2020</v>
      </c>
      <c r="E173">
        <v>50</v>
      </c>
    </row>
    <row r="174" spans="2:9" x14ac:dyDescent="0.4">
      <c r="B174" t="s">
        <v>48</v>
      </c>
      <c r="C174" t="s">
        <v>126</v>
      </c>
      <c r="D174">
        <v>2020</v>
      </c>
      <c r="E174">
        <v>15</v>
      </c>
    </row>
    <row r="175" spans="2:9" x14ac:dyDescent="0.4">
      <c r="B175" t="s">
        <v>49</v>
      </c>
      <c r="C175" t="s">
        <v>124</v>
      </c>
      <c r="D175">
        <v>2020</v>
      </c>
      <c r="E175">
        <v>43</v>
      </c>
    </row>
    <row r="176" spans="2:9" x14ac:dyDescent="0.4">
      <c r="B176" t="s">
        <v>50</v>
      </c>
      <c r="C176" t="s">
        <v>125</v>
      </c>
      <c r="D176">
        <v>2020</v>
      </c>
      <c r="E176">
        <v>29</v>
      </c>
    </row>
    <row r="177" spans="2:5" x14ac:dyDescent="0.4">
      <c r="B177" t="s">
        <v>51</v>
      </c>
      <c r="C177" t="s">
        <v>126</v>
      </c>
      <c r="D177">
        <v>2020</v>
      </c>
      <c r="E177">
        <v>18</v>
      </c>
    </row>
    <row r="178" spans="2:5" x14ac:dyDescent="0.4">
      <c r="B178" t="s">
        <v>52</v>
      </c>
      <c r="C178" t="s">
        <v>125</v>
      </c>
      <c r="D178">
        <v>2020</v>
      </c>
      <c r="E178">
        <v>34</v>
      </c>
    </row>
    <row r="179" spans="2:5" x14ac:dyDescent="0.4">
      <c r="B179" t="s">
        <v>53</v>
      </c>
      <c r="C179" t="s">
        <v>126</v>
      </c>
      <c r="D179">
        <v>2020</v>
      </c>
      <c r="E179">
        <v>25</v>
      </c>
    </row>
    <row r="180" spans="2:5" x14ac:dyDescent="0.4">
      <c r="B180" t="s">
        <v>54</v>
      </c>
      <c r="C180" t="s">
        <v>126</v>
      </c>
      <c r="D180">
        <v>2020</v>
      </c>
      <c r="E180">
        <v>10</v>
      </c>
    </row>
    <row r="181" spans="2:5" x14ac:dyDescent="0.4">
      <c r="B181" t="s">
        <v>55</v>
      </c>
      <c r="C181" t="s">
        <v>126</v>
      </c>
      <c r="D181">
        <v>2020</v>
      </c>
      <c r="E181">
        <v>15</v>
      </c>
    </row>
    <row r="182" spans="2:5" x14ac:dyDescent="0.4">
      <c r="B182" t="s">
        <v>56</v>
      </c>
      <c r="C182" t="s">
        <v>125</v>
      </c>
      <c r="D182">
        <v>2020</v>
      </c>
      <c r="E182">
        <v>28</v>
      </c>
    </row>
    <row r="183" spans="2:5" x14ac:dyDescent="0.4">
      <c r="B183" t="s">
        <v>57</v>
      </c>
      <c r="C183" t="s">
        <v>126</v>
      </c>
      <c r="D183">
        <v>2020</v>
      </c>
      <c r="E183">
        <v>13</v>
      </c>
    </row>
    <row r="184" spans="2:5" x14ac:dyDescent="0.4">
      <c r="B184" t="s">
        <v>58</v>
      </c>
      <c r="C184" t="s">
        <v>126</v>
      </c>
      <c r="D184">
        <v>2020</v>
      </c>
      <c r="E184">
        <v>19</v>
      </c>
    </row>
    <row r="185" spans="2:5" x14ac:dyDescent="0.4">
      <c r="B185" t="s">
        <v>59</v>
      </c>
      <c r="C185" t="s">
        <v>126</v>
      </c>
      <c r="D185">
        <v>2020</v>
      </c>
      <c r="E185">
        <v>17</v>
      </c>
    </row>
    <row r="186" spans="2:5" x14ac:dyDescent="0.4">
      <c r="B186" t="s">
        <v>60</v>
      </c>
      <c r="C186" t="s">
        <v>123</v>
      </c>
      <c r="D186">
        <v>2020</v>
      </c>
      <c r="E186">
        <v>72</v>
      </c>
    </row>
    <row r="187" spans="2:5" x14ac:dyDescent="0.4">
      <c r="B187" t="s">
        <v>61</v>
      </c>
      <c r="C187" t="s">
        <v>126</v>
      </c>
      <c r="D187">
        <v>2020</v>
      </c>
      <c r="E187">
        <v>22</v>
      </c>
    </row>
    <row r="188" spans="2:5" x14ac:dyDescent="0.4">
      <c r="B188" t="s">
        <v>62</v>
      </c>
      <c r="C188" t="s">
        <v>126</v>
      </c>
      <c r="D188">
        <v>2020</v>
      </c>
      <c r="E188">
        <v>12</v>
      </c>
    </row>
    <row r="189" spans="2:5" x14ac:dyDescent="0.4">
      <c r="B189" t="s">
        <v>63</v>
      </c>
      <c r="C189" t="s">
        <v>126</v>
      </c>
      <c r="D189">
        <v>2020</v>
      </c>
      <c r="E189">
        <v>17</v>
      </c>
    </row>
    <row r="190" spans="2:5" x14ac:dyDescent="0.4">
      <c r="B190" t="s">
        <v>64</v>
      </c>
      <c r="C190" t="s">
        <v>126</v>
      </c>
      <c r="D190">
        <v>2020</v>
      </c>
      <c r="E190">
        <v>16</v>
      </c>
    </row>
    <row r="191" spans="2:5" x14ac:dyDescent="0.4">
      <c r="B191" t="s">
        <v>65</v>
      </c>
      <c r="C191" t="s">
        <v>125</v>
      </c>
      <c r="D191">
        <v>2020</v>
      </c>
      <c r="E191">
        <v>33</v>
      </c>
    </row>
    <row r="192" spans="2:5" x14ac:dyDescent="0.4">
      <c r="B192" t="s">
        <v>66</v>
      </c>
      <c r="C192" t="s">
        <v>126</v>
      </c>
      <c r="D192">
        <v>2020</v>
      </c>
      <c r="E192">
        <v>14</v>
      </c>
    </row>
    <row r="193" spans="2:5" x14ac:dyDescent="0.4">
      <c r="B193" t="s">
        <v>67</v>
      </c>
      <c r="C193" t="s">
        <v>126</v>
      </c>
      <c r="D193">
        <v>2020</v>
      </c>
      <c r="E193">
        <v>13</v>
      </c>
    </row>
    <row r="194" spans="2:5" x14ac:dyDescent="0.4">
      <c r="B194" t="s">
        <v>68</v>
      </c>
      <c r="C194" t="s">
        <v>125</v>
      </c>
      <c r="D194">
        <v>2020</v>
      </c>
      <c r="E194">
        <v>32</v>
      </c>
    </row>
    <row r="195" spans="2:5" x14ac:dyDescent="0.4">
      <c r="B195" t="s">
        <v>69</v>
      </c>
      <c r="C195" t="s">
        <v>123</v>
      </c>
      <c r="D195">
        <v>2020</v>
      </c>
      <c r="E195">
        <v>65</v>
      </c>
    </row>
    <row r="196" spans="2:5" x14ac:dyDescent="0.4">
      <c r="B196" t="s">
        <v>70</v>
      </c>
      <c r="C196" t="s">
        <v>124</v>
      </c>
      <c r="D196">
        <v>2020</v>
      </c>
      <c r="E196">
        <v>42</v>
      </c>
    </row>
    <row r="197" spans="2:5" x14ac:dyDescent="0.4">
      <c r="B197" t="s">
        <v>71</v>
      </c>
      <c r="C197" t="s">
        <v>124</v>
      </c>
      <c r="D197">
        <v>2020</v>
      </c>
      <c r="E197">
        <v>52</v>
      </c>
    </row>
    <row r="198" spans="2:5" x14ac:dyDescent="0.4">
      <c r="B198" t="s">
        <v>72</v>
      </c>
      <c r="C198" t="s">
        <v>125</v>
      </c>
      <c r="D198">
        <v>2020</v>
      </c>
      <c r="E198">
        <v>26</v>
      </c>
    </row>
    <row r="199" spans="2:5" x14ac:dyDescent="0.4">
      <c r="B199" t="s">
        <v>73</v>
      </c>
      <c r="C199" t="s">
        <v>126</v>
      </c>
      <c r="D199">
        <v>2020</v>
      </c>
      <c r="E199">
        <v>16</v>
      </c>
    </row>
    <row r="200" spans="2:5" x14ac:dyDescent="0.4">
      <c r="B200" t="s">
        <v>74</v>
      </c>
      <c r="C200" t="s">
        <v>123</v>
      </c>
      <c r="D200">
        <v>2020</v>
      </c>
      <c r="E200">
        <v>56</v>
      </c>
    </row>
    <row r="201" spans="2:5" x14ac:dyDescent="0.4">
      <c r="B201" t="s">
        <v>75</v>
      </c>
      <c r="C201" t="s">
        <v>126</v>
      </c>
      <c r="D201">
        <v>2020</v>
      </c>
      <c r="E201">
        <v>8</v>
      </c>
    </row>
    <row r="202" spans="2:5" x14ac:dyDescent="0.4">
      <c r="B202" t="s">
        <v>76</v>
      </c>
      <c r="C202" t="s">
        <v>126</v>
      </c>
      <c r="D202">
        <v>2020</v>
      </c>
      <c r="E202">
        <v>9</v>
      </c>
    </row>
    <row r="203" spans="2:5" x14ac:dyDescent="0.4">
      <c r="B203" t="s">
        <v>77</v>
      </c>
      <c r="C203" t="s">
        <v>126</v>
      </c>
      <c r="D203">
        <v>2020</v>
      </c>
      <c r="E203">
        <v>13</v>
      </c>
    </row>
    <row r="204" spans="2:5" x14ac:dyDescent="0.4">
      <c r="B204" t="s">
        <v>78</v>
      </c>
      <c r="C204" t="s">
        <v>126</v>
      </c>
      <c r="D204">
        <v>2020</v>
      </c>
      <c r="E204">
        <v>21</v>
      </c>
    </row>
    <row r="205" spans="2:5" x14ac:dyDescent="0.4">
      <c r="B205" t="s">
        <v>109</v>
      </c>
      <c r="C205" t="s">
        <v>125</v>
      </c>
      <c r="D205">
        <v>2020</v>
      </c>
      <c r="E205">
        <v>28</v>
      </c>
    </row>
    <row r="206" spans="2:5" x14ac:dyDescent="0.4">
      <c r="B206" t="s">
        <v>79</v>
      </c>
      <c r="C206" t="s">
        <v>126</v>
      </c>
      <c r="D206">
        <v>2020</v>
      </c>
      <c r="E206">
        <v>19</v>
      </c>
    </row>
    <row r="207" spans="2:5" x14ac:dyDescent="0.4">
      <c r="B207" t="s">
        <v>80</v>
      </c>
      <c r="C207" t="s">
        <v>126</v>
      </c>
      <c r="D207">
        <v>2020</v>
      </c>
      <c r="E207">
        <v>20</v>
      </c>
    </row>
    <row r="208" spans="2:5" x14ac:dyDescent="0.4">
      <c r="B208" t="s">
        <v>81</v>
      </c>
      <c r="C208" t="s">
        <v>125</v>
      </c>
      <c r="D208">
        <v>2020</v>
      </c>
      <c r="E208">
        <v>35</v>
      </c>
    </row>
    <row r="209" spans="2:5" x14ac:dyDescent="0.4">
      <c r="B209" t="s">
        <v>82</v>
      </c>
      <c r="C209" t="s">
        <v>125</v>
      </c>
      <c r="D209">
        <v>2020</v>
      </c>
      <c r="E209">
        <v>35</v>
      </c>
    </row>
    <row r="210" spans="2:5" x14ac:dyDescent="0.4">
      <c r="B210" t="s">
        <v>83</v>
      </c>
      <c r="C210" t="s">
        <v>126</v>
      </c>
      <c r="D210">
        <v>2020</v>
      </c>
      <c r="E210">
        <v>10</v>
      </c>
    </row>
    <row r="211" spans="2:5" x14ac:dyDescent="0.4">
      <c r="B211" t="s">
        <v>84</v>
      </c>
      <c r="C211" t="s">
        <v>124</v>
      </c>
      <c r="D211">
        <v>2020</v>
      </c>
      <c r="E211">
        <v>50</v>
      </c>
    </row>
    <row r="212" spans="2:5" x14ac:dyDescent="0.4">
      <c r="B212" t="s">
        <v>85</v>
      </c>
      <c r="C212" t="s">
        <v>126</v>
      </c>
      <c r="D212">
        <v>2020</v>
      </c>
      <c r="E212">
        <v>22</v>
      </c>
    </row>
    <row r="213" spans="2:5" x14ac:dyDescent="0.4">
      <c r="B213" t="s">
        <v>86</v>
      </c>
      <c r="C213" t="s">
        <v>126</v>
      </c>
      <c r="D213">
        <v>2020</v>
      </c>
      <c r="E213">
        <v>16</v>
      </c>
    </row>
    <row r="214" spans="2:5" x14ac:dyDescent="0.4">
      <c r="B214" t="s">
        <v>87</v>
      </c>
      <c r="C214" t="s">
        <v>126</v>
      </c>
      <c r="D214">
        <v>2020</v>
      </c>
      <c r="E214">
        <v>12</v>
      </c>
    </row>
    <row r="215" spans="2:5" x14ac:dyDescent="0.4">
      <c r="B215" t="s">
        <v>88</v>
      </c>
      <c r="C215" t="s">
        <v>126</v>
      </c>
      <c r="D215">
        <v>2020</v>
      </c>
      <c r="E215">
        <v>9</v>
      </c>
    </row>
    <row r="216" spans="2:5" x14ac:dyDescent="0.4">
      <c r="B216" t="s">
        <v>89</v>
      </c>
      <c r="C216" t="s">
        <v>123</v>
      </c>
      <c r="D216">
        <v>2020</v>
      </c>
      <c r="E216">
        <v>68</v>
      </c>
    </row>
    <row r="217" spans="2:5" x14ac:dyDescent="0.4">
      <c r="B217" t="s">
        <v>90</v>
      </c>
      <c r="C217" t="s">
        <v>126</v>
      </c>
      <c r="D217">
        <v>2020</v>
      </c>
      <c r="E217">
        <v>21</v>
      </c>
    </row>
    <row r="218" spans="2:5" x14ac:dyDescent="0.4">
      <c r="B218" t="s">
        <v>91</v>
      </c>
      <c r="C218" t="s">
        <v>126</v>
      </c>
      <c r="D218">
        <v>2020</v>
      </c>
      <c r="E218">
        <v>12</v>
      </c>
    </row>
    <row r="219" spans="2:5" x14ac:dyDescent="0.4">
      <c r="B219" t="s">
        <v>92</v>
      </c>
      <c r="C219" t="s">
        <v>126</v>
      </c>
      <c r="D219">
        <v>2020</v>
      </c>
      <c r="E219">
        <v>13</v>
      </c>
    </row>
    <row r="220" spans="2:5" x14ac:dyDescent="0.4">
      <c r="B220" t="s">
        <v>93</v>
      </c>
      <c r="C220" t="s">
        <v>124</v>
      </c>
      <c r="D220">
        <v>2020</v>
      </c>
      <c r="E220">
        <v>40</v>
      </c>
    </row>
    <row r="221" spans="2:5" x14ac:dyDescent="0.4">
      <c r="B221" t="s">
        <v>94</v>
      </c>
      <c r="C221" t="s">
        <v>126</v>
      </c>
      <c r="D221">
        <v>2020</v>
      </c>
      <c r="E221">
        <v>16</v>
      </c>
    </row>
    <row r="222" spans="2:5" x14ac:dyDescent="0.4">
      <c r="B222" t="s">
        <v>110</v>
      </c>
      <c r="C222" t="s">
        <v>126</v>
      </c>
      <c r="D222">
        <v>2020</v>
      </c>
      <c r="E222">
        <v>20</v>
      </c>
    </row>
    <row r="223" spans="2:5" x14ac:dyDescent="0.4">
      <c r="B223" t="s">
        <v>95</v>
      </c>
      <c r="C223" t="s">
        <v>126</v>
      </c>
      <c r="D223">
        <v>2020</v>
      </c>
      <c r="E223">
        <v>17</v>
      </c>
    </row>
    <row r="224" spans="2:5" x14ac:dyDescent="0.4">
      <c r="B224" t="s">
        <v>96</v>
      </c>
      <c r="C224" t="s">
        <v>125</v>
      </c>
      <c r="D224">
        <v>2020</v>
      </c>
      <c r="E224">
        <v>26</v>
      </c>
    </row>
    <row r="225" spans="2:5" x14ac:dyDescent="0.4">
      <c r="B225" t="s">
        <v>97</v>
      </c>
      <c r="C225" t="s">
        <v>125</v>
      </c>
      <c r="D225">
        <v>2020</v>
      </c>
      <c r="E225">
        <v>21</v>
      </c>
    </row>
    <row r="226" spans="2:5" x14ac:dyDescent="0.4">
      <c r="B226" t="s">
        <v>98</v>
      </c>
      <c r="C226" t="s">
        <v>126</v>
      </c>
      <c r="D226">
        <v>2020</v>
      </c>
      <c r="E226">
        <v>6</v>
      </c>
    </row>
    <row r="227" spans="2:5" x14ac:dyDescent="0.4">
      <c r="B227" t="s">
        <v>99</v>
      </c>
      <c r="C227" t="s">
        <v>126</v>
      </c>
      <c r="D227">
        <v>2020</v>
      </c>
      <c r="E227">
        <v>9</v>
      </c>
    </row>
    <row r="228" spans="2:5" x14ac:dyDescent="0.4">
      <c r="B228" t="s">
        <v>100</v>
      </c>
      <c r="C228" t="s">
        <v>126</v>
      </c>
      <c r="D228">
        <v>2020</v>
      </c>
      <c r="E228">
        <v>14</v>
      </c>
    </row>
    <row r="229" spans="2:5" x14ac:dyDescent="0.4">
      <c r="B229" t="s">
        <v>101</v>
      </c>
      <c r="C229" t="s">
        <v>126</v>
      </c>
      <c r="D229">
        <v>2020</v>
      </c>
      <c r="E229">
        <v>15</v>
      </c>
    </row>
    <row r="230" spans="2:5" x14ac:dyDescent="0.4">
      <c r="B230" t="s">
        <v>102</v>
      </c>
      <c r="C230" t="s">
        <v>125</v>
      </c>
      <c r="D230">
        <v>2020</v>
      </c>
      <c r="E230">
        <v>30</v>
      </c>
    </row>
    <row r="231" spans="2:5" x14ac:dyDescent="0.4">
      <c r="B231" t="s">
        <v>103</v>
      </c>
      <c r="C231" t="s">
        <v>126</v>
      </c>
      <c r="D231">
        <v>2020</v>
      </c>
      <c r="E231">
        <v>14</v>
      </c>
    </row>
    <row r="232" spans="2:5" x14ac:dyDescent="0.4">
      <c r="B232" t="s">
        <v>104</v>
      </c>
      <c r="C232" t="s">
        <v>124</v>
      </c>
      <c r="D232">
        <v>2020</v>
      </c>
      <c r="E232">
        <v>36</v>
      </c>
    </row>
    <row r="233" spans="2:5" x14ac:dyDescent="0.4">
      <c r="B233" t="s">
        <v>111</v>
      </c>
      <c r="C233" t="s">
        <v>126</v>
      </c>
      <c r="D233">
        <v>2020</v>
      </c>
      <c r="E233">
        <v>15</v>
      </c>
    </row>
    <row r="234" spans="2:5" x14ac:dyDescent="0.4"/>
    <row r="235" spans="2:5" x14ac:dyDescent="0.4"/>
    <row r="236" spans="2:5" x14ac:dyDescent="0.4"/>
    <row r="237" spans="2:5" x14ac:dyDescent="0.4"/>
    <row r="238" spans="2:5" x14ac:dyDescent="0.4"/>
    <row r="239" spans="2:5" x14ac:dyDescent="0.4"/>
    <row r="240" spans="2:5" x14ac:dyDescent="0.4"/>
  </sheetData>
  <dataValidations disablePrompts="1" count="1">
    <dataValidation type="list" allowBlank="1" showInputMessage="1" showErrorMessage="1" sqref="R7:U7" xr:uid="{AFA35E73-CBAE-42A8-8D70-AB940472F71A}">
      <formula1>"TRUE,FALSE"</formula1>
    </dataValidation>
  </dataValidations>
  <pageMargins left="0.7" right="0.7" top="0.75" bottom="0.75" header="0.3" footer="0.3"/>
  <pageSetup paperSize="9" orientation="portrait" horizontalDpi="4294967293" r:id="rId5"/>
  <ignoredErrors>
    <ignoredError sqref="T8" formula="1"/>
  </ignoredErrors>
  <drawing r:id="rId6"/>
  <tableParts count="1">
    <tablePart r:id="rId7"/>
  </tableParts>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616EC-5DE7-4AED-A590-9BD5B0FE455A}">
  <dimension ref="A1:L34"/>
  <sheetViews>
    <sheetView showGridLines="0" tabSelected="1" zoomScale="80" zoomScaleNormal="80" workbookViewId="0"/>
  </sheetViews>
  <sheetFormatPr defaultColWidth="0" defaultRowHeight="14.4" customHeight="1" zeroHeight="1" x14ac:dyDescent="0.55000000000000004"/>
  <cols>
    <col min="1" max="2" width="14.85546875" style="2" customWidth="1"/>
    <col min="3" max="3" width="8.7109375" style="2" customWidth="1"/>
    <col min="4" max="12" width="14.85546875" style="2" customWidth="1"/>
    <col min="13" max="16384" width="14.85546875" style="2" hidden="1"/>
  </cols>
  <sheetData>
    <row r="1" ht="14.4" customHeight="1" x14ac:dyDescent="0.55000000000000004"/>
    <row r="2" ht="14.4" customHeight="1" x14ac:dyDescent="0.55000000000000004"/>
    <row r="3" ht="14.4" customHeight="1" x14ac:dyDescent="0.55000000000000004"/>
    <row r="4" x14ac:dyDescent="0.55000000000000004"/>
    <row r="5" x14ac:dyDescent="0.55000000000000004"/>
    <row r="6" x14ac:dyDescent="0.55000000000000004"/>
    <row r="7" x14ac:dyDescent="0.55000000000000004"/>
    <row r="8" x14ac:dyDescent="0.55000000000000004"/>
    <row r="9" x14ac:dyDescent="0.55000000000000004"/>
    <row r="10" x14ac:dyDescent="0.55000000000000004"/>
    <row r="11" x14ac:dyDescent="0.55000000000000004"/>
    <row r="12" x14ac:dyDescent="0.55000000000000004"/>
    <row r="13" x14ac:dyDescent="0.55000000000000004"/>
    <row r="14" x14ac:dyDescent="0.55000000000000004"/>
    <row r="15" x14ac:dyDescent="0.55000000000000004"/>
    <row r="16" x14ac:dyDescent="0.55000000000000004"/>
    <row r="17" spans="6:7" x14ac:dyDescent="0.55000000000000004"/>
    <row r="18" spans="6:7" x14ac:dyDescent="0.55000000000000004"/>
    <row r="19" spans="6:7" x14ac:dyDescent="0.55000000000000004"/>
    <row r="20" spans="6:7" x14ac:dyDescent="0.55000000000000004"/>
    <row r="21" spans="6:7" x14ac:dyDescent="0.55000000000000004"/>
    <row r="22" spans="6:7" x14ac:dyDescent="0.55000000000000004"/>
    <row r="23" spans="6:7" x14ac:dyDescent="0.55000000000000004"/>
    <row r="24" spans="6:7" x14ac:dyDescent="0.55000000000000004"/>
    <row r="25" spans="6:7" x14ac:dyDescent="0.55000000000000004"/>
    <row r="26" spans="6:7" x14ac:dyDescent="0.55000000000000004"/>
    <row r="27" spans="6:7" x14ac:dyDescent="0.55000000000000004"/>
    <row r="28" spans="6:7" x14ac:dyDescent="0.55000000000000004"/>
    <row r="29" spans="6:7" x14ac:dyDescent="0.55000000000000004">
      <c r="F29" s="3" t="s">
        <v>112</v>
      </c>
      <c r="G29" s="4" t="s">
        <v>113</v>
      </c>
    </row>
    <row r="30" spans="6:7" x14ac:dyDescent="0.55000000000000004">
      <c r="F30" s="3"/>
      <c r="G30" s="4"/>
    </row>
    <row r="31" spans="6:7" x14ac:dyDescent="0.55000000000000004">
      <c r="F31" s="3"/>
      <c r="G31" s="5"/>
    </row>
    <row r="32" spans="6:7" x14ac:dyDescent="0.55000000000000004">
      <c r="F32" s="3"/>
      <c r="G32" s="6"/>
    </row>
    <row r="33" spans="6:7" x14ac:dyDescent="0.55000000000000004">
      <c r="F33" s="3"/>
      <c r="G33" s="7"/>
    </row>
    <row r="34" spans="6:7" x14ac:dyDescent="0.55000000000000004"/>
  </sheetData>
  <hyperlinks>
    <hyperlink ref="G29" r:id="rId1" display="https://www.linkedin.com/in/ca-bc" xr:uid="{E717B45E-C978-4797-BD20-3F90DB708D84}"/>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thank you!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cabc</dc:creator>
  <cp:lastModifiedBy>Carlos Barboza</cp:lastModifiedBy>
  <dcterms:created xsi:type="dcterms:W3CDTF">2021-04-01T04:28:02Z</dcterms:created>
  <dcterms:modified xsi:type="dcterms:W3CDTF">2023-01-22T21:28:08Z</dcterms:modified>
</cp:coreProperties>
</file>