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equ\OneDrive\Escritorio\UVM-20231109T194323Z-001\UVM\6 Semeste\Modelo desarrollo Sotfware\3 Parcial\Proyecto 3 Parcial - 13-06-2024\"/>
    </mc:Choice>
  </mc:AlternateContent>
  <xr:revisionPtr revIDLastSave="0" documentId="13_ncr:1_{EB89C149-88FB-467B-B3DD-622ED91CF5FA}" xr6:coauthVersionLast="47" xr6:coauthVersionMax="47" xr10:uidLastSave="{00000000-0000-0000-0000-000000000000}"/>
  <bookViews>
    <workbookView xWindow="-108" yWindow="-108" windowWidth="23256" windowHeight="12576" activeTab="1" xr2:uid="{E2235641-5E65-4C25-A4EE-AD76D0F80E5F}"/>
  </bookViews>
  <sheets>
    <sheet name="Desglose de Tareas" sheetId="3" r:id="rId1"/>
    <sheet name="Plan de proyecto ágil" sheetId="2" r:id="rId2"/>
    <sheet name="Hoja1" sheetId="1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51" i="2"/>
  <c r="C47" i="2"/>
  <c r="C46" i="2"/>
  <c r="C45" i="2"/>
  <c r="C44" i="2"/>
  <c r="C34" i="2"/>
  <c r="C42" i="2"/>
  <c r="C41" i="2"/>
  <c r="C40" i="2"/>
  <c r="C39" i="2"/>
  <c r="C38" i="2"/>
  <c r="C36" i="2"/>
  <c r="C35" i="2"/>
  <c r="C33" i="2"/>
  <c r="C32" i="2"/>
  <c r="C31" i="2"/>
  <c r="C29" i="2"/>
  <c r="H28" i="2"/>
  <c r="H27" i="2"/>
  <c r="I27" i="2"/>
  <c r="C21" i="2"/>
  <c r="C20" i="2"/>
  <c r="C19" i="2"/>
  <c r="C26" i="2"/>
  <c r="C25" i="2"/>
  <c r="C24" i="2"/>
  <c r="C23" i="2"/>
  <c r="C12" i="2"/>
  <c r="C7" i="2"/>
  <c r="C8" i="2"/>
  <c r="C17" i="2"/>
  <c r="C16" i="2"/>
  <c r="C14" i="2"/>
  <c r="B14" i="2"/>
  <c r="C13" i="2"/>
  <c r="C11" i="2"/>
  <c r="C10" i="2"/>
  <c r="C9" i="2"/>
  <c r="H6" i="2"/>
  <c r="H7" i="2"/>
  <c r="I7" i="2"/>
  <c r="H8" i="2"/>
  <c r="H9" i="2"/>
  <c r="H10" i="2"/>
  <c r="H11" i="2"/>
  <c r="H12" i="2"/>
  <c r="H13" i="2"/>
  <c r="H14" i="2"/>
  <c r="H15" i="2"/>
  <c r="I15" i="2"/>
  <c r="H16" i="2"/>
  <c r="H17" i="2"/>
  <c r="H18" i="2"/>
  <c r="I18" i="2"/>
  <c r="H22" i="2"/>
  <c r="I22" i="2"/>
  <c r="H23" i="2"/>
  <c r="H24" i="2"/>
  <c r="H25" i="2"/>
  <c r="H26" i="2"/>
  <c r="H29" i="2"/>
  <c r="H30" i="2"/>
  <c r="I30" i="2"/>
  <c r="H31" i="2"/>
  <c r="H32" i="2"/>
  <c r="H33" i="2"/>
  <c r="H34" i="2"/>
  <c r="H35" i="2"/>
  <c r="H36" i="2"/>
  <c r="H37" i="2"/>
  <c r="I37" i="2"/>
  <c r="H43" i="2"/>
  <c r="I43" i="2"/>
  <c r="H50" i="2"/>
  <c r="I50" i="2"/>
  <c r="H52" i="2"/>
  <c r="I52" i="2"/>
  <c r="H73" i="2"/>
  <c r="I73" i="2"/>
  <c r="H74" i="2"/>
  <c r="H75" i="2"/>
  <c r="H76" i="2"/>
  <c r="I76" i="2"/>
  <c r="H77" i="2"/>
  <c r="H78" i="2"/>
  <c r="H79" i="2"/>
  <c r="H80" i="2"/>
  <c r="H81" i="2"/>
  <c r="H82" i="2"/>
  <c r="H83" i="2"/>
  <c r="H84" i="2"/>
  <c r="H85" i="2"/>
  <c r="H86" i="2"/>
  <c r="H87" i="2"/>
  <c r="I87" i="2"/>
  <c r="H88" i="2"/>
  <c r="H89" i="2"/>
  <c r="H90" i="2"/>
  <c r="H91" i="2"/>
  <c r="H92" i="2"/>
  <c r="H93" i="2"/>
  <c r="H94" i="2"/>
  <c r="H95" i="2"/>
  <c r="H96" i="2"/>
  <c r="I96" i="2"/>
  <c r="H97" i="2"/>
  <c r="H99" i="2"/>
  <c r="H100" i="2"/>
  <c r="H101" i="2"/>
  <c r="H102" i="2"/>
  <c r="H103" i="2"/>
  <c r="H104" i="2"/>
  <c r="H105" i="2"/>
  <c r="I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I29" i="2" l="1"/>
  <c r="I6" i="2"/>
</calcChain>
</file>

<file path=xl/sharedStrings.xml><?xml version="1.0" encoding="utf-8"?>
<sst xmlns="http://schemas.openxmlformats.org/spreadsheetml/2006/main" count="289" uniqueCount="113">
  <si>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</si>
  <si>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</si>
  <si>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</si>
  <si>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</si>
  <si>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</si>
  <si>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</si>
  <si>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</si>
  <si>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</si>
  <si>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</si>
  <si>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</si>
  <si>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</si>
  <si>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</si>
  <si>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</si>
  <si>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</si>
  <si>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</si>
  <si>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</si>
  <si>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</si>
  <si>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</si>
  <si>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</si>
  <si>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Completo</t>
  </si>
  <si>
    <t>No se ha iniciado</t>
  </si>
  <si>
    <t>En progreso</t>
  </si>
  <si>
    <t>En espera</t>
  </si>
  <si>
    <t>Vencido</t>
  </si>
  <si>
    <t>Sistema de venta de productos.</t>
  </si>
  <si>
    <t>1.1 BS</t>
  </si>
  <si>
    <t>1.1.1</t>
  </si>
  <si>
    <t>1.1.2</t>
  </si>
  <si>
    <t>1.1.3</t>
  </si>
  <si>
    <t>1.1.4</t>
  </si>
  <si>
    <t>1.1.5</t>
  </si>
  <si>
    <t>1.1.6</t>
  </si>
  <si>
    <t>1.2 Entrega</t>
  </si>
  <si>
    <t>1.2.1</t>
  </si>
  <si>
    <t>Generar visita con el cliente para entrega y evaluacion</t>
  </si>
  <si>
    <t>1.1.7</t>
  </si>
  <si>
    <t>Ricardo Arcadia Avalos</t>
  </si>
  <si>
    <t>Analisis de requerimientos</t>
  </si>
  <si>
    <t>Diseño de interfaz de la base datos</t>
  </si>
  <si>
    <t>Crear BD</t>
  </si>
  <si>
    <t>Prueba de funcionamiento en general</t>
  </si>
  <si>
    <t xml:space="preserve">  nb</t>
  </si>
  <si>
    <t>2. Funcionalidad boto agregrar</t>
  </si>
  <si>
    <t>1.1 BD</t>
  </si>
  <si>
    <t>Creación de esquema de BD</t>
  </si>
  <si>
    <t>Verificación de los datos solicitados</t>
  </si>
  <si>
    <t>Validación</t>
  </si>
  <si>
    <t>1.2 Conexión</t>
  </si>
  <si>
    <t>1.2.2</t>
  </si>
  <si>
    <t>Codificación de conexión con BD</t>
  </si>
  <si>
    <t>Validación de conexión</t>
  </si>
  <si>
    <t>1.3.1</t>
  </si>
  <si>
    <t>1.3.2</t>
  </si>
  <si>
    <t>1.3.3</t>
  </si>
  <si>
    <t>1.3.4</t>
  </si>
  <si>
    <t>Validación de funcionalidad</t>
  </si>
  <si>
    <t>Verificación de que los datos fueron agregados</t>
  </si>
  <si>
    <t>Codificación de sentencias de agregado en BD</t>
  </si>
  <si>
    <t>Validación de conexión con BD</t>
  </si>
  <si>
    <t>1.2</t>
  </si>
  <si>
    <t>conexión</t>
  </si>
  <si>
    <t>1.3</t>
  </si>
  <si>
    <t>Codificación de botón agregar</t>
  </si>
  <si>
    <t>Sistema de ventas</t>
  </si>
  <si>
    <t>Rosy's Cake</t>
  </si>
  <si>
    <t>Sistema para una Pasteleria</t>
  </si>
  <si>
    <t>Interfaz de pasteleria donde se podra registrar, eliminar y actuaalizar un producto. Tambien se podran limpiar campos de texto</t>
  </si>
  <si>
    <t>Creación de historias de usuario</t>
  </si>
  <si>
    <t>Diseño de Interfacez (agregar y general)</t>
  </si>
  <si>
    <t>1.4 Codificación de boton agregar</t>
  </si>
  <si>
    <t>1.4</t>
  </si>
  <si>
    <t>Codificación de botón agregar (interfaz principal)</t>
  </si>
  <si>
    <t>1.3 Codificación de boton agregar (interfaz principal)</t>
  </si>
  <si>
    <t>Codificación de boton de agregar</t>
  </si>
  <si>
    <t>Verificación mande correctamente a interfaz agregar</t>
  </si>
  <si>
    <t>1. Creación de BD y diseño de interfaces</t>
  </si>
  <si>
    <t>3. Boton buscar y Actualizar</t>
  </si>
  <si>
    <t>3.1 Agregar</t>
  </si>
  <si>
    <t>3.1.1</t>
  </si>
  <si>
    <t>3.1.2</t>
  </si>
  <si>
    <t>3.1.3</t>
  </si>
  <si>
    <t>3.1.4</t>
  </si>
  <si>
    <t>3.1.5</t>
  </si>
  <si>
    <t>Validación de que los datos fueros agregados</t>
  </si>
  <si>
    <t>3.1.6</t>
  </si>
  <si>
    <t>3.2 Actualizar</t>
  </si>
  <si>
    <t>3.2.1</t>
  </si>
  <si>
    <t>3.2.2</t>
  </si>
  <si>
    <t>3.2.3</t>
  </si>
  <si>
    <t>3.2.4</t>
  </si>
  <si>
    <t>3.2.5</t>
  </si>
  <si>
    <t>3.</t>
  </si>
  <si>
    <t>Buscar</t>
  </si>
  <si>
    <t>3.2</t>
  </si>
  <si>
    <t>Actualizar</t>
  </si>
  <si>
    <t>Codificación de sentencia de agregado en BD</t>
  </si>
  <si>
    <t>3.3 Boton eliminar y limpiar</t>
  </si>
  <si>
    <t>3.3.1</t>
  </si>
  <si>
    <t>3.3.2</t>
  </si>
  <si>
    <t>3.3.3</t>
  </si>
  <si>
    <t>3.3.4</t>
  </si>
  <si>
    <t>Validación de que el pastel exista</t>
  </si>
  <si>
    <t>3.3.5</t>
  </si>
  <si>
    <t>Validación de funcionalidad (limpiado y eliminado)</t>
  </si>
  <si>
    <t>3.4 Crear repositorio</t>
  </si>
  <si>
    <t>3.4.1</t>
  </si>
  <si>
    <t>Crear repositorio</t>
  </si>
  <si>
    <t>3.3</t>
  </si>
  <si>
    <t>Boton eliminar y limpiar</t>
  </si>
  <si>
    <t>3.4</t>
  </si>
  <si>
    <t>3.3.6</t>
  </si>
  <si>
    <t>Codificación de boton eliminado y limpiado</t>
  </si>
  <si>
    <t>Codificación de sentencia de eliminar en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</si>
</sst>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9"/>
      <color theme="1"/>
      <name val="Century Gothic"/>
      <family val="2"/>
    </font>
    <font>
      <sz val="10"/>
      <color rgb="FF000000"/>
      <name val="Century Gothic"/>
      <family val="2"/>
    </font>
    <font>
      <sz val="12"/>
      <color theme="1"/>
      <name val="Calibri"/>
      <family val="2"/>
    </font>
    <font>
      <b/>
      <sz val="8"/>
      <color rgb="FF000000"/>
      <name val="Century Gothic"/>
      <family val="2"/>
    </font>
    <font>
      <b/>
      <sz val="10"/>
      <color rgb="FF000000"/>
      <name val="Century Gothic"/>
      <family val="2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12" fillId="11" borderId="0" xfId="1" applyFont="1" applyFill="1"/>
    <xf numFmtId="0" fontId="15" fillId="0" borderId="3" xfId="1" applyFont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 readingOrder="1"/>
    </xf>
    <xf numFmtId="0" fontId="17" fillId="0" borderId="0" xfId="1" applyFont="1"/>
    <xf numFmtId="49" fontId="18" fillId="7" borderId="0" xfId="1" applyNumberFormat="1" applyFont="1" applyFill="1" applyAlignment="1">
      <alignment horizontal="left" vertical="center"/>
    </xf>
    <xf numFmtId="49" fontId="19" fillId="7" borderId="3" xfId="1" applyNumberFormat="1" applyFont="1" applyFill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19" fillId="7" borderId="3" xfId="1" applyFont="1" applyFill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49" fontId="22" fillId="0" borderId="3" xfId="1" applyNumberFormat="1" applyFont="1" applyBorder="1" applyAlignment="1">
      <alignment horizontal="left" vertical="center" wrapText="1"/>
    </xf>
    <xf numFmtId="49" fontId="22" fillId="7" borderId="3" xfId="1" applyNumberFormat="1" applyFont="1" applyFill="1" applyBorder="1" applyAlignment="1">
      <alignment horizontal="left" vertical="center" wrapText="1"/>
    </xf>
    <xf numFmtId="0" fontId="16" fillId="7" borderId="3" xfId="1" applyFont="1" applyFill="1" applyBorder="1" applyAlignment="1">
      <alignment horizontal="left" vertical="center" wrapText="1"/>
    </xf>
    <xf numFmtId="49" fontId="16" fillId="2" borderId="3" xfId="1" applyNumberFormat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89"/>
  <sheetViews>
    <sheetView topLeftCell="A29" workbookViewId="0">
      <selection activeCell="D47" sqref="D47"/>
    </sheetView>
  </sheetViews>
  <sheetFormatPr baseColWidth="10" defaultColWidth="12.88671875" defaultRowHeight="15" customHeight="1" x14ac:dyDescent="0.3"/>
  <cols>
    <col min="1" max="3" width="12.88671875" style="4" customWidth="1"/>
    <col min="4" max="4" width="88.5546875" style="4" customWidth="1"/>
    <col min="5" max="6" width="12.88671875" style="4" customWidth="1"/>
    <col min="7" max="16384" width="12.88671875" style="4"/>
  </cols>
  <sheetData>
    <row r="1" spans="1:26" ht="15.6" x14ac:dyDescent="0.3">
      <c r="A1" s="73" t="s">
        <v>24</v>
      </c>
      <c r="B1" s="74"/>
      <c r="C1" s="74"/>
      <c r="D1" s="74"/>
      <c r="E1" s="74"/>
      <c r="F1" s="74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6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6" x14ac:dyDescent="0.3">
      <c r="A3" s="62" t="s">
        <v>75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6" x14ac:dyDescent="0.3">
      <c r="A4" s="58" t="s">
        <v>41</v>
      </c>
      <c r="B4" s="58" t="s">
        <v>25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6" x14ac:dyDescent="0.3">
      <c r="A5" s="58"/>
      <c r="B5" s="58"/>
      <c r="C5" s="58" t="s">
        <v>26</v>
      </c>
      <c r="D5" s="4" t="s">
        <v>37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6" x14ac:dyDescent="0.3">
      <c r="A6" s="58"/>
      <c r="B6" s="58"/>
      <c r="C6" s="58" t="s">
        <v>27</v>
      </c>
      <c r="D6" s="58" t="s">
        <v>39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6" x14ac:dyDescent="0.3">
      <c r="A7" s="58"/>
      <c r="B7" s="58"/>
      <c r="C7" s="58" t="s">
        <v>28</v>
      </c>
      <c r="D7" s="62" t="s">
        <v>38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6" x14ac:dyDescent="0.3">
      <c r="A8" s="58"/>
      <c r="B8" s="58"/>
      <c r="C8" s="58" t="s">
        <v>29</v>
      </c>
      <c r="D8" s="62" t="s">
        <v>67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6" x14ac:dyDescent="0.3">
      <c r="A9" s="58"/>
      <c r="B9" s="58"/>
      <c r="C9" s="58" t="s">
        <v>30</v>
      </c>
      <c r="D9" s="62" t="s">
        <v>68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customHeight="1" x14ac:dyDescent="0.3">
      <c r="A10" s="58"/>
      <c r="B10" s="58"/>
      <c r="C10" s="62" t="s">
        <v>31</v>
      </c>
      <c r="D10" s="62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 x14ac:dyDescent="0.3">
      <c r="A11" s="58"/>
      <c r="B11" s="58" t="s">
        <v>32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 x14ac:dyDescent="0.3">
      <c r="A12" s="58"/>
      <c r="B12" s="58"/>
      <c r="C12" s="58" t="s">
        <v>33</v>
      </c>
      <c r="D12" s="58" t="s">
        <v>34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 x14ac:dyDescent="0.3">
      <c r="A13" s="58" t="s">
        <v>42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 x14ac:dyDescent="0.3">
      <c r="A14" s="58"/>
      <c r="B14" s="58" t="s">
        <v>43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 x14ac:dyDescent="0.3">
      <c r="A15" s="58"/>
      <c r="B15" s="58"/>
      <c r="C15" s="58" t="s">
        <v>26</v>
      </c>
      <c r="D15" s="58" t="s">
        <v>44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 x14ac:dyDescent="0.3">
      <c r="A16" s="58"/>
      <c r="B16" s="58"/>
      <c r="C16" s="58" t="s">
        <v>27</v>
      </c>
      <c r="D16" s="58" t="s">
        <v>45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 x14ac:dyDescent="0.3">
      <c r="A17" s="58"/>
      <c r="B17" s="58"/>
      <c r="C17" s="58" t="s">
        <v>28</v>
      </c>
      <c r="D17" s="58" t="s">
        <v>46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 x14ac:dyDescent="0.3">
      <c r="A18" s="58"/>
      <c r="B18" s="58" t="s">
        <v>47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 x14ac:dyDescent="0.3">
      <c r="A19" s="58"/>
      <c r="B19" s="58"/>
      <c r="C19" s="58" t="s">
        <v>33</v>
      </c>
      <c r="D19" s="58" t="s">
        <v>49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 x14ac:dyDescent="0.3">
      <c r="A20" s="58"/>
      <c r="B20" s="58"/>
      <c r="C20" s="58" t="s">
        <v>48</v>
      </c>
      <c r="D20" s="58" t="s">
        <v>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 x14ac:dyDescent="0.3">
      <c r="A21" s="58"/>
      <c r="B21" s="62" t="s">
        <v>72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 x14ac:dyDescent="0.3">
      <c r="A22" s="58"/>
      <c r="B22" s="58"/>
      <c r="C22" s="58" t="s">
        <v>52</v>
      </c>
      <c r="D22" s="62" t="s">
        <v>73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 x14ac:dyDescent="0.3">
      <c r="A23" s="58"/>
      <c r="B23" s="58"/>
      <c r="C23" s="58" t="s">
        <v>53</v>
      </c>
      <c r="D23" s="62" t="s">
        <v>74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 x14ac:dyDescent="0.3">
      <c r="A24" s="58"/>
      <c r="B24" s="58"/>
      <c r="C24" s="58" t="s">
        <v>54</v>
      </c>
      <c r="D24" s="58" t="s">
        <v>55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 x14ac:dyDescent="0.3">
      <c r="A25" s="58"/>
      <c r="B25" s="62" t="s">
        <v>69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 x14ac:dyDescent="0.3">
      <c r="A26" s="58"/>
      <c r="B26" s="58"/>
      <c r="C26" s="58" t="s">
        <v>51</v>
      </c>
      <c r="D26" s="58" t="s">
        <v>58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 x14ac:dyDescent="0.3">
      <c r="A27" s="58"/>
      <c r="B27" s="58"/>
      <c r="C27" s="58" t="s">
        <v>52</v>
      </c>
      <c r="D27" s="58" t="s">
        <v>57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 x14ac:dyDescent="0.3">
      <c r="A28" s="58"/>
      <c r="B28" s="58"/>
      <c r="C28" s="58" t="s">
        <v>53</v>
      </c>
      <c r="D28" s="58" t="s">
        <v>56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 x14ac:dyDescent="0.3">
      <c r="A29" s="58"/>
      <c r="B29" s="58"/>
      <c r="C29" s="58" t="s">
        <v>54</v>
      </c>
      <c r="D29" s="58" t="s">
        <v>55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 x14ac:dyDescent="0.3">
      <c r="A30" s="65" t="s">
        <v>76</v>
      </c>
      <c r="B30" s="65"/>
      <c r="C30" s="65"/>
      <c r="D30" s="65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 x14ac:dyDescent="0.3">
      <c r="A31" s="65"/>
      <c r="B31" s="65" t="s">
        <v>77</v>
      </c>
      <c r="C31" s="65"/>
      <c r="D31" s="65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 x14ac:dyDescent="0.3">
      <c r="A32" s="65"/>
      <c r="B32" s="65"/>
      <c r="C32" s="65" t="s">
        <v>78</v>
      </c>
      <c r="D32" s="65" t="s">
        <v>49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 x14ac:dyDescent="0.3">
      <c r="A33" s="65"/>
      <c r="B33" s="65"/>
      <c r="C33" s="65" t="s">
        <v>79</v>
      </c>
      <c r="D33" s="65" t="s">
        <v>50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 x14ac:dyDescent="0.3">
      <c r="A34" s="65"/>
      <c r="B34" s="65"/>
      <c r="C34" s="65" t="s">
        <v>80</v>
      </c>
      <c r="D34" s="65" t="s">
        <v>58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 x14ac:dyDescent="0.3">
      <c r="A35" s="65"/>
      <c r="B35" s="65"/>
      <c r="C35" s="65" t="s">
        <v>81</v>
      </c>
      <c r="D35" s="66" t="s">
        <v>95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 x14ac:dyDescent="0.3">
      <c r="A36" s="65"/>
      <c r="B36" s="65"/>
      <c r="C36" s="65" t="s">
        <v>82</v>
      </c>
      <c r="D36" s="65" t="s">
        <v>83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 x14ac:dyDescent="0.3">
      <c r="A37" s="65"/>
      <c r="B37" s="65"/>
      <c r="C37" s="65" t="s">
        <v>84</v>
      </c>
      <c r="D37" s="65" t="s">
        <v>55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 x14ac:dyDescent="0.3">
      <c r="A38" s="65"/>
      <c r="B38" s="65" t="s">
        <v>85</v>
      </c>
      <c r="C38" s="65"/>
      <c r="D38" s="65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 x14ac:dyDescent="0.3">
      <c r="A39" s="65"/>
      <c r="B39" s="65"/>
      <c r="C39" s="65" t="s">
        <v>86</v>
      </c>
      <c r="D39" s="66" t="s">
        <v>49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 x14ac:dyDescent="0.3">
      <c r="A40" s="65"/>
      <c r="B40" s="65"/>
      <c r="C40" s="66" t="s">
        <v>87</v>
      </c>
      <c r="D40" s="65" t="s">
        <v>58</v>
      </c>
      <c r="E40" s="58"/>
      <c r="F40" s="58"/>
      <c r="G40" s="58"/>
      <c r="H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 x14ac:dyDescent="0.3">
      <c r="A41" s="65"/>
      <c r="B41" s="65"/>
      <c r="C41" s="66" t="s">
        <v>88</v>
      </c>
      <c r="D41" s="66" t="s">
        <v>95</v>
      </c>
      <c r="E41" s="58"/>
      <c r="F41" s="58"/>
      <c r="G41" s="58"/>
      <c r="H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 x14ac:dyDescent="0.3">
      <c r="A42" s="65"/>
      <c r="B42" s="65"/>
      <c r="C42" s="66" t="s">
        <v>89</v>
      </c>
      <c r="D42" s="65" t="s">
        <v>83</v>
      </c>
      <c r="E42" s="58"/>
      <c r="F42" s="58"/>
      <c r="G42" s="58"/>
      <c r="H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 x14ac:dyDescent="0.3">
      <c r="A43" s="65"/>
      <c r="B43" s="65"/>
      <c r="C43" s="66" t="s">
        <v>90</v>
      </c>
      <c r="D43" s="65" t="s">
        <v>55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 x14ac:dyDescent="0.3">
      <c r="A44" s="58"/>
      <c r="B44" s="58" t="s">
        <v>96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 x14ac:dyDescent="0.3">
      <c r="A45" s="58"/>
      <c r="B45" s="58"/>
      <c r="C45" s="65" t="s">
        <v>97</v>
      </c>
      <c r="D45" s="66" t="s">
        <v>49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 x14ac:dyDescent="0.3">
      <c r="A46" s="58"/>
      <c r="B46" s="58"/>
      <c r="C46" s="66" t="s">
        <v>98</v>
      </c>
      <c r="D46" s="65" t="s">
        <v>58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 x14ac:dyDescent="0.3">
      <c r="A47" s="58"/>
      <c r="B47" s="58"/>
      <c r="C47" s="4" t="s">
        <v>99</v>
      </c>
      <c r="D47" s="66" t="s">
        <v>112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 x14ac:dyDescent="0.3">
      <c r="A48" s="58"/>
      <c r="B48" s="58"/>
      <c r="C48" s="4" t="s">
        <v>100</v>
      </c>
      <c r="D48" s="65" t="s">
        <v>101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 x14ac:dyDescent="0.3">
      <c r="A49" s="58"/>
      <c r="B49" s="58"/>
      <c r="C49" s="4" t="s">
        <v>102</v>
      </c>
      <c r="D49" s="65" t="s">
        <v>111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 x14ac:dyDescent="0.3">
      <c r="A50" s="58"/>
      <c r="C50" s="4" t="s">
        <v>110</v>
      </c>
      <c r="D50" s="65" t="s">
        <v>103</v>
      </c>
      <c r="E50" s="58"/>
      <c r="F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 x14ac:dyDescent="0.3">
      <c r="A51" s="58"/>
      <c r="B51" s="58" t="s">
        <v>104</v>
      </c>
      <c r="E51" s="58"/>
      <c r="F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 x14ac:dyDescent="0.3">
      <c r="A52" s="58"/>
      <c r="B52" s="58"/>
      <c r="C52" s="4" t="s">
        <v>105</v>
      </c>
      <c r="D52" s="4" t="s">
        <v>106</v>
      </c>
      <c r="E52" s="58"/>
      <c r="F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 x14ac:dyDescent="0.3">
      <c r="A53" s="58"/>
      <c r="B53" s="58"/>
      <c r="C53" s="58"/>
      <c r="D53" s="58"/>
      <c r="E53" s="58"/>
      <c r="F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 x14ac:dyDescent="0.3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 x14ac:dyDescent="0.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 x14ac:dyDescent="0.3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 x14ac:dyDescent="0.3">
      <c r="A58" s="58"/>
      <c r="B58" s="58"/>
      <c r="C58" s="59"/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 x14ac:dyDescent="0.3">
      <c r="A59" s="58"/>
      <c r="B59" s="58"/>
      <c r="C59" s="59"/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 x14ac:dyDescent="0.3">
      <c r="A60" s="58"/>
      <c r="B60" s="58"/>
      <c r="C60" s="59"/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 x14ac:dyDescent="0.3">
      <c r="A61" s="58"/>
      <c r="B61" s="58"/>
      <c r="C61" s="59"/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 x14ac:dyDescent="0.3">
      <c r="A62" s="58"/>
      <c r="B62" s="58"/>
      <c r="C62" s="59"/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 x14ac:dyDescent="0.3">
      <c r="A63" s="58"/>
      <c r="B63" s="58"/>
      <c r="C63" s="59"/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 x14ac:dyDescent="0.3">
      <c r="A64" s="58"/>
      <c r="B64" s="58"/>
      <c r="C64" s="59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 x14ac:dyDescent="0.3">
      <c r="A65" s="58"/>
      <c r="B65" s="58"/>
      <c r="C65" s="59"/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 x14ac:dyDescent="0.3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 x14ac:dyDescent="0.3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 x14ac:dyDescent="0.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 x14ac:dyDescent="0.3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 x14ac:dyDescent="0.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 x14ac:dyDescent="0.3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 x14ac:dyDescent="0.3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 x14ac:dyDescent="0.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 x14ac:dyDescent="0.3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 x14ac:dyDescent="0.3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 x14ac:dyDescent="0.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 x14ac:dyDescent="0.3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 x14ac:dyDescent="0.3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 x14ac:dyDescent="0.3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 x14ac:dyDescent="0.3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3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 x14ac:dyDescent="0.3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 x14ac:dyDescent="0.3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 x14ac:dyDescent="0.3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 x14ac:dyDescent="0.3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 x14ac:dyDescent="0.3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 x14ac:dyDescent="0.3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 x14ac:dyDescent="0.3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 x14ac:dyDescent="0.3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 x14ac:dyDescent="0.3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 x14ac:dyDescent="0.3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 x14ac:dyDescent="0.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 x14ac:dyDescent="0.3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 x14ac:dyDescent="0.3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 x14ac:dyDescent="0.3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 x14ac:dyDescent="0.3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 x14ac:dyDescent="0.3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 x14ac:dyDescent="0.3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 x14ac:dyDescent="0.3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 x14ac:dyDescent="0.3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 x14ac:dyDescent="0.3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 x14ac:dyDescent="0.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 x14ac:dyDescent="0.3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 x14ac:dyDescent="0.3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 x14ac:dyDescent="0.3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 x14ac:dyDescent="0.3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 x14ac:dyDescent="0.3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 x14ac:dyDescent="0.3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 x14ac:dyDescent="0.3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 x14ac:dyDescent="0.3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 x14ac:dyDescent="0.3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 x14ac:dyDescent="0.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 x14ac:dyDescent="0.3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 x14ac:dyDescent="0.3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 x14ac:dyDescent="0.3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 x14ac:dyDescent="0.3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 x14ac:dyDescent="0.3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 x14ac:dyDescent="0.3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 x14ac:dyDescent="0.3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 x14ac:dyDescent="0.3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 x14ac:dyDescent="0.3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 x14ac:dyDescent="0.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 x14ac:dyDescent="0.3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 x14ac:dyDescent="0.3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 x14ac:dyDescent="0.3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 x14ac:dyDescent="0.3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 x14ac:dyDescent="0.3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 x14ac:dyDescent="0.3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 x14ac:dyDescent="0.3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 x14ac:dyDescent="0.3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 x14ac:dyDescent="0.3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 x14ac:dyDescent="0.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 x14ac:dyDescent="0.3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 x14ac:dyDescent="0.3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 x14ac:dyDescent="0.3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 x14ac:dyDescent="0.3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 x14ac:dyDescent="0.3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 x14ac:dyDescent="0.3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 x14ac:dyDescent="0.3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 x14ac:dyDescent="0.3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 x14ac:dyDescent="0.3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 x14ac:dyDescent="0.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 x14ac:dyDescent="0.3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 x14ac:dyDescent="0.3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 x14ac:dyDescent="0.3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 x14ac:dyDescent="0.3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 x14ac:dyDescent="0.3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 x14ac:dyDescent="0.3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 x14ac:dyDescent="0.3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 x14ac:dyDescent="0.3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 x14ac:dyDescent="0.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 x14ac:dyDescent="0.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 x14ac:dyDescent="0.3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 x14ac:dyDescent="0.3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x14ac:dyDescent="0.3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 x14ac:dyDescent="0.3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x14ac:dyDescent="0.3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 x14ac:dyDescent="0.3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 x14ac:dyDescent="0.3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 x14ac:dyDescent="0.3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 x14ac:dyDescent="0.3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 x14ac:dyDescent="0.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 x14ac:dyDescent="0.3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 x14ac:dyDescent="0.3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 x14ac:dyDescent="0.3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 x14ac:dyDescent="0.3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x14ac:dyDescent="0.3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 x14ac:dyDescent="0.3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 x14ac:dyDescent="0.3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 x14ac:dyDescent="0.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 x14ac:dyDescent="0.3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 x14ac:dyDescent="0.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 x14ac:dyDescent="0.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 x14ac:dyDescent="0.3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 x14ac:dyDescent="0.3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 x14ac:dyDescent="0.3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 x14ac:dyDescent="0.3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 x14ac:dyDescent="0.3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 x14ac:dyDescent="0.3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 x14ac:dyDescent="0.3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 x14ac:dyDescent="0.3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 x14ac:dyDescent="0.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 x14ac:dyDescent="0.3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 x14ac:dyDescent="0.3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 x14ac:dyDescent="0.3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 x14ac:dyDescent="0.3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 x14ac:dyDescent="0.3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 x14ac:dyDescent="0.3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 x14ac:dyDescent="0.3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 x14ac:dyDescent="0.3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 x14ac:dyDescent="0.3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 x14ac:dyDescent="0.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 x14ac:dyDescent="0.3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 x14ac:dyDescent="0.3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 x14ac:dyDescent="0.3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 x14ac:dyDescent="0.3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 x14ac:dyDescent="0.3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 x14ac:dyDescent="0.3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 x14ac:dyDescent="0.3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 x14ac:dyDescent="0.3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 x14ac:dyDescent="0.3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 x14ac:dyDescent="0.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 x14ac:dyDescent="0.3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 x14ac:dyDescent="0.3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 x14ac:dyDescent="0.3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 x14ac:dyDescent="0.3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 x14ac:dyDescent="0.3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 x14ac:dyDescent="0.3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 x14ac:dyDescent="0.3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 x14ac:dyDescent="0.3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 x14ac:dyDescent="0.3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 x14ac:dyDescent="0.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 x14ac:dyDescent="0.3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 x14ac:dyDescent="0.3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 x14ac:dyDescent="0.3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 x14ac:dyDescent="0.3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 x14ac:dyDescent="0.3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 x14ac:dyDescent="0.3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 x14ac:dyDescent="0.3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 x14ac:dyDescent="0.3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 x14ac:dyDescent="0.3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 x14ac:dyDescent="0.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 x14ac:dyDescent="0.3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 x14ac:dyDescent="0.3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 x14ac:dyDescent="0.3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 x14ac:dyDescent="0.3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 x14ac:dyDescent="0.3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 x14ac:dyDescent="0.3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 x14ac:dyDescent="0.3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 x14ac:dyDescent="0.3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 x14ac:dyDescent="0.3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 x14ac:dyDescent="0.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 x14ac:dyDescent="0.3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 x14ac:dyDescent="0.3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 x14ac:dyDescent="0.3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 x14ac:dyDescent="0.3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 x14ac:dyDescent="0.3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 x14ac:dyDescent="0.3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 x14ac:dyDescent="0.3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 x14ac:dyDescent="0.3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 x14ac:dyDescent="0.3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 x14ac:dyDescent="0.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 x14ac:dyDescent="0.3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 x14ac:dyDescent="0.3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 x14ac:dyDescent="0.3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 x14ac:dyDescent="0.3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 x14ac:dyDescent="0.3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 x14ac:dyDescent="0.3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 x14ac:dyDescent="0.3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 x14ac:dyDescent="0.3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 x14ac:dyDescent="0.3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3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3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3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3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3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3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3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3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3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3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3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3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3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3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3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3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3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3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3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3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3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3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3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3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3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3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3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3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3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3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3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3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3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3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3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3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3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3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3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3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3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3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3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3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3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3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3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3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3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3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3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3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3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3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3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3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3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3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3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3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3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3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3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3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3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3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3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3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3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3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3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3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3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3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3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3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3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3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3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3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3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3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3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3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3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3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3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3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3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3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3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3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3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3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3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3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3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3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3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3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3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3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3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3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3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3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3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3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3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3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3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3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3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3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3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3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3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3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3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3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3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3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3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3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3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3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3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3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3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3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3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3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3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3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3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3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3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3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3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3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3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3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3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3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3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3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3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3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3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3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3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3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3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3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3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3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3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3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3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3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3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3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3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3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3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3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3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3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3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3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3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3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3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3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3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3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3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3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3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3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3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3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3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3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3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3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3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3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3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3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3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3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3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3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3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3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3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3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3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3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3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3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3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3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3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3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3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3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3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3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3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3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3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3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3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3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3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3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3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3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3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3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3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3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3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3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3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3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3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3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3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3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3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3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3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3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3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3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3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3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3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3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3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3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3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3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3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3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3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3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3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3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3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3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3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3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3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3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3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3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3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3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3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3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3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3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3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3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3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3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3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3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3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3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3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3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3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3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3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3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3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3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3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3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3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3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3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3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3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3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3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3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3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3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3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3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3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3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3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3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3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3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3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3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3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3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3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3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3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3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3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3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3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3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3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3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3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3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3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3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3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3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3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3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3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3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3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3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3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3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3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3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3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3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3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3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3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3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3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3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3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3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3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3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3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3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3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3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3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3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3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3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3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3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3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3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3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3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3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3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3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3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3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3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3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3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3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3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3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3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3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3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3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3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3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3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3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3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3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3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3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3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3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3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3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3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3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3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3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3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3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3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3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3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3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3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3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3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3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3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3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3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3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3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3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3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3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3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3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3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3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3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3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3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3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3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3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3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3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3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3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3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3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3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3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3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3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3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3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3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3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3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3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3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3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3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3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3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3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3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3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3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3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3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3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3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3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3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3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3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3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3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3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3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3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3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3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3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3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3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3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3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3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3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3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3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3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3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3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3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3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3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3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3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3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3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3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3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3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3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3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3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3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3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3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3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3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3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3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3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3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3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3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3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3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3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3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3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3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3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3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3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3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3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3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3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3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3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3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3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3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3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3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3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3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3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3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3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3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3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3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3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3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3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3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3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3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3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3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3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3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3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3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3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3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3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3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3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3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3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3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3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3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3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3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3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3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3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3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3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3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3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3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3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3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3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3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3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3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3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3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3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3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3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3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3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3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3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3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3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3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3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3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3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3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3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3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3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3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3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3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3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3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3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3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3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3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3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3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3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3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3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3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3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3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3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3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3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3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3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3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3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3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3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3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3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3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3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3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3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3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3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3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3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3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3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3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3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3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3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3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3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3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3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3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3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3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3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3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3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3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3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3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3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3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3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3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3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3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3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3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3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3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3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3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3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3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3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3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3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3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3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3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3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3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3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3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3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3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3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 x14ac:dyDescent="0.3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 x14ac:dyDescent="0.3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 x14ac:dyDescent="0.3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</sheetData>
  <mergeCells count="1">
    <mergeCell ref="A1:F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34"/>
  <sheetViews>
    <sheetView showGridLines="0" tabSelected="1" workbookViewId="0">
      <pane ySplit="5" topLeftCell="A27" activePane="bottomLeft" state="frozen"/>
      <selection pane="bottomLeft" activeCell="C53" sqref="C53"/>
    </sheetView>
  </sheetViews>
  <sheetFormatPr baseColWidth="10" defaultColWidth="12.88671875" defaultRowHeight="15" customHeight="1" x14ac:dyDescent="0.3"/>
  <cols>
    <col min="1" max="1" width="3.88671875" style="4" customWidth="1"/>
    <col min="2" max="2" width="10.109375" style="4" customWidth="1"/>
    <col min="3" max="3" width="53" style="4" customWidth="1"/>
    <col min="4" max="4" width="33.109375" style="4" customWidth="1"/>
    <col min="5" max="5" width="19.44140625" style="4" customWidth="1"/>
    <col min="6" max="7" width="15.88671875" style="4" hidden="1" customWidth="1"/>
    <col min="8" max="8" width="13.5546875" style="4" hidden="1" customWidth="1"/>
    <col min="9" max="9" width="13.5546875" style="4" customWidth="1"/>
    <col min="10" max="10" width="20.44140625" style="4" customWidth="1"/>
    <col min="11" max="11" width="57.6640625" style="4" customWidth="1"/>
    <col min="12" max="12" width="3.88671875" style="4" customWidth="1"/>
    <col min="13" max="13" width="20.44140625" style="4" customWidth="1"/>
    <col min="14" max="33" width="12.5546875" style="4" customWidth="1"/>
    <col min="34" max="16384" width="12.88671875" style="4"/>
  </cols>
  <sheetData>
    <row r="1" spans="1:33" ht="45" customHeight="1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3">
      <c r="A2" s="1"/>
      <c r="B2" s="75" t="s">
        <v>1</v>
      </c>
      <c r="C2" s="76"/>
      <c r="D2" s="6" t="s">
        <v>2</v>
      </c>
      <c r="E2" s="7" t="s">
        <v>3</v>
      </c>
      <c r="F2" s="7" t="s">
        <v>4</v>
      </c>
      <c r="G2" s="7" t="s">
        <v>5</v>
      </c>
      <c r="H2" s="8"/>
      <c r="I2" s="8"/>
      <c r="J2" s="9" t="s">
        <v>6</v>
      </c>
      <c r="K2" s="10" t="s">
        <v>65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3">
      <c r="A3" s="1"/>
      <c r="B3" s="77" t="s">
        <v>64</v>
      </c>
      <c r="C3" s="76"/>
      <c r="D3" s="12" t="s">
        <v>36</v>
      </c>
      <c r="E3" s="13">
        <v>45432</v>
      </c>
      <c r="F3" s="13"/>
      <c r="G3" s="14"/>
      <c r="H3" s="8"/>
      <c r="I3" s="8"/>
      <c r="J3" s="9" t="s">
        <v>7</v>
      </c>
      <c r="K3" s="60" t="s">
        <v>66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3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3">
      <c r="A5" s="1"/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5"/>
      <c r="M5" s="16" t="s">
        <v>18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 x14ac:dyDescent="0.3">
      <c r="A6" s="1"/>
      <c r="B6" s="17"/>
      <c r="C6" s="18" t="s">
        <v>63</v>
      </c>
      <c r="D6" s="19" t="s">
        <v>36</v>
      </c>
      <c r="E6" s="19">
        <v>1</v>
      </c>
      <c r="F6" s="20"/>
      <c r="G6" s="20"/>
      <c r="H6" s="19">
        <f t="shared" ref="H6:H18" si="0">G6-F6</f>
        <v>0</v>
      </c>
      <c r="I6" s="21">
        <f>SUM(I7,I15,I18,I22,I27)/5</f>
        <v>0.98571428571428577</v>
      </c>
      <c r="J6" s="19" t="s">
        <v>19</v>
      </c>
      <c r="K6" s="19"/>
      <c r="L6" s="5"/>
      <c r="M6" s="22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 x14ac:dyDescent="0.3">
      <c r="A7" s="1"/>
      <c r="B7" s="23"/>
      <c r="C7" s="24" t="str">
        <f>'Desglose de Tareas'!A3</f>
        <v>1. Creación de BD y diseño de interfaces</v>
      </c>
      <c r="D7" s="25" t="s">
        <v>36</v>
      </c>
      <c r="E7" s="25">
        <v>4</v>
      </c>
      <c r="F7" s="26"/>
      <c r="G7" s="26"/>
      <c r="H7" s="25">
        <f t="shared" si="0"/>
        <v>0</v>
      </c>
      <c r="I7" s="27">
        <f>SUM(I8:I14)/COUNT(I8:I14)</f>
        <v>0.9285714285714286</v>
      </c>
      <c r="J7" s="25" t="s">
        <v>19</v>
      </c>
      <c r="K7" s="25"/>
      <c r="L7" s="5"/>
      <c r="M7" s="28" t="s">
        <v>21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 x14ac:dyDescent="0.3">
      <c r="A8" s="1"/>
      <c r="B8" s="10" t="s">
        <v>27</v>
      </c>
      <c r="C8" s="22" t="str">
        <f>'Desglose de Tareas'!D5</f>
        <v>Analisis de requerimientos</v>
      </c>
      <c r="D8" s="28" t="s">
        <v>36</v>
      </c>
      <c r="E8" s="28">
        <v>5</v>
      </c>
      <c r="F8" s="29"/>
      <c r="G8" s="29"/>
      <c r="H8" s="28">
        <f t="shared" si="0"/>
        <v>0</v>
      </c>
      <c r="I8" s="30">
        <v>1</v>
      </c>
      <c r="J8" s="28" t="s">
        <v>19</v>
      </c>
      <c r="K8" s="28"/>
      <c r="L8" s="5"/>
      <c r="M8" s="28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 x14ac:dyDescent="0.3">
      <c r="A9" s="1"/>
      <c r="B9" s="10" t="s">
        <v>27</v>
      </c>
      <c r="C9" s="22" t="str">
        <f>'Desglose de Tareas'!D6</f>
        <v>Crear BD</v>
      </c>
      <c r="D9" s="28" t="s">
        <v>36</v>
      </c>
      <c r="E9" s="28">
        <v>5</v>
      </c>
      <c r="F9" s="29"/>
      <c r="G9" s="29"/>
      <c r="H9" s="28">
        <f t="shared" si="0"/>
        <v>0</v>
      </c>
      <c r="I9" s="30">
        <v>1</v>
      </c>
      <c r="J9" s="28" t="s">
        <v>19</v>
      </c>
      <c r="K9" s="28"/>
      <c r="L9" s="5"/>
      <c r="M9" s="31" t="s">
        <v>22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 x14ac:dyDescent="0.3">
      <c r="A10" s="1"/>
      <c r="B10" s="10" t="s">
        <v>28</v>
      </c>
      <c r="C10" s="22" t="str">
        <f>'Desglose de Tareas'!D7</f>
        <v>Diseño de interfaz de la base datos</v>
      </c>
      <c r="D10" s="28" t="s">
        <v>36</v>
      </c>
      <c r="E10" s="28">
        <v>9</v>
      </c>
      <c r="F10" s="29"/>
      <c r="G10" s="29"/>
      <c r="H10" s="28">
        <f t="shared" si="0"/>
        <v>0</v>
      </c>
      <c r="I10" s="30">
        <v>1</v>
      </c>
      <c r="J10" s="28" t="s">
        <v>19</v>
      </c>
      <c r="K10" s="28"/>
      <c r="L10" s="5"/>
      <c r="M10" s="32" t="s">
        <v>23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 x14ac:dyDescent="0.3">
      <c r="A11" s="1"/>
      <c r="B11" s="10" t="s">
        <v>29</v>
      </c>
      <c r="C11" s="22" t="str">
        <f>'Desglose de Tareas'!D8</f>
        <v>Creación de historias de usuario</v>
      </c>
      <c r="D11" s="28" t="s">
        <v>36</v>
      </c>
      <c r="E11" s="28">
        <v>4</v>
      </c>
      <c r="F11" s="29"/>
      <c r="G11" s="29"/>
      <c r="H11" s="28">
        <f t="shared" si="0"/>
        <v>0</v>
      </c>
      <c r="I11" s="30">
        <v>1</v>
      </c>
      <c r="J11" s="28" t="s">
        <v>19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 x14ac:dyDescent="0.3">
      <c r="A12" s="1"/>
      <c r="B12" s="68" t="s">
        <v>30</v>
      </c>
      <c r="C12" s="22" t="str">
        <f>'Desglose de Tareas'!D9</f>
        <v>Diseño de Interfacez (agregar y general)</v>
      </c>
      <c r="D12" s="28" t="s">
        <v>36</v>
      </c>
      <c r="E12" s="28">
        <v>5</v>
      </c>
      <c r="F12" s="29"/>
      <c r="G12" s="29"/>
      <c r="H12" s="28">
        <f t="shared" si="0"/>
        <v>0</v>
      </c>
      <c r="I12" s="30">
        <v>1</v>
      </c>
      <c r="J12" s="28" t="s">
        <v>19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.75" customHeight="1" x14ac:dyDescent="0.3">
      <c r="A13" s="1"/>
      <c r="B13" s="68" t="s">
        <v>35</v>
      </c>
      <c r="C13" s="22" t="str">
        <f>'Desglose de Tareas'!D10</f>
        <v>Prueba de funcionamiento en general</v>
      </c>
      <c r="D13" s="61" t="s">
        <v>36</v>
      </c>
      <c r="E13" s="28">
        <v>5</v>
      </c>
      <c r="F13" s="29"/>
      <c r="G13" s="29"/>
      <c r="H13" s="28">
        <f t="shared" si="0"/>
        <v>0</v>
      </c>
      <c r="I13" s="30">
        <v>1</v>
      </c>
      <c r="J13" s="28" t="s">
        <v>19</v>
      </c>
      <c r="K13" s="28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.75" customHeight="1" x14ac:dyDescent="0.3">
      <c r="A14" s="1"/>
      <c r="B14" s="10" t="str">
        <f>'Desglose de Tareas'!B11</f>
        <v>1.2 Entrega</v>
      </c>
      <c r="C14" s="22" t="str">
        <f>'Desglose de Tareas'!D12</f>
        <v>Generar visita con el cliente para entrega y evaluacion</v>
      </c>
      <c r="D14" s="28" t="s">
        <v>36</v>
      </c>
      <c r="E14" s="28">
        <v>5</v>
      </c>
      <c r="F14" s="29"/>
      <c r="G14" s="29"/>
      <c r="H14" s="28">
        <f t="shared" si="0"/>
        <v>0</v>
      </c>
      <c r="I14" s="30">
        <v>0.5</v>
      </c>
      <c r="J14" s="28" t="s">
        <v>22</v>
      </c>
      <c r="K14" s="28"/>
      <c r="L14" s="5"/>
      <c r="M14" s="2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.75" customHeight="1" x14ac:dyDescent="0.3">
      <c r="A15" s="1"/>
      <c r="B15" s="23" t="s">
        <v>59</v>
      </c>
      <c r="C15" s="23" t="s">
        <v>60</v>
      </c>
      <c r="D15" s="23"/>
      <c r="E15" s="23"/>
      <c r="F15" s="23"/>
      <c r="G15" s="23"/>
      <c r="H15" s="23">
        <f t="shared" si="0"/>
        <v>0</v>
      </c>
      <c r="I15" s="27">
        <f>SUM(I16:I17)/COUNT(I16:I17)</f>
        <v>1</v>
      </c>
      <c r="J15" s="23" t="s">
        <v>19</v>
      </c>
      <c r="K15" s="23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.75" customHeight="1" x14ac:dyDescent="0.3">
      <c r="A16" s="1"/>
      <c r="B16" s="10"/>
      <c r="C16" s="22" t="str">
        <f>'Desglose de Tareas'!D19</f>
        <v>Codificación de conexión con BD</v>
      </c>
      <c r="D16" s="22"/>
      <c r="E16" s="33"/>
      <c r="F16" s="34"/>
      <c r="G16" s="34"/>
      <c r="H16" s="28">
        <f t="shared" si="0"/>
        <v>0</v>
      </c>
      <c r="I16" s="30">
        <v>1</v>
      </c>
      <c r="J16" s="31" t="s">
        <v>19</v>
      </c>
      <c r="K16" s="33"/>
      <c r="L16" s="5"/>
      <c r="M16" s="2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 x14ac:dyDescent="0.3">
      <c r="A17" s="1"/>
      <c r="B17" s="10"/>
      <c r="C17" s="22" t="str">
        <f>'Desglose de Tareas'!D20</f>
        <v>Validación de conexión</v>
      </c>
      <c r="D17" s="22"/>
      <c r="E17" s="33"/>
      <c r="F17" s="34"/>
      <c r="G17" s="34"/>
      <c r="H17" s="28">
        <f t="shared" si="0"/>
        <v>0</v>
      </c>
      <c r="I17" s="30">
        <v>1</v>
      </c>
      <c r="J17" s="31" t="s">
        <v>19</v>
      </c>
      <c r="K17" s="33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 x14ac:dyDescent="0.3">
      <c r="A18" s="1"/>
      <c r="B18" s="63" t="s">
        <v>61</v>
      </c>
      <c r="C18" s="64" t="s">
        <v>71</v>
      </c>
      <c r="D18" s="23"/>
      <c r="E18" s="23"/>
      <c r="F18" s="23"/>
      <c r="G18" s="23"/>
      <c r="H18" s="23">
        <f t="shared" si="0"/>
        <v>0</v>
      </c>
      <c r="I18" s="36">
        <f>SUM(I19:I21)/COUNT(I19:I21)</f>
        <v>1</v>
      </c>
      <c r="J18" s="23" t="s">
        <v>19</v>
      </c>
      <c r="K18" s="23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 x14ac:dyDescent="0.3">
      <c r="A19" s="1"/>
      <c r="B19" s="10"/>
      <c r="C19" s="22" t="str">
        <f>'Desglose de Tareas'!D22</f>
        <v>Codificación de boton de agregar</v>
      </c>
      <c r="D19" s="22"/>
      <c r="E19" s="33"/>
      <c r="F19" s="34"/>
      <c r="G19" s="34"/>
      <c r="H19" s="33"/>
      <c r="I19" s="37">
        <v>1</v>
      </c>
      <c r="J19" s="22" t="s">
        <v>19</v>
      </c>
      <c r="K19" s="33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 x14ac:dyDescent="0.3">
      <c r="A20" s="1"/>
      <c r="B20" s="10"/>
      <c r="C20" s="22" t="str">
        <f>'Desglose de Tareas'!D23</f>
        <v>Verificación mande correctamente a interfaz agregar</v>
      </c>
      <c r="D20" s="22"/>
      <c r="E20" s="33"/>
      <c r="F20" s="34"/>
      <c r="G20" s="34"/>
      <c r="H20" s="33"/>
      <c r="I20" s="37">
        <v>1</v>
      </c>
      <c r="J20" s="22" t="s">
        <v>19</v>
      </c>
      <c r="K20" s="33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" customHeight="1" x14ac:dyDescent="0.3">
      <c r="A21" s="1"/>
      <c r="B21" s="10"/>
      <c r="C21" s="22" t="str">
        <f>'Desglose de Tareas'!D24</f>
        <v>Validación de funcionalidad</v>
      </c>
      <c r="D21" s="22"/>
      <c r="E21" s="33"/>
      <c r="F21" s="34"/>
      <c r="G21" s="34"/>
      <c r="H21" s="33"/>
      <c r="I21" s="37">
        <v>1</v>
      </c>
      <c r="J21" s="22" t="s">
        <v>19</v>
      </c>
      <c r="K21" s="33"/>
      <c r="L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" customHeight="1" x14ac:dyDescent="0.3">
      <c r="A22" s="1"/>
      <c r="B22" s="63" t="s">
        <v>70</v>
      </c>
      <c r="C22" s="23" t="s">
        <v>62</v>
      </c>
      <c r="D22" s="23"/>
      <c r="E22" s="23"/>
      <c r="F22" s="23"/>
      <c r="G22" s="23"/>
      <c r="H22" s="23">
        <f t="shared" ref="H22:H37" si="1">G22-F22</f>
        <v>0</v>
      </c>
      <c r="I22" s="36">
        <f>SUM(I23:I26)/COUNT(I23:I26)</f>
        <v>1</v>
      </c>
      <c r="J22" s="23" t="s">
        <v>19</v>
      </c>
      <c r="K22" s="2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" customHeight="1" x14ac:dyDescent="0.3">
      <c r="A23" s="1"/>
      <c r="B23" s="10"/>
      <c r="C23" s="22" t="str">
        <f>'Desglose de Tareas'!D26</f>
        <v>Validación de conexión con BD</v>
      </c>
      <c r="D23" s="22"/>
      <c r="E23" s="33"/>
      <c r="F23" s="34"/>
      <c r="G23" s="34"/>
      <c r="H23" s="33">
        <f t="shared" si="1"/>
        <v>0</v>
      </c>
      <c r="I23" s="37">
        <v>1</v>
      </c>
      <c r="J23" s="22" t="s">
        <v>19</v>
      </c>
      <c r="K23" s="33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 x14ac:dyDescent="0.3">
      <c r="A24" s="1"/>
      <c r="B24" s="10"/>
      <c r="C24" s="22" t="str">
        <f>'Desglose de Tareas'!D27</f>
        <v>Codificación de sentencias de agregado en BD</v>
      </c>
      <c r="D24" s="22"/>
      <c r="E24" s="33"/>
      <c r="F24" s="34"/>
      <c r="G24" s="34"/>
      <c r="H24" s="33">
        <f t="shared" si="1"/>
        <v>0</v>
      </c>
      <c r="I24" s="37">
        <v>1</v>
      </c>
      <c r="J24" s="22" t="s">
        <v>19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 x14ac:dyDescent="0.3">
      <c r="A25" s="1"/>
      <c r="B25" s="10"/>
      <c r="C25" s="22" t="str">
        <f>'Desglose de Tareas'!D28</f>
        <v>Verificación de que los datos fueron agregados</v>
      </c>
      <c r="D25" s="22"/>
      <c r="E25" s="33"/>
      <c r="F25" s="34"/>
      <c r="G25" s="34"/>
      <c r="H25" s="33">
        <f t="shared" si="1"/>
        <v>0</v>
      </c>
      <c r="I25" s="37">
        <v>1</v>
      </c>
      <c r="J25" s="22" t="s">
        <v>19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 x14ac:dyDescent="0.3">
      <c r="A26" s="1"/>
      <c r="B26" s="10"/>
      <c r="C26" s="22" t="str">
        <f>'Desglose de Tareas'!D29</f>
        <v>Validación de funcionalidad</v>
      </c>
      <c r="D26" s="22"/>
      <c r="E26" s="33"/>
      <c r="F26" s="34"/>
      <c r="G26" s="34"/>
      <c r="H26" s="33">
        <f t="shared" si="1"/>
        <v>0</v>
      </c>
      <c r="I26" s="37">
        <v>1</v>
      </c>
      <c r="J26" s="22" t="s">
        <v>19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 x14ac:dyDescent="0.3">
      <c r="A27" s="1"/>
      <c r="B27" s="23"/>
      <c r="C27" s="23"/>
      <c r="D27" s="23"/>
      <c r="E27" s="23"/>
      <c r="F27" s="23"/>
      <c r="G27" s="23"/>
      <c r="H27" s="23">
        <f t="shared" si="1"/>
        <v>0</v>
      </c>
      <c r="I27" s="36">
        <f>SUM(I28)/COUNT(I28)</f>
        <v>1</v>
      </c>
      <c r="J27" s="23" t="s">
        <v>19</v>
      </c>
      <c r="K27" s="23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 x14ac:dyDescent="0.3">
      <c r="A28" s="1"/>
      <c r="B28" s="10"/>
      <c r="C28" s="22"/>
      <c r="D28" s="22"/>
      <c r="E28" s="33"/>
      <c r="F28" s="34"/>
      <c r="G28" s="34"/>
      <c r="H28" s="33">
        <f t="shared" si="1"/>
        <v>0</v>
      </c>
      <c r="I28" s="37">
        <v>1</v>
      </c>
      <c r="J28" s="22" t="s">
        <v>19</v>
      </c>
      <c r="K28" s="33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 x14ac:dyDescent="0.3">
      <c r="A29" s="1"/>
      <c r="B29" s="39" t="s">
        <v>91</v>
      </c>
      <c r="C29" s="18" t="str">
        <f>'Desglose de Tareas'!A30</f>
        <v>3. Boton buscar y Actualizar</v>
      </c>
      <c r="D29" s="18"/>
      <c r="E29" s="18"/>
      <c r="F29" s="18"/>
      <c r="G29" s="18"/>
      <c r="H29" s="18">
        <f>G29-F29</f>
        <v>0</v>
      </c>
      <c r="I29" s="21">
        <f>SUM(I30,I37,I43,I50,I52,I73)/6</f>
        <v>1</v>
      </c>
      <c r="J29" s="18" t="s">
        <v>19</v>
      </c>
      <c r="K29" s="18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 x14ac:dyDescent="0.3">
      <c r="A30" s="1"/>
      <c r="B30" s="40">
        <v>3.1</v>
      </c>
      <c r="C30" s="67" t="s">
        <v>92</v>
      </c>
      <c r="D30" s="41"/>
      <c r="E30" s="40"/>
      <c r="F30" s="42"/>
      <c r="G30" s="42"/>
      <c r="H30" s="40">
        <f t="shared" si="1"/>
        <v>0</v>
      </c>
      <c r="I30" s="43">
        <f>SUM(I31:I36)/COUNT(I31:I36)</f>
        <v>1</v>
      </c>
      <c r="J30" s="41" t="s">
        <v>19</v>
      </c>
      <c r="K30" s="40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 x14ac:dyDescent="0.3">
      <c r="A31" s="1"/>
      <c r="B31" s="69" t="s">
        <v>78</v>
      </c>
      <c r="C31" s="22" t="str">
        <f>'Desglose de Tareas'!D32</f>
        <v>Codificación de conexión con BD</v>
      </c>
      <c r="D31" s="22"/>
      <c r="E31" s="33"/>
      <c r="F31" s="34"/>
      <c r="G31" s="34"/>
      <c r="H31" s="33">
        <f t="shared" si="1"/>
        <v>0</v>
      </c>
      <c r="I31" s="37">
        <v>1</v>
      </c>
      <c r="J31" s="22" t="s">
        <v>19</v>
      </c>
      <c r="K31" s="33"/>
      <c r="L31" s="5"/>
      <c r="M31" s="3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 x14ac:dyDescent="0.3">
      <c r="A32" s="1"/>
      <c r="B32" s="69" t="s">
        <v>79</v>
      </c>
      <c r="C32" s="22" t="str">
        <f>'Desglose de Tareas'!D33</f>
        <v>Validación de conexión</v>
      </c>
      <c r="D32" s="22"/>
      <c r="E32" s="33"/>
      <c r="F32" s="34"/>
      <c r="G32" s="34"/>
      <c r="H32" s="33">
        <f t="shared" si="1"/>
        <v>0</v>
      </c>
      <c r="I32" s="37">
        <v>1</v>
      </c>
      <c r="J32" s="22" t="s">
        <v>19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 x14ac:dyDescent="0.3">
      <c r="A33" s="1"/>
      <c r="B33" s="69" t="s">
        <v>80</v>
      </c>
      <c r="C33" s="22" t="str">
        <f>'Desglose de Tareas'!D34</f>
        <v>Validación de conexión con BD</v>
      </c>
      <c r="D33" s="22"/>
      <c r="E33" s="33"/>
      <c r="F33" s="34"/>
      <c r="G33" s="34"/>
      <c r="H33" s="33">
        <f t="shared" si="1"/>
        <v>0</v>
      </c>
      <c r="I33" s="37">
        <v>1</v>
      </c>
      <c r="J33" s="22" t="s">
        <v>19</v>
      </c>
      <c r="K33" s="33"/>
      <c r="L33" s="5"/>
      <c r="M33" s="3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 x14ac:dyDescent="0.3">
      <c r="A34" s="1"/>
      <c r="B34" s="69" t="s">
        <v>81</v>
      </c>
      <c r="C34" s="22" t="str">
        <f>'Desglose de Tareas'!D35</f>
        <v>Codificación de sentencia de agregado en BD</v>
      </c>
      <c r="D34" s="22"/>
      <c r="E34" s="33"/>
      <c r="F34" s="34"/>
      <c r="G34" s="34"/>
      <c r="H34" s="33">
        <f t="shared" si="1"/>
        <v>0</v>
      </c>
      <c r="I34" s="37">
        <v>1</v>
      </c>
      <c r="J34" s="22" t="s">
        <v>19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 x14ac:dyDescent="0.3">
      <c r="A35" s="1"/>
      <c r="B35" s="69" t="s">
        <v>82</v>
      </c>
      <c r="C35" s="22" t="str">
        <f>'Desglose de Tareas'!D36</f>
        <v>Validación de que los datos fueros agregados</v>
      </c>
      <c r="D35" s="22"/>
      <c r="E35" s="33"/>
      <c r="F35" s="34"/>
      <c r="G35" s="34"/>
      <c r="H35" s="33">
        <f t="shared" si="1"/>
        <v>0</v>
      </c>
      <c r="I35" s="37">
        <v>1</v>
      </c>
      <c r="J35" s="22" t="s">
        <v>19</v>
      </c>
      <c r="K35" s="33"/>
      <c r="L35" s="5"/>
      <c r="M35" s="3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28.5" customHeight="1" x14ac:dyDescent="0.3">
      <c r="A36" s="1"/>
      <c r="B36" s="69" t="s">
        <v>84</v>
      </c>
      <c r="C36" s="22" t="str">
        <f>'Desglose de Tareas'!D37</f>
        <v>Validación de funcionalidad</v>
      </c>
      <c r="D36" s="22"/>
      <c r="E36" s="33"/>
      <c r="F36" s="34"/>
      <c r="G36" s="34"/>
      <c r="H36" s="33">
        <f t="shared" si="1"/>
        <v>0</v>
      </c>
      <c r="I36" s="37">
        <v>1</v>
      </c>
      <c r="J36" s="22" t="s">
        <v>19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3">
      <c r="A37" s="1"/>
      <c r="B37" s="70" t="s">
        <v>93</v>
      </c>
      <c r="C37" s="71" t="s">
        <v>94</v>
      </c>
      <c r="D37" s="41"/>
      <c r="E37" s="40"/>
      <c r="F37" s="42"/>
      <c r="G37" s="42"/>
      <c r="H37" s="40">
        <f t="shared" si="1"/>
        <v>0</v>
      </c>
      <c r="I37" s="43">
        <f>SUM(I38:I42)/COUNT(I38:I42)</f>
        <v>1</v>
      </c>
      <c r="J37" s="41" t="s">
        <v>19</v>
      </c>
      <c r="K37" s="40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3">
      <c r="A38" s="1"/>
      <c r="B38" s="72" t="s">
        <v>86</v>
      </c>
      <c r="C38" s="22" t="str">
        <f>'Desglose de Tareas'!D39</f>
        <v>Codificación de conexión con BD</v>
      </c>
      <c r="D38" s="47"/>
      <c r="E38" s="47"/>
      <c r="F38" s="47"/>
      <c r="G38" s="47"/>
      <c r="H38" s="47"/>
      <c r="I38" s="48">
        <v>1</v>
      </c>
      <c r="J38" s="22" t="s">
        <v>19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3">
      <c r="A39" s="1"/>
      <c r="B39" s="72" t="s">
        <v>87</v>
      </c>
      <c r="C39" s="22" t="str">
        <f>'Desglose de Tareas'!D40</f>
        <v>Validación de conexión con BD</v>
      </c>
      <c r="D39" s="47"/>
      <c r="E39" s="47"/>
      <c r="F39" s="47"/>
      <c r="G39" s="47"/>
      <c r="H39" s="47"/>
      <c r="I39" s="48">
        <v>1</v>
      </c>
      <c r="J39" s="22" t="s">
        <v>19</v>
      </c>
      <c r="K39" s="33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 x14ac:dyDescent="0.3">
      <c r="A40" s="1"/>
      <c r="B40" s="72" t="s">
        <v>88</v>
      </c>
      <c r="C40" s="22" t="str">
        <f>'Desglose de Tareas'!D41</f>
        <v>Codificación de sentencia de agregado en BD</v>
      </c>
      <c r="D40" s="47"/>
      <c r="E40" s="47"/>
      <c r="F40" s="47"/>
      <c r="G40" s="47"/>
      <c r="H40" s="47"/>
      <c r="I40" s="48">
        <v>1</v>
      </c>
      <c r="J40" s="22" t="s">
        <v>19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3">
      <c r="A41" s="1"/>
      <c r="B41" s="72" t="s">
        <v>89</v>
      </c>
      <c r="C41" s="22" t="str">
        <f>'Desglose de Tareas'!D42</f>
        <v>Validación de que los datos fueros agregados</v>
      </c>
      <c r="D41" s="47"/>
      <c r="E41" s="47"/>
      <c r="F41" s="47"/>
      <c r="G41" s="47"/>
      <c r="H41" s="47"/>
      <c r="I41" s="48">
        <v>1</v>
      </c>
      <c r="J41" s="22" t="s">
        <v>19</v>
      </c>
      <c r="K41" s="33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3">
      <c r="A42" s="1"/>
      <c r="B42" s="72" t="s">
        <v>90</v>
      </c>
      <c r="C42" s="22" t="str">
        <f>'Desglose de Tareas'!D43</f>
        <v>Validación de funcionalidad</v>
      </c>
      <c r="D42" s="47"/>
      <c r="E42" s="47"/>
      <c r="F42" s="47"/>
      <c r="G42" s="47"/>
      <c r="H42" s="47"/>
      <c r="I42" s="48">
        <v>1</v>
      </c>
      <c r="J42" s="22" t="s">
        <v>19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3">
      <c r="A43" s="1"/>
      <c r="B43" s="45" t="s">
        <v>107</v>
      </c>
      <c r="C43" s="41" t="s">
        <v>108</v>
      </c>
      <c r="D43" s="41"/>
      <c r="E43" s="40"/>
      <c r="F43" s="42"/>
      <c r="G43" s="42"/>
      <c r="H43" s="40">
        <f>G43-F43</f>
        <v>0</v>
      </c>
      <c r="I43" s="43">
        <f>SUM(I44:I49)/COUNT(I44:I49)</f>
        <v>1</v>
      </c>
      <c r="J43" s="41" t="s">
        <v>19</v>
      </c>
      <c r="K43" s="40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3">
      <c r="A44" s="1"/>
      <c r="B44" s="46" t="s">
        <v>97</v>
      </c>
      <c r="C44" s="22" t="str">
        <f>'Desglose de Tareas'!D45</f>
        <v>Codificación de conexión con BD</v>
      </c>
      <c r="D44" s="47"/>
      <c r="E44" s="47"/>
      <c r="F44" s="47"/>
      <c r="G44" s="47"/>
      <c r="H44" s="47"/>
      <c r="I44" s="48">
        <v>1</v>
      </c>
      <c r="J44" s="22" t="s">
        <v>19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3">
      <c r="A45" s="1"/>
      <c r="B45" s="46" t="s">
        <v>98</v>
      </c>
      <c r="C45" s="22" t="str">
        <f>'Desglose de Tareas'!D46</f>
        <v>Validación de conexión con BD</v>
      </c>
      <c r="D45" s="47"/>
      <c r="E45" s="47"/>
      <c r="F45" s="47"/>
      <c r="G45" s="47"/>
      <c r="H45" s="47"/>
      <c r="I45" s="48">
        <v>1</v>
      </c>
      <c r="J45" s="22" t="s">
        <v>19</v>
      </c>
      <c r="K45" s="33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3" customHeight="1" x14ac:dyDescent="0.3">
      <c r="A46" s="1"/>
      <c r="B46" s="46" t="s">
        <v>99</v>
      </c>
      <c r="C46" s="22" t="str">
        <f>'Desglose de Tareas'!D47</f>
        <v>Codificación de sentencia de eliminar en BD</v>
      </c>
      <c r="D46" s="47"/>
      <c r="E46" s="47"/>
      <c r="F46" s="47"/>
      <c r="G46" s="47"/>
      <c r="H46" s="47"/>
      <c r="I46" s="48">
        <v>1</v>
      </c>
      <c r="J46" s="22" t="s">
        <v>19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3">
      <c r="A47" s="1"/>
      <c r="B47" s="46" t="s">
        <v>100</v>
      </c>
      <c r="C47" s="22" t="str">
        <f>'Desglose de Tareas'!D48</f>
        <v>Validación de que el pastel exista</v>
      </c>
      <c r="D47" s="47"/>
      <c r="E47" s="47"/>
      <c r="F47" s="47"/>
      <c r="G47" s="47"/>
      <c r="H47" s="47"/>
      <c r="I47" s="48">
        <v>1</v>
      </c>
      <c r="J47" s="22" t="s">
        <v>19</v>
      </c>
      <c r="K47" s="33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3">
      <c r="A48" s="1"/>
      <c r="B48" s="46" t="s">
        <v>102</v>
      </c>
      <c r="C48" s="22" t="str">
        <f>'Desglose de Tareas'!D49</f>
        <v>Codificación de boton eliminado y limpiado</v>
      </c>
      <c r="D48" s="47"/>
      <c r="E48" s="47"/>
      <c r="F48" s="47"/>
      <c r="G48" s="47"/>
      <c r="H48" s="47"/>
      <c r="I48" s="48">
        <v>1</v>
      </c>
      <c r="J48" s="22" t="s">
        <v>19</v>
      </c>
      <c r="K48" s="33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3">
      <c r="A49" s="1"/>
      <c r="B49" s="46" t="s">
        <v>110</v>
      </c>
      <c r="C49" s="22" t="str">
        <f>'Desglose de Tareas'!D50</f>
        <v>Validación de funcionalidad (limpiado y eliminado)</v>
      </c>
      <c r="D49" s="47"/>
      <c r="E49" s="47"/>
      <c r="F49" s="47"/>
      <c r="G49" s="47"/>
      <c r="H49" s="47"/>
      <c r="I49" s="48">
        <v>1</v>
      </c>
      <c r="J49" s="22" t="s">
        <v>19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3">
      <c r="A50" s="1"/>
      <c r="B50" s="45" t="s">
        <v>109</v>
      </c>
      <c r="C50" s="41" t="s">
        <v>106</v>
      </c>
      <c r="D50" s="41"/>
      <c r="E50" s="40"/>
      <c r="F50" s="42"/>
      <c r="G50" s="42"/>
      <c r="H50" s="40">
        <f>G50-F50</f>
        <v>0</v>
      </c>
      <c r="I50" s="43">
        <f>SUM(I51:I51)/COUNT(I51:I51)</f>
        <v>1</v>
      </c>
      <c r="J50" s="41" t="s">
        <v>19</v>
      </c>
      <c r="K50" s="40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3">
      <c r="A51" s="1"/>
      <c r="B51" s="46" t="s">
        <v>105</v>
      </c>
      <c r="C51" s="22" t="str">
        <f>'Desglose de Tareas'!D52</f>
        <v>Crear repositorio</v>
      </c>
      <c r="D51" s="47"/>
      <c r="E51" s="47"/>
      <c r="F51" s="47"/>
      <c r="G51" s="47"/>
      <c r="H51" s="47"/>
      <c r="I51" s="48">
        <v>1</v>
      </c>
      <c r="J51" s="22" t="s">
        <v>19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3">
      <c r="A52" s="1"/>
      <c r="B52" s="45"/>
      <c r="C52" s="41"/>
      <c r="D52" s="41"/>
      <c r="E52" s="40"/>
      <c r="F52" s="42"/>
      <c r="G52" s="42"/>
      <c r="H52" s="40">
        <f>G52-F52</f>
        <v>0</v>
      </c>
      <c r="I52" s="43">
        <f>SUM(I53:I72)/COUNT(I53:I72)</f>
        <v>1</v>
      </c>
      <c r="J52" s="41" t="s">
        <v>19</v>
      </c>
      <c r="K52" s="40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3">
      <c r="A53" s="1"/>
      <c r="B53" s="46"/>
      <c r="C53" s="22"/>
      <c r="D53" s="47"/>
      <c r="E53" s="47"/>
      <c r="F53" s="47"/>
      <c r="G53" s="47"/>
      <c r="H53" s="47"/>
      <c r="I53" s="48">
        <v>1</v>
      </c>
      <c r="J53" s="22" t="s">
        <v>19</v>
      </c>
      <c r="K53" s="33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3">
      <c r="A54" s="1"/>
      <c r="B54" s="46"/>
      <c r="C54" s="22"/>
      <c r="D54" s="47"/>
      <c r="E54" s="47"/>
      <c r="F54" s="47"/>
      <c r="G54" s="47"/>
      <c r="H54" s="47"/>
      <c r="I54" s="48">
        <v>1</v>
      </c>
      <c r="J54" s="22" t="s">
        <v>19</v>
      </c>
      <c r="K54" s="33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 x14ac:dyDescent="0.3">
      <c r="A55" s="1"/>
      <c r="B55" s="46"/>
      <c r="C55" s="22"/>
      <c r="D55" s="47"/>
      <c r="E55" s="47"/>
      <c r="F55" s="47"/>
      <c r="G55" s="47"/>
      <c r="H55" s="47"/>
      <c r="I55" s="48">
        <v>1</v>
      </c>
      <c r="J55" s="22" t="s">
        <v>19</v>
      </c>
      <c r="K55" s="33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3">
      <c r="A56" s="1"/>
      <c r="B56" s="46"/>
      <c r="C56" s="22"/>
      <c r="D56" s="47"/>
      <c r="E56" s="47"/>
      <c r="F56" s="47"/>
      <c r="G56" s="47"/>
      <c r="H56" s="47"/>
      <c r="I56" s="48">
        <v>1</v>
      </c>
      <c r="J56" s="22" t="s">
        <v>19</v>
      </c>
      <c r="K56" s="33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3">
      <c r="A57" s="1"/>
      <c r="B57" s="46"/>
      <c r="C57" s="22"/>
      <c r="D57" s="47"/>
      <c r="E57" s="47"/>
      <c r="F57" s="47"/>
      <c r="G57" s="47"/>
      <c r="H57" s="47"/>
      <c r="I57" s="48">
        <v>1</v>
      </c>
      <c r="J57" s="22" t="s">
        <v>19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3">
      <c r="A58" s="1"/>
      <c r="B58" s="46"/>
      <c r="C58" s="22"/>
      <c r="D58" s="47"/>
      <c r="E58" s="47"/>
      <c r="F58" s="47"/>
      <c r="G58" s="47"/>
      <c r="H58" s="47"/>
      <c r="I58" s="48">
        <v>1</v>
      </c>
      <c r="J58" s="22" t="s">
        <v>19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 x14ac:dyDescent="0.3">
      <c r="A59" s="1"/>
      <c r="B59" s="46"/>
      <c r="C59" s="22"/>
      <c r="D59" s="47"/>
      <c r="E59" s="47"/>
      <c r="F59" s="47"/>
      <c r="G59" s="47"/>
      <c r="H59" s="47"/>
      <c r="I59" s="48">
        <v>1</v>
      </c>
      <c r="J59" s="22" t="s">
        <v>19</v>
      </c>
      <c r="K59" s="33"/>
      <c r="L59" s="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 x14ac:dyDescent="0.3">
      <c r="A60" s="1"/>
      <c r="B60" s="46"/>
      <c r="C60" s="22"/>
      <c r="D60" s="47"/>
      <c r="E60" s="47"/>
      <c r="F60" s="47"/>
      <c r="G60" s="47"/>
      <c r="H60" s="47"/>
      <c r="I60" s="48">
        <v>1</v>
      </c>
      <c r="J60" s="22" t="s">
        <v>19</v>
      </c>
      <c r="K60" s="33"/>
      <c r="L60" s="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3">
      <c r="A61" s="1"/>
      <c r="B61" s="46"/>
      <c r="C61" s="22"/>
      <c r="D61" s="47"/>
      <c r="E61" s="47"/>
      <c r="F61" s="47"/>
      <c r="G61" s="47"/>
      <c r="H61" s="47"/>
      <c r="I61" s="48">
        <v>1</v>
      </c>
      <c r="J61" s="22" t="s">
        <v>19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3">
      <c r="A62" s="1"/>
      <c r="B62" s="46"/>
      <c r="C62" s="22"/>
      <c r="D62" s="47"/>
      <c r="E62" s="47"/>
      <c r="F62" s="47"/>
      <c r="G62" s="47"/>
      <c r="H62" s="47"/>
      <c r="I62" s="48">
        <v>1</v>
      </c>
      <c r="J62" s="22" t="s">
        <v>19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3">
      <c r="A63" s="1"/>
      <c r="B63" s="46"/>
      <c r="C63" s="22"/>
      <c r="D63" s="47"/>
      <c r="E63" s="47"/>
      <c r="F63" s="47"/>
      <c r="G63" s="47"/>
      <c r="H63" s="47"/>
      <c r="I63" s="48">
        <v>1</v>
      </c>
      <c r="J63" s="22" t="s">
        <v>19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3">
      <c r="A64" s="1"/>
      <c r="B64" s="46"/>
      <c r="C64" s="22"/>
      <c r="D64" s="47"/>
      <c r="E64" s="47"/>
      <c r="F64" s="47"/>
      <c r="G64" s="47"/>
      <c r="H64" s="47"/>
      <c r="I64" s="48">
        <v>1</v>
      </c>
      <c r="J64" s="22" t="s">
        <v>19</v>
      </c>
      <c r="K64" s="33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3">
      <c r="A65" s="1"/>
      <c r="B65" s="46"/>
      <c r="C65" s="22"/>
      <c r="D65" s="47"/>
      <c r="E65" s="47"/>
      <c r="F65" s="47"/>
      <c r="G65" s="47"/>
      <c r="H65" s="47"/>
      <c r="I65" s="48">
        <v>1</v>
      </c>
      <c r="J65" s="22" t="s">
        <v>19</v>
      </c>
      <c r="K65" s="33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3">
      <c r="A66" s="1"/>
      <c r="B66" s="46"/>
      <c r="C66" s="22"/>
      <c r="D66" s="47"/>
      <c r="E66" s="47"/>
      <c r="F66" s="47"/>
      <c r="G66" s="47"/>
      <c r="H66" s="47"/>
      <c r="I66" s="48">
        <v>1</v>
      </c>
      <c r="J66" s="22" t="s">
        <v>19</v>
      </c>
      <c r="K66" s="33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3">
      <c r="A67" s="1"/>
      <c r="B67" s="46"/>
      <c r="C67" s="22"/>
      <c r="D67" s="47"/>
      <c r="E67" s="47"/>
      <c r="F67" s="47"/>
      <c r="G67" s="47"/>
      <c r="H67" s="47"/>
      <c r="I67" s="48">
        <v>1</v>
      </c>
      <c r="J67" s="22" t="s">
        <v>19</v>
      </c>
      <c r="K67" s="33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3">
      <c r="A68" s="1"/>
      <c r="B68" s="46"/>
      <c r="C68" s="22"/>
      <c r="D68" s="47"/>
      <c r="E68" s="47"/>
      <c r="F68" s="47"/>
      <c r="G68" s="47"/>
      <c r="H68" s="47"/>
      <c r="I68" s="48">
        <v>1</v>
      </c>
      <c r="J68" s="22" t="s">
        <v>19</v>
      </c>
      <c r="K68" s="33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3">
      <c r="A69" s="1"/>
      <c r="B69" s="46"/>
      <c r="C69" s="22"/>
      <c r="D69" s="47"/>
      <c r="E69" s="47"/>
      <c r="F69" s="47"/>
      <c r="G69" s="47"/>
      <c r="H69" s="47"/>
      <c r="I69" s="48">
        <v>1</v>
      </c>
      <c r="J69" s="22" t="s">
        <v>19</v>
      </c>
      <c r="K69" s="33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 x14ac:dyDescent="0.3">
      <c r="A70" s="1"/>
      <c r="B70" s="46"/>
      <c r="C70" s="22"/>
      <c r="D70" s="47"/>
      <c r="E70" s="47"/>
      <c r="F70" s="47"/>
      <c r="G70" s="47"/>
      <c r="H70" s="47"/>
      <c r="I70" s="48">
        <v>1</v>
      </c>
      <c r="J70" s="22" t="s">
        <v>19</v>
      </c>
      <c r="K70" s="33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3">
      <c r="A71" s="1"/>
      <c r="B71" s="46"/>
      <c r="C71" s="22"/>
      <c r="D71" s="47"/>
      <c r="E71" s="47"/>
      <c r="F71" s="47"/>
      <c r="G71" s="47"/>
      <c r="H71" s="47"/>
      <c r="I71" s="48">
        <v>1</v>
      </c>
      <c r="J71" s="22" t="s">
        <v>19</v>
      </c>
      <c r="K71" s="33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3">
      <c r="A72" s="1"/>
      <c r="B72" s="46"/>
      <c r="C72" s="22"/>
      <c r="D72" s="47"/>
      <c r="E72" s="47"/>
      <c r="F72" s="47"/>
      <c r="G72" s="47"/>
      <c r="H72" s="47"/>
      <c r="I72" s="48">
        <v>1</v>
      </c>
      <c r="J72" s="22" t="s">
        <v>19</v>
      </c>
      <c r="K72" s="33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3">
      <c r="A73" s="1"/>
      <c r="B73" s="23"/>
      <c r="C73" s="23"/>
      <c r="D73" s="23"/>
      <c r="E73" s="23"/>
      <c r="F73" s="23"/>
      <c r="G73" s="23"/>
      <c r="H73" s="23">
        <f t="shared" ref="H73:H97" si="2">G73-F73</f>
        <v>0</v>
      </c>
      <c r="I73" s="36">
        <f>SUM(I74)/COUNT(I74)</f>
        <v>1</v>
      </c>
      <c r="J73" s="23" t="s">
        <v>19</v>
      </c>
      <c r="K73" s="23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 x14ac:dyDescent="0.3">
      <c r="A74" s="1"/>
      <c r="B74" s="10"/>
      <c r="C74" s="22"/>
      <c r="D74" s="22"/>
      <c r="E74" s="33"/>
      <c r="F74" s="34"/>
      <c r="G74" s="34"/>
      <c r="H74" s="33">
        <f t="shared" si="2"/>
        <v>0</v>
      </c>
      <c r="I74" s="37">
        <v>1</v>
      </c>
      <c r="J74" s="22" t="s">
        <v>19</v>
      </c>
      <c r="K74" s="33"/>
      <c r="L74" s="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 x14ac:dyDescent="0.3">
      <c r="A75" s="1"/>
      <c r="B75" s="39"/>
      <c r="C75" s="18"/>
      <c r="D75" s="18"/>
      <c r="E75" s="18"/>
      <c r="F75" s="18"/>
      <c r="G75" s="18"/>
      <c r="H75" s="18">
        <f t="shared" si="2"/>
        <v>0</v>
      </c>
      <c r="I75" s="21">
        <v>1</v>
      </c>
      <c r="J75" s="18" t="s">
        <v>19</v>
      </c>
      <c r="K75" s="18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3">
      <c r="A76" s="1"/>
      <c r="B76" s="49"/>
      <c r="C76" s="24"/>
      <c r="D76" s="24"/>
      <c r="E76" s="49"/>
      <c r="F76" s="50"/>
      <c r="G76" s="50"/>
      <c r="H76" s="49">
        <f t="shared" si="2"/>
        <v>0</v>
      </c>
      <c r="I76" s="36">
        <f>SUM(I77:I86)/COUNT(I77:I86)</f>
        <v>1</v>
      </c>
      <c r="J76" s="41" t="s">
        <v>19</v>
      </c>
      <c r="K76" s="33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 x14ac:dyDescent="0.3">
      <c r="A77" s="1"/>
      <c r="B77" s="44"/>
      <c r="C77" s="22"/>
      <c r="D77" s="22"/>
      <c r="E77" s="33"/>
      <c r="F77" s="34"/>
      <c r="G77" s="34"/>
      <c r="H77" s="33">
        <f t="shared" si="2"/>
        <v>0</v>
      </c>
      <c r="I77" s="37">
        <v>1</v>
      </c>
      <c r="J77" s="22" t="s">
        <v>19</v>
      </c>
      <c r="K77" s="33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3">
      <c r="A78" s="1"/>
      <c r="B78" s="44"/>
      <c r="C78" s="22"/>
      <c r="D78" s="22"/>
      <c r="E78" s="33"/>
      <c r="F78" s="34"/>
      <c r="G78" s="34"/>
      <c r="H78" s="33">
        <f t="shared" si="2"/>
        <v>0</v>
      </c>
      <c r="I78" s="37">
        <v>1</v>
      </c>
      <c r="J78" s="22" t="s">
        <v>19</v>
      </c>
      <c r="K78" s="33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3">
      <c r="A79" s="1"/>
      <c r="B79" s="44"/>
      <c r="C79" s="22"/>
      <c r="D79" s="22"/>
      <c r="E79" s="33"/>
      <c r="F79" s="34"/>
      <c r="G79" s="34"/>
      <c r="H79" s="33">
        <f t="shared" si="2"/>
        <v>0</v>
      </c>
      <c r="I79" s="37">
        <v>1</v>
      </c>
      <c r="J79" s="22" t="s">
        <v>19</v>
      </c>
      <c r="K79" s="33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3">
      <c r="A80" s="1"/>
      <c r="B80" s="44"/>
      <c r="C80" s="22"/>
      <c r="D80" s="22"/>
      <c r="E80" s="33"/>
      <c r="F80" s="34"/>
      <c r="G80" s="34"/>
      <c r="H80" s="33">
        <f t="shared" si="2"/>
        <v>0</v>
      </c>
      <c r="I80" s="37">
        <v>1</v>
      </c>
      <c r="J80" s="22" t="s">
        <v>19</v>
      </c>
      <c r="K80" s="33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 x14ac:dyDescent="0.3">
      <c r="A81" s="1"/>
      <c r="B81" s="44"/>
      <c r="C81" s="22"/>
      <c r="D81" s="22"/>
      <c r="E81" s="33"/>
      <c r="F81" s="34"/>
      <c r="G81" s="34"/>
      <c r="H81" s="33">
        <f t="shared" si="2"/>
        <v>0</v>
      </c>
      <c r="I81" s="37">
        <v>1</v>
      </c>
      <c r="J81" s="22" t="s">
        <v>19</v>
      </c>
      <c r="K81" s="33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 x14ac:dyDescent="0.3">
      <c r="A82" s="1"/>
      <c r="B82" s="44"/>
      <c r="C82" s="22"/>
      <c r="D82" s="22"/>
      <c r="E82" s="33"/>
      <c r="F82" s="34"/>
      <c r="G82" s="34"/>
      <c r="H82" s="33">
        <f t="shared" si="2"/>
        <v>0</v>
      </c>
      <c r="I82" s="37">
        <v>1</v>
      </c>
      <c r="J82" s="22" t="s">
        <v>19</v>
      </c>
      <c r="K82" s="33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3">
      <c r="A83" s="1"/>
      <c r="B83" s="44"/>
      <c r="C83" s="22"/>
      <c r="D83" s="22"/>
      <c r="E83" s="33"/>
      <c r="F83" s="34"/>
      <c r="G83" s="34"/>
      <c r="H83" s="33">
        <f t="shared" si="2"/>
        <v>0</v>
      </c>
      <c r="I83" s="37">
        <v>1</v>
      </c>
      <c r="J83" s="22" t="s">
        <v>19</v>
      </c>
      <c r="K83" s="33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3" customHeight="1" x14ac:dyDescent="0.3">
      <c r="A84" s="1"/>
      <c r="B84" s="44"/>
      <c r="C84" s="22"/>
      <c r="D84" s="22"/>
      <c r="E84" s="33"/>
      <c r="F84" s="34"/>
      <c r="G84" s="34"/>
      <c r="H84" s="33">
        <f t="shared" si="2"/>
        <v>0</v>
      </c>
      <c r="I84" s="37">
        <v>1</v>
      </c>
      <c r="J84" s="22" t="s">
        <v>19</v>
      </c>
      <c r="K84" s="33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 x14ac:dyDescent="0.3">
      <c r="A85" s="1"/>
      <c r="B85" s="44"/>
      <c r="C85" s="22"/>
      <c r="D85" s="22"/>
      <c r="E85" s="33"/>
      <c r="F85" s="34"/>
      <c r="G85" s="34"/>
      <c r="H85" s="33">
        <f t="shared" si="2"/>
        <v>0</v>
      </c>
      <c r="I85" s="37">
        <v>1</v>
      </c>
      <c r="J85" s="22" t="s">
        <v>19</v>
      </c>
      <c r="K85" s="33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 x14ac:dyDescent="0.3">
      <c r="A86" s="1"/>
      <c r="B86" s="44"/>
      <c r="C86" s="22"/>
      <c r="D86" s="22"/>
      <c r="E86" s="33"/>
      <c r="F86" s="34"/>
      <c r="G86" s="34"/>
      <c r="H86" s="33">
        <f t="shared" si="2"/>
        <v>0</v>
      </c>
      <c r="I86" s="37">
        <v>1</v>
      </c>
      <c r="J86" s="22" t="s">
        <v>20</v>
      </c>
      <c r="K86" s="33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3">
      <c r="A87" s="1"/>
      <c r="B87" s="51"/>
      <c r="C87" s="24"/>
      <c r="D87" s="24"/>
      <c r="E87" s="49"/>
      <c r="F87" s="50"/>
      <c r="G87" s="50"/>
      <c r="H87" s="49">
        <f t="shared" si="2"/>
        <v>0</v>
      </c>
      <c r="I87" s="36">
        <f>SUM(I88:I95)/COUNT(I88:I95)</f>
        <v>1</v>
      </c>
      <c r="J87" s="41" t="s">
        <v>20</v>
      </c>
      <c r="K87" s="33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9.75" customHeight="1" x14ac:dyDescent="0.3">
      <c r="A88" s="1"/>
      <c r="B88" s="44"/>
      <c r="C88" s="22"/>
      <c r="D88" s="22"/>
      <c r="E88" s="33"/>
      <c r="F88" s="34"/>
      <c r="G88" s="34"/>
      <c r="H88" s="33">
        <f t="shared" si="2"/>
        <v>0</v>
      </c>
      <c r="I88" s="37">
        <v>1</v>
      </c>
      <c r="J88" s="22" t="s">
        <v>20</v>
      </c>
      <c r="K88" s="33"/>
      <c r="L88" s="1"/>
      <c r="M88" s="3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51.75" customHeight="1" x14ac:dyDescent="0.3">
      <c r="A89" s="1"/>
      <c r="B89" s="44"/>
      <c r="C89" s="22"/>
      <c r="D89" s="22"/>
      <c r="E89" s="33"/>
      <c r="F89" s="34"/>
      <c r="G89" s="34"/>
      <c r="H89" s="33">
        <f t="shared" si="2"/>
        <v>0</v>
      </c>
      <c r="I89" s="37">
        <v>1</v>
      </c>
      <c r="J89" s="22" t="s">
        <v>20</v>
      </c>
      <c r="K89" s="33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3">
      <c r="A90" s="1"/>
      <c r="B90" s="44"/>
      <c r="C90" s="22"/>
      <c r="D90" s="22"/>
      <c r="E90" s="33"/>
      <c r="F90" s="34"/>
      <c r="G90" s="34"/>
      <c r="H90" s="33">
        <f t="shared" si="2"/>
        <v>0</v>
      </c>
      <c r="I90" s="37">
        <v>1</v>
      </c>
      <c r="J90" s="22" t="s">
        <v>20</v>
      </c>
      <c r="K90" s="33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3">
      <c r="A91" s="1"/>
      <c r="B91" s="44"/>
      <c r="C91" s="22"/>
      <c r="D91" s="22"/>
      <c r="E91" s="33"/>
      <c r="F91" s="34"/>
      <c r="G91" s="34"/>
      <c r="H91" s="33">
        <f t="shared" si="2"/>
        <v>0</v>
      </c>
      <c r="I91" s="37">
        <v>1</v>
      </c>
      <c r="J91" s="22" t="s">
        <v>20</v>
      </c>
      <c r="K91" s="33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 x14ac:dyDescent="0.3">
      <c r="A92" s="1"/>
      <c r="B92" s="44"/>
      <c r="C92" s="22"/>
      <c r="D92" s="22"/>
      <c r="E92" s="33"/>
      <c r="F92" s="34"/>
      <c r="G92" s="34"/>
      <c r="H92" s="33">
        <f t="shared" si="2"/>
        <v>0</v>
      </c>
      <c r="I92" s="37">
        <v>1</v>
      </c>
      <c r="J92" s="22" t="s">
        <v>20</v>
      </c>
      <c r="K92" s="33"/>
      <c r="L92" s="5"/>
      <c r="M92" s="3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 x14ac:dyDescent="0.3">
      <c r="A93" s="1"/>
      <c r="B93" s="44"/>
      <c r="C93" s="22"/>
      <c r="D93" s="22"/>
      <c r="E93" s="33"/>
      <c r="F93" s="34"/>
      <c r="G93" s="34"/>
      <c r="H93" s="33">
        <f t="shared" si="2"/>
        <v>0</v>
      </c>
      <c r="I93" s="37">
        <v>1</v>
      </c>
      <c r="J93" s="22" t="s">
        <v>20</v>
      </c>
      <c r="K93" s="33"/>
      <c r="L93" s="5"/>
      <c r="M93" s="3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3">
      <c r="A94" s="1"/>
      <c r="B94" s="44"/>
      <c r="C94" s="22"/>
      <c r="D94" s="22"/>
      <c r="E94" s="33"/>
      <c r="F94" s="34"/>
      <c r="G94" s="34"/>
      <c r="H94" s="33">
        <f t="shared" si="2"/>
        <v>0</v>
      </c>
      <c r="I94" s="37">
        <v>1</v>
      </c>
      <c r="J94" s="22" t="s">
        <v>20</v>
      </c>
      <c r="K94" s="33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3">
      <c r="A95" s="1"/>
      <c r="B95" s="44"/>
      <c r="C95" s="22"/>
      <c r="D95" s="22"/>
      <c r="E95" s="33"/>
      <c r="F95" s="34"/>
      <c r="G95" s="34"/>
      <c r="H95" s="33">
        <f t="shared" si="2"/>
        <v>0</v>
      </c>
      <c r="I95" s="37">
        <v>1</v>
      </c>
      <c r="J95" s="22" t="s">
        <v>19</v>
      </c>
      <c r="K95" s="33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3">
      <c r="A96" s="1"/>
      <c r="B96" s="51"/>
      <c r="C96" s="24"/>
      <c r="D96" s="24"/>
      <c r="E96" s="49"/>
      <c r="F96" s="50"/>
      <c r="G96" s="50"/>
      <c r="H96" s="49">
        <f t="shared" si="2"/>
        <v>0</v>
      </c>
      <c r="I96" s="36">
        <f>SUM(I97:I104)/COUNT(I97:I104)</f>
        <v>1</v>
      </c>
      <c r="J96" s="41" t="s">
        <v>19</v>
      </c>
      <c r="K96" s="33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3">
      <c r="A97" s="1"/>
      <c r="B97" s="44"/>
      <c r="C97" s="22"/>
      <c r="D97" s="22"/>
      <c r="E97" s="33"/>
      <c r="F97" s="34"/>
      <c r="G97" s="34"/>
      <c r="H97" s="33">
        <f t="shared" si="2"/>
        <v>0</v>
      </c>
      <c r="I97" s="37">
        <v>1</v>
      </c>
      <c r="J97" s="22" t="s">
        <v>19</v>
      </c>
      <c r="K97" s="5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3">
      <c r="A98" s="1"/>
      <c r="B98" s="44"/>
      <c r="C98" s="22"/>
      <c r="D98" s="22"/>
      <c r="E98" s="33"/>
      <c r="F98" s="34"/>
      <c r="G98" s="34"/>
      <c r="H98" s="33"/>
      <c r="I98" s="37">
        <v>1</v>
      </c>
      <c r="J98" s="22" t="s">
        <v>19</v>
      </c>
      <c r="K98" s="5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 x14ac:dyDescent="0.3">
      <c r="A99" s="1"/>
      <c r="B99" s="44"/>
      <c r="C99" s="22"/>
      <c r="D99" s="22"/>
      <c r="E99" s="33"/>
      <c r="F99" s="34"/>
      <c r="G99" s="34"/>
      <c r="H99" s="33">
        <f t="shared" ref="H99:H130" si="3">G99-F99</f>
        <v>0</v>
      </c>
      <c r="I99" s="37">
        <v>1</v>
      </c>
      <c r="J99" s="22" t="s">
        <v>19</v>
      </c>
      <c r="K99" s="5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3">
      <c r="A100" s="1"/>
      <c r="B100" s="44"/>
      <c r="C100" s="22"/>
      <c r="D100" s="22"/>
      <c r="E100" s="33"/>
      <c r="F100" s="34"/>
      <c r="G100" s="34"/>
      <c r="H100" s="33">
        <f t="shared" si="3"/>
        <v>0</v>
      </c>
      <c r="I100" s="37">
        <v>1</v>
      </c>
      <c r="J100" s="22" t="s">
        <v>19</v>
      </c>
      <c r="K100" s="5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3">
      <c r="A101" s="1"/>
      <c r="B101" s="44"/>
      <c r="C101" s="22"/>
      <c r="D101" s="22"/>
      <c r="E101" s="33"/>
      <c r="F101" s="34"/>
      <c r="G101" s="34"/>
      <c r="H101" s="33">
        <f t="shared" si="3"/>
        <v>0</v>
      </c>
      <c r="I101" s="37">
        <v>1</v>
      </c>
      <c r="J101" s="22" t="s">
        <v>19</v>
      </c>
      <c r="K101" s="5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3">
      <c r="A102" s="1"/>
      <c r="B102" s="44"/>
      <c r="C102" s="22"/>
      <c r="D102" s="22"/>
      <c r="E102" s="33"/>
      <c r="F102" s="34"/>
      <c r="G102" s="34"/>
      <c r="H102" s="33">
        <f t="shared" si="3"/>
        <v>0</v>
      </c>
      <c r="I102" s="37">
        <v>1</v>
      </c>
      <c r="J102" s="22" t="s">
        <v>19</v>
      </c>
      <c r="K102" s="5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3">
      <c r="A103" s="1"/>
      <c r="B103" s="44"/>
      <c r="C103" s="22"/>
      <c r="D103" s="22"/>
      <c r="E103" s="33"/>
      <c r="F103" s="34"/>
      <c r="G103" s="34"/>
      <c r="H103" s="33">
        <f t="shared" si="3"/>
        <v>0</v>
      </c>
      <c r="I103" s="37">
        <v>1</v>
      </c>
      <c r="J103" s="22" t="s">
        <v>19</v>
      </c>
      <c r="K103" s="5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3">
      <c r="A104" s="1"/>
      <c r="B104" s="44"/>
      <c r="C104" s="22"/>
      <c r="D104" s="22"/>
      <c r="E104" s="33"/>
      <c r="F104" s="34"/>
      <c r="G104" s="34"/>
      <c r="H104" s="33">
        <f t="shared" si="3"/>
        <v>0</v>
      </c>
      <c r="I104" s="37">
        <v>1</v>
      </c>
      <c r="J104" s="22" t="s">
        <v>19</v>
      </c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3">
      <c r="A105" s="1"/>
      <c r="B105" s="51"/>
      <c r="C105" s="24"/>
      <c r="D105" s="24"/>
      <c r="E105" s="49"/>
      <c r="F105" s="50"/>
      <c r="G105" s="50"/>
      <c r="H105" s="49">
        <f t="shared" si="3"/>
        <v>0</v>
      </c>
      <c r="I105" s="36">
        <f>SUM(I106:I110)/COUNT(I106:I110)</f>
        <v>1</v>
      </c>
      <c r="J105" s="41" t="s">
        <v>19</v>
      </c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3">
      <c r="A106" s="1"/>
      <c r="B106" s="44"/>
      <c r="C106" s="52"/>
      <c r="D106" s="22"/>
      <c r="E106" s="33"/>
      <c r="F106" s="34"/>
      <c r="G106" s="34"/>
      <c r="H106" s="33">
        <f t="shared" si="3"/>
        <v>0</v>
      </c>
      <c r="I106" s="37">
        <v>1</v>
      </c>
      <c r="J106" s="22" t="s">
        <v>19</v>
      </c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3">
      <c r="A107" s="1"/>
      <c r="B107" s="44"/>
      <c r="C107" s="22"/>
      <c r="D107" s="22"/>
      <c r="E107" s="33"/>
      <c r="F107" s="34"/>
      <c r="G107" s="34"/>
      <c r="H107" s="33">
        <f t="shared" si="3"/>
        <v>0</v>
      </c>
      <c r="I107" s="37">
        <v>1</v>
      </c>
      <c r="J107" s="22" t="s">
        <v>19</v>
      </c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 x14ac:dyDescent="0.3">
      <c r="A108" s="1"/>
      <c r="B108" s="44"/>
      <c r="C108" s="22"/>
      <c r="D108" s="22"/>
      <c r="E108" s="33"/>
      <c r="F108" s="34"/>
      <c r="G108" s="34"/>
      <c r="H108" s="33">
        <f t="shared" si="3"/>
        <v>0</v>
      </c>
      <c r="I108" s="37">
        <v>1</v>
      </c>
      <c r="J108" s="22" t="s">
        <v>19</v>
      </c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3">
      <c r="A109" s="1"/>
      <c r="B109" s="44"/>
      <c r="C109" s="22"/>
      <c r="D109" s="22"/>
      <c r="E109" s="33"/>
      <c r="F109" s="34"/>
      <c r="G109" s="34"/>
      <c r="H109" s="33">
        <f t="shared" si="3"/>
        <v>0</v>
      </c>
      <c r="I109" s="37">
        <v>1</v>
      </c>
      <c r="J109" s="22" t="s">
        <v>19</v>
      </c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3">
      <c r="A110" s="1"/>
      <c r="B110" s="44"/>
      <c r="C110" s="22"/>
      <c r="D110" s="22"/>
      <c r="E110" s="33"/>
      <c r="F110" s="34"/>
      <c r="G110" s="34"/>
      <c r="H110" s="33">
        <f t="shared" si="3"/>
        <v>0</v>
      </c>
      <c r="I110" s="37">
        <v>1</v>
      </c>
      <c r="J110" s="22" t="s">
        <v>19</v>
      </c>
      <c r="K110" s="5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 x14ac:dyDescent="0.3">
      <c r="A111" s="1"/>
      <c r="B111" s="51"/>
      <c r="C111" s="24"/>
      <c r="D111" s="24"/>
      <c r="E111" s="49"/>
      <c r="F111" s="50"/>
      <c r="G111" s="50"/>
      <c r="H111" s="49">
        <f t="shared" si="3"/>
        <v>0</v>
      </c>
      <c r="I111" s="36">
        <v>1</v>
      </c>
      <c r="J111" s="41" t="s">
        <v>19</v>
      </c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 x14ac:dyDescent="0.3">
      <c r="A112" s="1"/>
      <c r="B112" s="44"/>
      <c r="C112" s="22"/>
      <c r="D112" s="22"/>
      <c r="E112" s="33"/>
      <c r="F112" s="34"/>
      <c r="G112" s="34"/>
      <c r="H112" s="33">
        <f t="shared" si="3"/>
        <v>0</v>
      </c>
      <c r="I112" s="37">
        <v>1</v>
      </c>
      <c r="J112" s="22" t="s">
        <v>19</v>
      </c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 x14ac:dyDescent="0.3">
      <c r="A113" s="1"/>
      <c r="B113" s="51"/>
      <c r="C113" s="24"/>
      <c r="D113" s="24"/>
      <c r="E113" s="49"/>
      <c r="F113" s="50"/>
      <c r="G113" s="50"/>
      <c r="H113" s="49">
        <f t="shared" si="3"/>
        <v>0</v>
      </c>
      <c r="I113" s="36">
        <v>0</v>
      </c>
      <c r="J113" s="41" t="s">
        <v>21</v>
      </c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 x14ac:dyDescent="0.3">
      <c r="A114" s="1"/>
      <c r="B114" s="44"/>
      <c r="C114" s="22"/>
      <c r="D114" s="22"/>
      <c r="E114" s="33"/>
      <c r="F114" s="34"/>
      <c r="G114" s="34"/>
      <c r="H114" s="33">
        <f t="shared" si="3"/>
        <v>0</v>
      </c>
      <c r="I114" s="37">
        <v>0.5</v>
      </c>
      <c r="J114" s="22" t="s">
        <v>21</v>
      </c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 x14ac:dyDescent="0.3">
      <c r="A115" s="1"/>
      <c r="B115" s="44"/>
      <c r="C115" s="22"/>
      <c r="D115" s="22"/>
      <c r="E115" s="33"/>
      <c r="F115" s="34"/>
      <c r="G115" s="34"/>
      <c r="H115" s="33">
        <f t="shared" si="3"/>
        <v>0</v>
      </c>
      <c r="I115" s="37">
        <v>0.5</v>
      </c>
      <c r="J115" s="22" t="s">
        <v>21</v>
      </c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 x14ac:dyDescent="0.3">
      <c r="A116" s="1"/>
      <c r="B116" s="44"/>
      <c r="C116" s="22"/>
      <c r="D116" s="22"/>
      <c r="E116" s="33"/>
      <c r="F116" s="34"/>
      <c r="G116" s="34"/>
      <c r="H116" s="33">
        <f t="shared" si="3"/>
        <v>0</v>
      </c>
      <c r="I116" s="37">
        <v>0.5</v>
      </c>
      <c r="J116" s="22" t="s">
        <v>21</v>
      </c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 x14ac:dyDescent="0.3">
      <c r="A117" s="1"/>
      <c r="B117" s="44"/>
      <c r="C117" s="22"/>
      <c r="D117" s="22"/>
      <c r="E117" s="33"/>
      <c r="F117" s="34"/>
      <c r="G117" s="34"/>
      <c r="H117" s="33">
        <f t="shared" si="3"/>
        <v>0</v>
      </c>
      <c r="I117" s="37">
        <v>0.5</v>
      </c>
      <c r="J117" s="22" t="s">
        <v>21</v>
      </c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 x14ac:dyDescent="0.3">
      <c r="A118" s="1"/>
      <c r="B118" s="44"/>
      <c r="C118" s="22"/>
      <c r="D118" s="22"/>
      <c r="E118" s="33"/>
      <c r="F118" s="34"/>
      <c r="G118" s="34"/>
      <c r="H118" s="33">
        <f t="shared" si="3"/>
        <v>0</v>
      </c>
      <c r="I118" s="37">
        <v>0.5</v>
      </c>
      <c r="J118" s="22" t="s">
        <v>21</v>
      </c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 x14ac:dyDescent="0.3">
      <c r="A119" s="1"/>
      <c r="B119" s="51"/>
      <c r="C119" s="24"/>
      <c r="D119" s="24"/>
      <c r="E119" s="49"/>
      <c r="F119" s="50"/>
      <c r="G119" s="50"/>
      <c r="H119" s="49">
        <f t="shared" si="3"/>
        <v>0</v>
      </c>
      <c r="I119" s="36">
        <v>0</v>
      </c>
      <c r="J119" s="41" t="s">
        <v>20</v>
      </c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 x14ac:dyDescent="0.3">
      <c r="A120" s="1"/>
      <c r="B120" s="44"/>
      <c r="C120" s="22"/>
      <c r="D120" s="22"/>
      <c r="E120" s="33"/>
      <c r="F120" s="34"/>
      <c r="G120" s="34"/>
      <c r="H120" s="33">
        <f t="shared" si="3"/>
        <v>0</v>
      </c>
      <c r="I120" s="37">
        <v>0</v>
      </c>
      <c r="J120" s="22" t="s">
        <v>20</v>
      </c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 x14ac:dyDescent="0.3">
      <c r="A121" s="1"/>
      <c r="B121" s="44"/>
      <c r="C121" s="22"/>
      <c r="D121" s="22"/>
      <c r="E121" s="33"/>
      <c r="F121" s="34"/>
      <c r="G121" s="34"/>
      <c r="H121" s="33">
        <f t="shared" si="3"/>
        <v>0</v>
      </c>
      <c r="I121" s="37">
        <v>0</v>
      </c>
      <c r="J121" s="22" t="s">
        <v>20</v>
      </c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28.5" customHeight="1" x14ac:dyDescent="0.3">
      <c r="A122" s="1"/>
      <c r="B122" s="44"/>
      <c r="C122" s="22"/>
      <c r="D122" s="22"/>
      <c r="E122" s="33"/>
      <c r="F122" s="34"/>
      <c r="G122" s="34"/>
      <c r="H122" s="33">
        <f t="shared" si="3"/>
        <v>0</v>
      </c>
      <c r="I122" s="37">
        <v>0</v>
      </c>
      <c r="J122" s="22" t="s">
        <v>20</v>
      </c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 x14ac:dyDescent="0.3">
      <c r="A123" s="1"/>
      <c r="B123" s="44"/>
      <c r="C123" s="22"/>
      <c r="D123" s="22"/>
      <c r="E123" s="33"/>
      <c r="F123" s="34"/>
      <c r="G123" s="34"/>
      <c r="H123" s="33">
        <f t="shared" si="3"/>
        <v>0</v>
      </c>
      <c r="I123" s="37">
        <v>0</v>
      </c>
      <c r="J123" s="22" t="s">
        <v>20</v>
      </c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 x14ac:dyDescent="0.3">
      <c r="A124" s="1"/>
      <c r="B124" s="44"/>
      <c r="C124" s="22"/>
      <c r="D124" s="22"/>
      <c r="E124" s="33"/>
      <c r="F124" s="34"/>
      <c r="G124" s="34"/>
      <c r="H124" s="33">
        <f t="shared" si="3"/>
        <v>0</v>
      </c>
      <c r="I124" s="37">
        <v>0</v>
      </c>
      <c r="J124" s="22" t="s">
        <v>20</v>
      </c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 x14ac:dyDescent="0.3">
      <c r="A125" s="1"/>
      <c r="B125" s="51"/>
      <c r="C125" s="24"/>
      <c r="D125" s="24"/>
      <c r="E125" s="49"/>
      <c r="F125" s="50"/>
      <c r="G125" s="50"/>
      <c r="H125" s="49">
        <f t="shared" si="3"/>
        <v>0</v>
      </c>
      <c r="I125" s="36">
        <v>0</v>
      </c>
      <c r="J125" s="41" t="s">
        <v>20</v>
      </c>
      <c r="K125" s="5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 x14ac:dyDescent="0.3">
      <c r="A126" s="1"/>
      <c r="B126" s="44"/>
      <c r="C126" s="22"/>
      <c r="D126" s="22"/>
      <c r="E126" s="33"/>
      <c r="F126" s="34"/>
      <c r="G126" s="34"/>
      <c r="H126" s="33">
        <f t="shared" si="3"/>
        <v>0</v>
      </c>
      <c r="I126" s="37">
        <v>0</v>
      </c>
      <c r="J126" s="22" t="s">
        <v>20</v>
      </c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30.75" customHeight="1" x14ac:dyDescent="0.3">
      <c r="A127" s="1"/>
      <c r="B127" s="44"/>
      <c r="C127" s="22"/>
      <c r="D127" s="22"/>
      <c r="E127" s="33"/>
      <c r="F127" s="34"/>
      <c r="G127" s="34"/>
      <c r="H127" s="33">
        <f t="shared" si="3"/>
        <v>0</v>
      </c>
      <c r="I127" s="37">
        <v>0</v>
      </c>
      <c r="J127" s="22" t="s">
        <v>20</v>
      </c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27.75" customHeight="1" x14ac:dyDescent="0.3">
      <c r="A128" s="1"/>
      <c r="B128" s="44"/>
      <c r="C128" s="22"/>
      <c r="D128" s="22"/>
      <c r="E128" s="33"/>
      <c r="F128" s="34"/>
      <c r="G128" s="34"/>
      <c r="H128" s="33">
        <f t="shared" si="3"/>
        <v>0</v>
      </c>
      <c r="I128" s="37">
        <v>0</v>
      </c>
      <c r="J128" s="22" t="s">
        <v>20</v>
      </c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 x14ac:dyDescent="0.3">
      <c r="A129" s="1"/>
      <c r="B129" s="44"/>
      <c r="C129" s="22"/>
      <c r="D129" s="22"/>
      <c r="E129" s="33"/>
      <c r="F129" s="34"/>
      <c r="G129" s="34"/>
      <c r="H129" s="33">
        <f t="shared" si="3"/>
        <v>0</v>
      </c>
      <c r="I129" s="37">
        <v>0</v>
      </c>
      <c r="J129" s="22" t="s">
        <v>20</v>
      </c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 x14ac:dyDescent="0.3">
      <c r="A130" s="1"/>
      <c r="B130" s="53"/>
      <c r="C130" s="54"/>
      <c r="D130" s="54"/>
      <c r="E130" s="54"/>
      <c r="F130" s="55"/>
      <c r="G130" s="55"/>
      <c r="H130" s="56">
        <f t="shared" si="3"/>
        <v>0</v>
      </c>
      <c r="I130" s="57"/>
      <c r="J130" s="57"/>
      <c r="K130" s="57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 x14ac:dyDescent="0.3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 x14ac:dyDescent="0.3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30.75" customHeight="1" x14ac:dyDescent="0.3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0.75" customHeight="1" x14ac:dyDescent="0.3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0.75" customHeight="1" x14ac:dyDescent="0.3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0.75" customHeight="1" x14ac:dyDescent="0.3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30.75" customHeight="1" x14ac:dyDescent="0.3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30.75" customHeight="1" x14ac:dyDescent="0.3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30.75" customHeight="1" x14ac:dyDescent="0.3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3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3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3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3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3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3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3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3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3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3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3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3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3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3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3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3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3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3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3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3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3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3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3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3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3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3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3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3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3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3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3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3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3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3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3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3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3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3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3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3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3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3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3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3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3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3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3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3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3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3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3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3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3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3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3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3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3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3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3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3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3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3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3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3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3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3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3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3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3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3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3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3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3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3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3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3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3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3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3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3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3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3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3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3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3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3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3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3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3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3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3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3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3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3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3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3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3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3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3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3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3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3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3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3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3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3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"/>
      <c r="M246" s="3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"/>
      <c r="M247" s="3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5"/>
      <c r="M248" s="3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5"/>
      <c r="M249" s="3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5"/>
      <c r="M250" s="3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5"/>
      <c r="M251" s="3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5"/>
      <c r="M252" s="3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"/>
      <c r="M253" s="3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"/>
      <c r="M254" s="3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 x14ac:dyDescent="0.3">
      <c r="A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 x14ac:dyDescent="0.3">
      <c r="A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3.5" customHeight="1" x14ac:dyDescent="0.3">
      <c r="A1028" s="1"/>
      <c r="L1028" s="1"/>
      <c r="M1028" s="1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3.5" customHeight="1" x14ac:dyDescent="0.3">
      <c r="A1029" s="1"/>
      <c r="L1029" s="1"/>
      <c r="M1029" s="1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3.5" customHeight="1" x14ac:dyDescent="0.3">
      <c r="A1030" s="1"/>
      <c r="L1030" s="1"/>
      <c r="M1030" s="1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3.5" customHeight="1" x14ac:dyDescent="0.3">
      <c r="A1031" s="1"/>
      <c r="L1031" s="1"/>
      <c r="M1031" s="1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3.5" customHeight="1" x14ac:dyDescent="0.3">
      <c r="A1032" s="1"/>
      <c r="L1032" s="1"/>
      <c r="M1032" s="1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3.5" customHeight="1" x14ac:dyDescent="0.3">
      <c r="A1033" s="1"/>
      <c r="L1033" s="1"/>
      <c r="M1033" s="1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3.5" customHeight="1" x14ac:dyDescent="0.3">
      <c r="A1034" s="1"/>
      <c r="L1034" s="1"/>
      <c r="M1034" s="1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</sheetData>
  <mergeCells count="2">
    <mergeCell ref="B2:C2"/>
    <mergeCell ref="B3:C3"/>
  </mergeCells>
  <conditionalFormatting sqref="J6:J14 M6:M21 J16:J17 J19:J21 J23:J26 J28 J76:J129 J30:J74">
    <cfRule type="containsText" dxfId="4" priority="6" operator="containsText" text="Vencido">
      <formula>NOT(ISERROR(SEARCH(("Vencido"),(J6))))</formula>
    </cfRule>
    <cfRule type="containsText" dxfId="3" priority="7" operator="containsText" text="En espera">
      <formula>NOT(ISERROR(SEARCH(("En espera"),(J6))))</formula>
    </cfRule>
    <cfRule type="containsText" dxfId="2" priority="8" operator="containsText" text="Completo">
      <formula>NOT(ISERROR(SEARCH(("Completo"),(J6))))</formula>
    </cfRule>
    <cfRule type="containsText" dxfId="1" priority="9" operator="containsText" text="En progreso">
      <formula>NOT(ISERROR(SEARCH(("En progreso"),(J6))))</formula>
    </cfRule>
    <cfRule type="containsText" dxfId="0" priority="10" operator="containsText" text="No se ha iniciado">
      <formula>NOT(ISERROR(SEARCH(("No se ha iniciado"),(J6))))</formula>
    </cfRule>
  </conditionalFormatting>
  <dataValidations count="1">
    <dataValidation type="list" allowBlank="1" showErrorMessage="1" sqref="J6:J129" xr:uid="{A5F1F173-A07E-495E-9ACC-89F4C64870D5}">
      <formula1>$M$6:$M$16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138-7D7E-432B-8FA2-84F80824436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99CFE2A9E92D43BF700C702BFD3244" ma:contentTypeVersion="5" ma:contentTypeDescription="Crear nuevo documento." ma:contentTypeScope="" ma:versionID="14c2038102ad3998a2ad52d4fd42dbcb">
  <xsd:schema xmlns:xsd="http://www.w3.org/2001/XMLSchema" xmlns:xs="http://www.w3.org/2001/XMLSchema" xmlns:p="http://schemas.microsoft.com/office/2006/metadata/properties" xmlns:ns2="89079da7-99d3-46d6-b6a0-44462bd9e3f9" targetNamespace="http://schemas.microsoft.com/office/2006/metadata/properties" ma:root="true" ma:fieldsID="5d5c6b4578708db11a83442c89f613d5" ns2:_="">
    <xsd:import namespace="89079da7-99d3-46d6-b6a0-44462bd9e3f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79da7-99d3-46d6-b6a0-44462bd9e3f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8B206B-2263-4884-AF1E-931D1291DC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2856BA-7FF5-4818-B375-537EE030A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79da7-99d3-46d6-b6a0-44462bd9e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Desglose de Tareas</vt:lpstr>
      <vt:lpstr>Plan de proyecto ágil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Ricardo Arcadia Avalos</cp:lastModifiedBy>
  <dcterms:created xsi:type="dcterms:W3CDTF">2024-05-08T14:50:00Z</dcterms:created>
  <dcterms:modified xsi:type="dcterms:W3CDTF">2024-06-14T00:31:13Z</dcterms:modified>
</cp:coreProperties>
</file>