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titutogerminare-my.sharepoint.com/personal/henry_brito_germinare_org_br/Documents/2ano Tech/Interdisciplinar/TesteAB/"/>
    </mc:Choice>
  </mc:AlternateContent>
  <xr:revisionPtr revIDLastSave="295" documentId="8_{7681D3E1-6FBF-475F-8E7C-AE1B107CFF42}" xr6:coauthVersionLast="47" xr6:coauthVersionMax="47" xr10:uidLastSave="{6AEEACF6-035B-43DB-949E-51DAF27E06BB}"/>
  <bookViews>
    <workbookView xWindow="-110" yWindow="-110" windowWidth="19420" windowHeight="10300" activeTab="2" xr2:uid="{A942850F-A4EB-48C9-8B03-A1A6DA54F4EE}"/>
  </bookViews>
  <sheets>
    <sheet name="Calculo Teste T" sheetId="1" r:id="rId1"/>
    <sheet name="Teste A" sheetId="2" r:id="rId2"/>
    <sheet name="Teste A e B" sheetId="4" r:id="rId3"/>
    <sheet name="Teste B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M3" i="1"/>
  <c r="Q3" i="1" s="1"/>
  <c r="H13" i="1" s="1"/>
  <c r="M2" i="1"/>
  <c r="P3" i="1" s="1"/>
  <c r="H12" i="1" s="1"/>
  <c r="J6" i="1" s="1"/>
  <c r="H7" i="1" l="1"/>
  <c r="H6" i="1"/>
  <c r="J3" i="1" l="1"/>
</calcChain>
</file>

<file path=xl/sharedStrings.xml><?xml version="1.0" encoding="utf-8"?>
<sst xmlns="http://schemas.openxmlformats.org/spreadsheetml/2006/main" count="28" uniqueCount="25">
  <si>
    <t>Teste A</t>
  </si>
  <si>
    <t>Teste B</t>
  </si>
  <si>
    <t xml:space="preserve">Segundos </t>
  </si>
  <si>
    <t>Segundos</t>
  </si>
  <si>
    <t>Indice</t>
  </si>
  <si>
    <t>Hipoteses</t>
  </si>
  <si>
    <t>A média</t>
  </si>
  <si>
    <t>B média</t>
  </si>
  <si>
    <t>Desv A</t>
  </si>
  <si>
    <t>Desv B</t>
  </si>
  <si>
    <t>Variancia A</t>
  </si>
  <si>
    <t>Variancia B</t>
  </si>
  <si>
    <t>t</t>
  </si>
  <si>
    <t>df</t>
  </si>
  <si>
    <t>t crítico</t>
  </si>
  <si>
    <t>se o t for maior que o t Crítico -&gt; rejeitar H0</t>
  </si>
  <si>
    <t>p valor</t>
  </si>
  <si>
    <t>NA</t>
  </si>
  <si>
    <t>NB</t>
  </si>
  <si>
    <t>SB²/NB</t>
  </si>
  <si>
    <t>SA²/NA</t>
  </si>
  <si>
    <t>&lt;5%</t>
  </si>
  <si>
    <t>H1 = µB &lt; µA</t>
  </si>
  <si>
    <t>H0 = µB &gt;= µA</t>
  </si>
  <si>
    <t>Teste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</si>
</sst>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/>
    <xf numFmtId="166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EC9C2D-7C3C-4E45-B9F5-BB938A6E774B}" name="Tabela1" displayName="Tabela1" ref="A2:B12" totalsRowShown="0">
  <autoFilter ref="A2:B12" xr:uid="{27EC9C2D-7C3C-4E45-B9F5-BB938A6E774B}"/>
  <tableColumns count="2">
    <tableColumn id="1" xr3:uid="{E92C5BD9-D110-4468-9EFE-94798F193FA0}" name="Indice" dataDxfId="2"/>
    <tableColumn id="2" xr3:uid="{F4886975-5694-4534-9164-DF31ABA210D0}" name="Segundos 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08996B-00DF-43F9-BFE4-77540D061DB2}" name="Tabela2" displayName="Tabela2" ref="D2:E12" totalsRowShown="0" headerRowDxfId="1">
  <autoFilter ref="D2:E12" xr:uid="{8C08996B-00DF-43F9-BFE4-77540D061DB2}"/>
  <tableColumns count="2">
    <tableColumn id="1" xr3:uid="{F9C4FEF3-16C9-4BEA-917A-5F408BA7EDF4}" name="Indice" dataDxfId="0"/>
    <tableColumn id="2" xr3:uid="{C197088D-D5B5-4DB0-888D-7ECF76B630FD}" name="Segundo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15E5F-D856-4F09-BC9A-E4C1488134FF}">
  <dimension ref="A1:T23"/>
  <sheetViews>
    <sheetView zoomScale="63" workbookViewId="0">
      <selection activeCell="N8" sqref="N8"/>
    </sheetView>
  </sheetViews>
  <sheetFormatPr defaultRowHeight="14.5" x14ac:dyDescent="0.35"/>
  <cols>
    <col min="1" max="1" width="14.6328125" customWidth="1"/>
    <col min="2" max="2" width="14.1796875" customWidth="1"/>
    <col min="4" max="4" width="13.7265625" customWidth="1"/>
    <col min="5" max="5" width="14.1796875" customWidth="1"/>
    <col min="7" max="7" width="12.36328125" bestFit="1" customWidth="1"/>
    <col min="10" max="10" width="20.6328125" customWidth="1"/>
    <col min="18" max="18" width="37.453125" bestFit="1" customWidth="1"/>
  </cols>
  <sheetData>
    <row r="1" spans="1:20" x14ac:dyDescent="0.35">
      <c r="A1" s="14" t="s">
        <v>0</v>
      </c>
      <c r="B1" s="14"/>
      <c r="D1" s="14" t="s">
        <v>1</v>
      </c>
      <c r="E1" s="14"/>
    </row>
    <row r="2" spans="1:20" x14ac:dyDescent="0.35">
      <c r="A2" s="4" t="s">
        <v>4</v>
      </c>
      <c r="B2" s="5" t="s">
        <v>2</v>
      </c>
      <c r="D2" s="5" t="s">
        <v>4</v>
      </c>
      <c r="E2" s="5" t="s">
        <v>3</v>
      </c>
      <c r="G2" s="3" t="s">
        <v>5</v>
      </c>
      <c r="J2" s="2" t="s">
        <v>12</v>
      </c>
      <c r="K2" s="9"/>
      <c r="L2" s="2" t="s">
        <v>8</v>
      </c>
      <c r="M2" s="6">
        <f>_xlfn.STDEV.S(Tabela1[[Segundos ]])</f>
        <v>134.67110738965337</v>
      </c>
      <c r="O2" s="1"/>
      <c r="P2" s="2" t="s">
        <v>10</v>
      </c>
      <c r="Q2" s="2" t="s">
        <v>11</v>
      </c>
      <c r="R2" s="1"/>
      <c r="S2" s="15"/>
      <c r="T2" s="15"/>
    </row>
    <row r="3" spans="1:20" x14ac:dyDescent="0.35">
      <c r="A3" s="5">
        <v>1</v>
      </c>
      <c r="B3">
        <v>220</v>
      </c>
      <c r="D3" s="5">
        <v>1</v>
      </c>
      <c r="E3">
        <v>90.67</v>
      </c>
      <c r="G3" t="s">
        <v>23</v>
      </c>
      <c r="J3" s="7">
        <f>(H6-H7)/(SQRT((POWER(M2,2)/H9) + (POWER(M3,2)/H10)))</f>
        <v>1.9637758031435939</v>
      </c>
      <c r="K3" s="1"/>
      <c r="L3" s="2" t="s">
        <v>9</v>
      </c>
      <c r="M3" s="6">
        <f>_xlfn.STDEV.S(Tabela2[Segundos])</f>
        <v>66.619207648978971</v>
      </c>
      <c r="O3" s="1"/>
      <c r="P3" s="1">
        <f>POWER(M2,2)</f>
        <v>18136.30716555555</v>
      </c>
      <c r="Q3" s="1">
        <f>POWER(M3,2)</f>
        <v>4438.1188277777783</v>
      </c>
      <c r="R3" s="1"/>
      <c r="S3" s="1"/>
      <c r="T3" s="1"/>
    </row>
    <row r="4" spans="1:20" x14ac:dyDescent="0.35">
      <c r="A4" s="5">
        <v>2</v>
      </c>
      <c r="B4">
        <v>400</v>
      </c>
      <c r="D4" s="5">
        <v>2</v>
      </c>
      <c r="E4">
        <v>13.4</v>
      </c>
      <c r="G4" t="s">
        <v>22</v>
      </c>
      <c r="J4" s="1"/>
      <c r="K4" s="1"/>
      <c r="L4" s="1"/>
      <c r="N4" s="1"/>
      <c r="O4" s="1"/>
      <c r="P4" s="1"/>
      <c r="Q4" s="1"/>
      <c r="R4" s="1"/>
      <c r="S4" s="1"/>
      <c r="T4" s="1"/>
    </row>
    <row r="5" spans="1:20" x14ac:dyDescent="0.35">
      <c r="A5" s="5">
        <v>3</v>
      </c>
      <c r="B5">
        <v>54</v>
      </c>
      <c r="D5" s="5">
        <v>3</v>
      </c>
      <c r="E5">
        <v>203.62</v>
      </c>
      <c r="J5" s="2" t="s">
        <v>13</v>
      </c>
      <c r="K5" s="1"/>
      <c r="N5" s="1"/>
      <c r="O5" s="1"/>
      <c r="P5" s="1"/>
      <c r="Q5" s="1"/>
      <c r="R5" s="1"/>
      <c r="S5" s="1"/>
      <c r="T5" s="1"/>
    </row>
    <row r="6" spans="1:20" x14ac:dyDescent="0.35">
      <c r="A6" s="5">
        <v>4</v>
      </c>
      <c r="B6">
        <v>90</v>
      </c>
      <c r="D6" s="5">
        <v>4</v>
      </c>
      <c r="E6">
        <v>84.69</v>
      </c>
      <c r="G6" s="3" t="s">
        <v>6</v>
      </c>
      <c r="H6">
        <f>AVERAGE(Tabela1[[Segundos ]])</f>
        <v>169.149</v>
      </c>
      <c r="J6" s="11">
        <f>ROUNDDOWN(POWER(H12+H13,2)/((POWER(H12,2)/H9-1)+(POWER(H13,2)/H10-1)),0)</f>
        <v>14</v>
      </c>
      <c r="K6" s="1"/>
      <c r="L6" s="7"/>
      <c r="M6" s="1"/>
      <c r="N6" s="1"/>
      <c r="O6" s="1"/>
      <c r="P6" s="1"/>
      <c r="Q6" s="1"/>
      <c r="R6" s="1"/>
      <c r="S6" s="1"/>
      <c r="T6" s="1"/>
    </row>
    <row r="7" spans="1:20" x14ac:dyDescent="0.35">
      <c r="A7" s="5">
        <v>5</v>
      </c>
      <c r="B7" s="12">
        <v>389</v>
      </c>
      <c r="D7" s="5">
        <v>5</v>
      </c>
      <c r="E7">
        <v>33.01</v>
      </c>
      <c r="G7" s="3" t="s">
        <v>7</v>
      </c>
      <c r="H7">
        <f>AVERAGE(Tabela2[Segundos])</f>
        <v>75.844999999999999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5">
      <c r="A8" s="5">
        <v>6</v>
      </c>
      <c r="B8">
        <v>51</v>
      </c>
      <c r="D8" s="5">
        <v>6</v>
      </c>
      <c r="E8">
        <v>32.799999999999997</v>
      </c>
      <c r="J8" s="2" t="s">
        <v>14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5">
      <c r="A9" s="5">
        <v>7</v>
      </c>
      <c r="B9">
        <v>231.24</v>
      </c>
      <c r="D9" s="5">
        <v>7</v>
      </c>
      <c r="E9">
        <v>29.46</v>
      </c>
      <c r="G9" s="10" t="s">
        <v>17</v>
      </c>
      <c r="H9">
        <f>COUNT(Tabela1[[Segundos ]])</f>
        <v>10</v>
      </c>
      <c r="J9" s="1">
        <v>1.7609999999999999</v>
      </c>
      <c r="S9" s="1"/>
      <c r="T9" s="1"/>
    </row>
    <row r="10" spans="1:20" x14ac:dyDescent="0.35">
      <c r="A10" s="5">
        <v>8</v>
      </c>
      <c r="B10">
        <v>104.53</v>
      </c>
      <c r="D10" s="5">
        <v>8</v>
      </c>
      <c r="E10">
        <v>34.46</v>
      </c>
      <c r="G10" s="10" t="s">
        <v>18</v>
      </c>
      <c r="H10">
        <f>COUNT(Tabela2[Segundos])</f>
        <v>10</v>
      </c>
    </row>
    <row r="11" spans="1:20" x14ac:dyDescent="0.35">
      <c r="A11" s="5">
        <v>9</v>
      </c>
      <c r="B11">
        <v>82.74</v>
      </c>
      <c r="D11" s="5">
        <v>9</v>
      </c>
      <c r="E11">
        <v>53.81</v>
      </c>
    </row>
    <row r="12" spans="1:20" x14ac:dyDescent="0.35">
      <c r="A12" s="5">
        <v>10</v>
      </c>
      <c r="B12">
        <v>68.98</v>
      </c>
      <c r="D12" s="5">
        <v>10</v>
      </c>
      <c r="E12">
        <v>182.53</v>
      </c>
      <c r="G12" s="10" t="s">
        <v>20</v>
      </c>
      <c r="H12">
        <f>P3/H9</f>
        <v>1813.630716555555</v>
      </c>
      <c r="K12" s="1"/>
      <c r="R12" s="3" t="s">
        <v>15</v>
      </c>
    </row>
    <row r="13" spans="1:20" x14ac:dyDescent="0.35">
      <c r="G13" s="10" t="s">
        <v>19</v>
      </c>
      <c r="H13">
        <f>Q3/H10</f>
        <v>443.81188277777784</v>
      </c>
      <c r="J13" s="3" t="s">
        <v>16</v>
      </c>
    </row>
    <row r="14" spans="1:20" x14ac:dyDescent="0.35">
      <c r="J14" s="8" t="s">
        <v>21</v>
      </c>
    </row>
    <row r="17" spans="11:12" x14ac:dyDescent="0.35">
      <c r="K17" s="1"/>
    </row>
    <row r="19" spans="11:12" x14ac:dyDescent="0.35">
      <c r="L19" s="1"/>
    </row>
    <row r="20" spans="11:12" x14ac:dyDescent="0.35">
      <c r="L20" s="1"/>
    </row>
    <row r="21" spans="11:12" x14ac:dyDescent="0.35">
      <c r="L21" s="1"/>
    </row>
    <row r="22" spans="11:12" x14ac:dyDescent="0.35">
      <c r="L22" s="1"/>
    </row>
    <row r="23" spans="11:12" x14ac:dyDescent="0.35">
      <c r="L23" s="1"/>
    </row>
  </sheetData>
  <mergeCells count="3">
    <mergeCell ref="D1:E1"/>
    <mergeCell ref="A1:B1"/>
    <mergeCell ref="S2:T2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188B-E1C5-4D2A-BB43-E1AF46446831}">
  <dimension ref="A1:A11"/>
  <sheetViews>
    <sheetView workbookViewId="0">
      <selection activeCell="A2" sqref="A2:A11"/>
    </sheetView>
  </sheetViews>
  <sheetFormatPr defaultRowHeight="14.5" x14ac:dyDescent="0.35"/>
  <sheetData>
    <row r="1" spans="1:1" x14ac:dyDescent="0.35">
      <c r="A1" s="3" t="s">
        <v>0</v>
      </c>
    </row>
    <row r="2" spans="1:1" x14ac:dyDescent="0.35">
      <c r="A2" s="12">
        <v>220</v>
      </c>
    </row>
    <row r="3" spans="1:1" x14ac:dyDescent="0.35">
      <c r="A3" s="12">
        <v>400</v>
      </c>
    </row>
    <row r="4" spans="1:1" x14ac:dyDescent="0.35">
      <c r="A4" s="12">
        <v>54</v>
      </c>
    </row>
    <row r="5" spans="1:1" x14ac:dyDescent="0.35">
      <c r="A5" s="12">
        <v>90</v>
      </c>
    </row>
    <row r="6" spans="1:1" x14ac:dyDescent="0.35">
      <c r="A6" s="12">
        <v>389</v>
      </c>
    </row>
    <row r="7" spans="1:1" x14ac:dyDescent="0.35">
      <c r="A7" s="12">
        <v>51</v>
      </c>
    </row>
    <row r="8" spans="1:1" x14ac:dyDescent="0.35">
      <c r="A8" s="12">
        <v>231.24</v>
      </c>
    </row>
    <row r="9" spans="1:1" x14ac:dyDescent="0.35">
      <c r="A9" s="12">
        <v>104.53</v>
      </c>
    </row>
    <row r="10" spans="1:1" x14ac:dyDescent="0.35">
      <c r="A10" s="12">
        <v>82.74</v>
      </c>
    </row>
    <row r="11" spans="1:1" x14ac:dyDescent="0.35">
      <c r="A11" s="13">
        <v>68.98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C60E-5CA2-458B-9FD2-760611D91FC4}">
  <dimension ref="A1:A21"/>
  <sheetViews>
    <sheetView tabSelected="1" workbookViewId="0">
      <selection activeCell="E6" sqref="E6"/>
    </sheetView>
  </sheetViews>
  <sheetFormatPr defaultRowHeight="14.5" x14ac:dyDescent="0.35"/>
  <cols>
    <col min="1" max="1" width="9.90625" bestFit="1" customWidth="1"/>
  </cols>
  <sheetData>
    <row r="1" spans="1:1" x14ac:dyDescent="0.35">
      <c r="A1" s="3" t="s">
        <v>24</v>
      </c>
    </row>
    <row r="2" spans="1:1" x14ac:dyDescent="0.35">
      <c r="A2" s="12">
        <v>220</v>
      </c>
    </row>
    <row r="3" spans="1:1" x14ac:dyDescent="0.35">
      <c r="A3" s="12">
        <v>400</v>
      </c>
    </row>
    <row r="4" spans="1:1" x14ac:dyDescent="0.35">
      <c r="A4" s="12">
        <v>54</v>
      </c>
    </row>
    <row r="5" spans="1:1" x14ac:dyDescent="0.35">
      <c r="A5" s="12">
        <v>90</v>
      </c>
    </row>
    <row r="6" spans="1:1" x14ac:dyDescent="0.35">
      <c r="A6" s="12">
        <v>389</v>
      </c>
    </row>
    <row r="7" spans="1:1" x14ac:dyDescent="0.35">
      <c r="A7" s="12">
        <v>51</v>
      </c>
    </row>
    <row r="8" spans="1:1" x14ac:dyDescent="0.35">
      <c r="A8" s="12">
        <v>231.24</v>
      </c>
    </row>
    <row r="9" spans="1:1" x14ac:dyDescent="0.35">
      <c r="A9" s="12">
        <v>104.53</v>
      </c>
    </row>
    <row r="10" spans="1:1" x14ac:dyDescent="0.35">
      <c r="A10" s="12">
        <v>82.74</v>
      </c>
    </row>
    <row r="11" spans="1:1" x14ac:dyDescent="0.35">
      <c r="A11" s="13">
        <v>68.98</v>
      </c>
    </row>
    <row r="12" spans="1:1" x14ac:dyDescent="0.35">
      <c r="A12" s="12">
        <v>90.67</v>
      </c>
    </row>
    <row r="13" spans="1:1" x14ac:dyDescent="0.35">
      <c r="A13" s="12">
        <v>13.4</v>
      </c>
    </row>
    <row r="14" spans="1:1" x14ac:dyDescent="0.35">
      <c r="A14" s="12">
        <v>203.62</v>
      </c>
    </row>
    <row r="15" spans="1:1" x14ac:dyDescent="0.35">
      <c r="A15" s="12">
        <v>84.69</v>
      </c>
    </row>
    <row r="16" spans="1:1" x14ac:dyDescent="0.35">
      <c r="A16" s="12">
        <v>33.01</v>
      </c>
    </row>
    <row r="17" spans="1:1" x14ac:dyDescent="0.35">
      <c r="A17" s="12">
        <v>32.799999999999997</v>
      </c>
    </row>
    <row r="18" spans="1:1" x14ac:dyDescent="0.35">
      <c r="A18" s="12">
        <v>29.46</v>
      </c>
    </row>
    <row r="19" spans="1:1" x14ac:dyDescent="0.35">
      <c r="A19" s="12">
        <v>34.46</v>
      </c>
    </row>
    <row r="20" spans="1:1" x14ac:dyDescent="0.35">
      <c r="A20" s="12">
        <v>53.81</v>
      </c>
    </row>
    <row r="21" spans="1:1" x14ac:dyDescent="0.35">
      <c r="A21" s="13">
        <v>182.53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B629-5C28-45BD-9F07-BD4E7C717F02}">
  <dimension ref="A1:A11"/>
  <sheetViews>
    <sheetView workbookViewId="0">
      <selection activeCell="D16" sqref="D16"/>
    </sheetView>
  </sheetViews>
  <sheetFormatPr defaultRowHeight="14.5" x14ac:dyDescent="0.35"/>
  <sheetData>
    <row r="1" spans="1:1" x14ac:dyDescent="0.35">
      <c r="A1" s="3" t="s">
        <v>1</v>
      </c>
    </row>
    <row r="2" spans="1:1" x14ac:dyDescent="0.35">
      <c r="A2" s="12">
        <v>90.67</v>
      </c>
    </row>
    <row r="3" spans="1:1" x14ac:dyDescent="0.35">
      <c r="A3" s="12">
        <v>13.4</v>
      </c>
    </row>
    <row r="4" spans="1:1" x14ac:dyDescent="0.35">
      <c r="A4" s="12">
        <v>203.62</v>
      </c>
    </row>
    <row r="5" spans="1:1" x14ac:dyDescent="0.35">
      <c r="A5" s="12">
        <v>84.69</v>
      </c>
    </row>
    <row r="6" spans="1:1" x14ac:dyDescent="0.35">
      <c r="A6" s="12">
        <v>33.01</v>
      </c>
    </row>
    <row r="7" spans="1:1" x14ac:dyDescent="0.35">
      <c r="A7" s="12">
        <v>32.799999999999997</v>
      </c>
    </row>
    <row r="8" spans="1:1" x14ac:dyDescent="0.35">
      <c r="A8" s="12">
        <v>29.46</v>
      </c>
    </row>
    <row r="9" spans="1:1" x14ac:dyDescent="0.35">
      <c r="A9" s="12">
        <v>34.46</v>
      </c>
    </row>
    <row r="10" spans="1:1" x14ac:dyDescent="0.35">
      <c r="A10" s="12">
        <v>53.81</v>
      </c>
    </row>
    <row r="11" spans="1:1" x14ac:dyDescent="0.35">
      <c r="A11" s="13">
        <v>182.53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Calculo Teste T</vt:lpstr>
      <vt:lpstr>Teste A</vt:lpstr>
      <vt:lpstr>Teste A e B</vt:lpstr>
      <vt:lpstr>Teste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Dorta Stevanato de Brito</dc:creator>
  <cp:lastModifiedBy>Henry Dorta Stevanato De Brito</cp:lastModifiedBy>
  <dcterms:created xsi:type="dcterms:W3CDTF">2024-10-24T13:42:15Z</dcterms:created>
  <dcterms:modified xsi:type="dcterms:W3CDTF">2024-11-01T10:54:30Z</dcterms:modified>
</cp:coreProperties>
</file>