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a\OneDrive\Documents\Rehab Robotics\"/>
    </mc:Choice>
  </mc:AlternateContent>
  <xr:revisionPtr revIDLastSave="0" documentId="13_ncr:1_{2FD40395-182A-4C8B-8807-0E08A7526279}" xr6:coauthVersionLast="47" xr6:coauthVersionMax="47" xr10:uidLastSave="{00000000-0000-0000-0000-000000000000}"/>
  <bookViews>
    <workbookView xWindow="-110" yWindow="-110" windowWidth="19420" windowHeight="10420" xr2:uid="{DDCA804D-3C30-4CD1-A72C-C749A7D70114}"/>
  </bookViews>
  <sheets>
    <sheet name="Motor Data" sheetId="1" r:id="rId1"/>
    <sheet name="Gain Math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B19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3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4" i="2"/>
  <c r="E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G21" i="1"/>
  <c r="B21" i="1"/>
  <c r="G20" i="1"/>
  <c r="B20" i="1"/>
  <c r="G19" i="1"/>
  <c r="G3" i="1"/>
  <c r="G18" i="1"/>
  <c r="B18" i="1"/>
  <c r="G17" i="1"/>
  <c r="B17" i="1"/>
  <c r="G16" i="1"/>
  <c r="B16" i="1"/>
  <c r="G15" i="1"/>
  <c r="B15" i="1"/>
  <c r="G14" i="1"/>
  <c r="B14" i="1"/>
  <c r="G13" i="1"/>
  <c r="B13" i="1"/>
  <c r="G12" i="1"/>
  <c r="B12" i="1"/>
  <c r="G11" i="1"/>
  <c r="B11" i="1"/>
  <c r="G10" i="1"/>
  <c r="B10" i="1"/>
  <c r="G9" i="1"/>
  <c r="B9" i="1"/>
  <c r="G8" i="1"/>
  <c r="B8" i="1"/>
  <c r="G7" i="1"/>
  <c r="B7" i="1"/>
  <c r="G6" i="1"/>
  <c r="B6" i="1"/>
  <c r="G5" i="1"/>
  <c r="B5" i="1"/>
  <c r="G4" i="1"/>
  <c r="B4" i="1"/>
  <c r="B3" i="1"/>
  <c r="K2" i="1"/>
  <c r="F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<sst xmlns="http://schemas.openxmlformats.org/spreadsheetml/2006/main" count="13" uniqueCount="13">
  <si>
    <t>Control Gain Constant</t>
  </si>
  <si>
    <t>CCW Force</t>
  </si>
  <si>
    <t>CCW Current</t>
  </si>
  <si>
    <t>CW Force</t>
  </si>
  <si>
    <t>CW Current</t>
  </si>
  <si>
    <t>CCW Voltage at Max</t>
  </si>
  <si>
    <t>CW Voltage at Max</t>
  </si>
  <si>
    <t>CCW DAC Value</t>
  </si>
  <si>
    <t>CW DAC Value</t>
  </si>
  <si>
    <t>CCW Input Current</t>
  </si>
  <si>
    <t>CW Input Current</t>
  </si>
  <si>
    <t>Control Gain&gt; Force Applied</t>
  </si>
  <si>
    <t>Average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</si>
</sst>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Data'!$B$1</c:f>
              <c:strCache>
                <c:ptCount val="1"/>
                <c:pt idx="0">
                  <c:v>CCW Force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Data'!$A$2:$A$21</c:f>
              <c:numCache>
                <c:formatCode>General</c:formatCode>
                <c:ptCount val="20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-0.19999999999999901</c:v>
                </c:pt>
                <c:pt idx="7">
                  <c:v>-9.9999999999999103E-2</c:v>
                </c:pt>
                <c:pt idx="8">
                  <c:v>0</c:v>
                </c:pt>
                <c:pt idx="9">
                  <c:v>0.100000000000001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'Motor Data'!$B$2:$B$21</c:f>
              <c:numCache>
                <c:formatCode>General</c:formatCode>
                <c:ptCount val="20"/>
                <c:pt idx="0">
                  <c:v>75</c:v>
                </c:pt>
                <c:pt idx="1">
                  <c:v>66.75</c:v>
                </c:pt>
                <c:pt idx="2">
                  <c:v>56</c:v>
                </c:pt>
                <c:pt idx="3">
                  <c:v>52.75</c:v>
                </c:pt>
                <c:pt idx="4">
                  <c:v>47</c:v>
                </c:pt>
                <c:pt idx="5">
                  <c:v>38.25</c:v>
                </c:pt>
                <c:pt idx="6">
                  <c:v>32.25</c:v>
                </c:pt>
                <c:pt idx="7">
                  <c:v>25.75</c:v>
                </c:pt>
                <c:pt idx="8">
                  <c:v>18.5</c:v>
                </c:pt>
                <c:pt idx="9">
                  <c:v>15.5</c:v>
                </c:pt>
                <c:pt idx="10">
                  <c:v>12.5</c:v>
                </c:pt>
                <c:pt idx="11">
                  <c:v>10.75</c:v>
                </c:pt>
                <c:pt idx="12">
                  <c:v>10.5</c:v>
                </c:pt>
                <c:pt idx="13">
                  <c:v>9.5</c:v>
                </c:pt>
                <c:pt idx="14">
                  <c:v>9.25</c:v>
                </c:pt>
                <c:pt idx="15">
                  <c:v>6.75</c:v>
                </c:pt>
                <c:pt idx="16">
                  <c:v>6.25</c:v>
                </c:pt>
                <c:pt idx="17">
                  <c:v>6.75</c:v>
                </c:pt>
                <c:pt idx="18">
                  <c:v>4.25</c:v>
                </c:pt>
                <c:pt idx="19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7-4F48-A296-F456C981C64D}"/>
            </c:ext>
          </c:extLst>
        </c:ser>
        <c:ser>
          <c:idx val="1"/>
          <c:order val="1"/>
          <c:tx>
            <c:strRef>
              <c:f>'Motor Data'!$G$1</c:f>
              <c:strCache>
                <c:ptCount val="1"/>
                <c:pt idx="0">
                  <c:v>CW Force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Data'!$A$2:$A$21</c:f>
              <c:numCache>
                <c:formatCode>General</c:formatCode>
                <c:ptCount val="20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-0.19999999999999901</c:v>
                </c:pt>
                <c:pt idx="7">
                  <c:v>-9.9999999999999103E-2</c:v>
                </c:pt>
                <c:pt idx="8">
                  <c:v>0</c:v>
                </c:pt>
                <c:pt idx="9">
                  <c:v>0.100000000000001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'Motor Data'!$G$2:$G$21</c:f>
              <c:numCache>
                <c:formatCode>General</c:formatCode>
                <c:ptCount val="20"/>
                <c:pt idx="0">
                  <c:v>77.5</c:v>
                </c:pt>
                <c:pt idx="1">
                  <c:v>67</c:v>
                </c:pt>
                <c:pt idx="2">
                  <c:v>56</c:v>
                </c:pt>
                <c:pt idx="3">
                  <c:v>51.5</c:v>
                </c:pt>
                <c:pt idx="4">
                  <c:v>47.25</c:v>
                </c:pt>
                <c:pt idx="5">
                  <c:v>39</c:v>
                </c:pt>
                <c:pt idx="6">
                  <c:v>32.25</c:v>
                </c:pt>
                <c:pt idx="7">
                  <c:v>26.25</c:v>
                </c:pt>
                <c:pt idx="8">
                  <c:v>21</c:v>
                </c:pt>
                <c:pt idx="9">
                  <c:v>16.25</c:v>
                </c:pt>
                <c:pt idx="10">
                  <c:v>12</c:v>
                </c:pt>
                <c:pt idx="11">
                  <c:v>12</c:v>
                </c:pt>
                <c:pt idx="12">
                  <c:v>11.5</c:v>
                </c:pt>
                <c:pt idx="13">
                  <c:v>11</c:v>
                </c:pt>
                <c:pt idx="14">
                  <c:v>10</c:v>
                </c:pt>
                <c:pt idx="15">
                  <c:v>10.5</c:v>
                </c:pt>
                <c:pt idx="16">
                  <c:v>9.5</c:v>
                </c:pt>
                <c:pt idx="17">
                  <c:v>9</c:v>
                </c:pt>
                <c:pt idx="18">
                  <c:v>6.5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7-4F48-A296-F456C981C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57136"/>
        <c:axId val="411966064"/>
      </c:scatterChart>
      <c:valAx>
        <c:axId val="41205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66064"/>
        <c:crosses val="autoZero"/>
        <c:crossBetween val="midCat"/>
      </c:valAx>
      <c:valAx>
        <c:axId val="4119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Perpendicular</a:t>
                </a:r>
                <a:r>
                  <a:rPr lang="en-US" baseline="0"/>
                  <a:t> Force [N]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5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Data'!$D$1</c:f>
              <c:strCache>
                <c:ptCount val="1"/>
                <c:pt idx="0">
                  <c:v>CCW Current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Data'!$A$2:$A$21</c:f>
              <c:numCache>
                <c:formatCode>General</c:formatCode>
                <c:ptCount val="20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-0.19999999999999901</c:v>
                </c:pt>
                <c:pt idx="7">
                  <c:v>-9.9999999999999103E-2</c:v>
                </c:pt>
                <c:pt idx="8">
                  <c:v>0</c:v>
                </c:pt>
                <c:pt idx="9">
                  <c:v>0.100000000000001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'Motor Data'!$D$2:$D$21</c:f>
              <c:numCache>
                <c:formatCode>General</c:formatCode>
                <c:ptCount val="20"/>
                <c:pt idx="0">
                  <c:v>1.8326</c:v>
                </c:pt>
                <c:pt idx="1">
                  <c:v>1.6247</c:v>
                </c:pt>
                <c:pt idx="2">
                  <c:v>1.3936999999999999</c:v>
                </c:pt>
                <c:pt idx="3">
                  <c:v>1.1704000000000001</c:v>
                </c:pt>
                <c:pt idx="4">
                  <c:v>0.93940000000000001</c:v>
                </c:pt>
                <c:pt idx="5">
                  <c:v>0.70840000000000003</c:v>
                </c:pt>
                <c:pt idx="6">
                  <c:v>0.50050000000000006</c:v>
                </c:pt>
                <c:pt idx="7">
                  <c:v>0.26950000000000002</c:v>
                </c:pt>
                <c:pt idx="8">
                  <c:v>3.85E-2</c:v>
                </c:pt>
                <c:pt idx="9">
                  <c:v>-0.18480000000000002</c:v>
                </c:pt>
                <c:pt idx="10">
                  <c:v>-0.4158</c:v>
                </c:pt>
                <c:pt idx="11">
                  <c:v>-0.62370000000000003</c:v>
                </c:pt>
                <c:pt idx="12">
                  <c:v>-0.85470000000000002</c:v>
                </c:pt>
                <c:pt idx="13">
                  <c:v>-1.0780000000000001</c:v>
                </c:pt>
                <c:pt idx="14">
                  <c:v>-1.3090000000000002</c:v>
                </c:pt>
                <c:pt idx="15">
                  <c:v>-1.54</c:v>
                </c:pt>
                <c:pt idx="16">
                  <c:v>-1.7479</c:v>
                </c:pt>
                <c:pt idx="17">
                  <c:v>-1.7479</c:v>
                </c:pt>
                <c:pt idx="18">
                  <c:v>-1.7479</c:v>
                </c:pt>
                <c:pt idx="19">
                  <c:v>-1.7479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D-4A9A-9E43-65C836E81687}"/>
            </c:ext>
          </c:extLst>
        </c:ser>
        <c:ser>
          <c:idx val="1"/>
          <c:order val="1"/>
          <c:tx>
            <c:strRef>
              <c:f>'Motor Data'!$I$1</c:f>
              <c:strCache>
                <c:ptCount val="1"/>
                <c:pt idx="0">
                  <c:v>CW Current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Data'!$A$2:$A$21</c:f>
              <c:numCache>
                <c:formatCode>General</c:formatCode>
                <c:ptCount val="20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-0.19999999999999901</c:v>
                </c:pt>
                <c:pt idx="7">
                  <c:v>-9.9999999999999103E-2</c:v>
                </c:pt>
                <c:pt idx="8">
                  <c:v>0</c:v>
                </c:pt>
                <c:pt idx="9">
                  <c:v>0.100000000000001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'Motor Data'!$I$2:$I$21</c:f>
              <c:numCache>
                <c:formatCode>General</c:formatCode>
                <c:ptCount val="20"/>
                <c:pt idx="0">
                  <c:v>-1.7479</c:v>
                </c:pt>
                <c:pt idx="1">
                  <c:v>-1.54</c:v>
                </c:pt>
                <c:pt idx="2">
                  <c:v>-1.3090000000000002</c:v>
                </c:pt>
                <c:pt idx="3">
                  <c:v>-1.0780000000000001</c:v>
                </c:pt>
                <c:pt idx="4">
                  <c:v>-0.85470000000000002</c:v>
                </c:pt>
                <c:pt idx="5">
                  <c:v>-0.62370000000000003</c:v>
                </c:pt>
                <c:pt idx="6">
                  <c:v>-0.4158</c:v>
                </c:pt>
                <c:pt idx="7">
                  <c:v>-0.18480000000000002</c:v>
                </c:pt>
                <c:pt idx="8">
                  <c:v>3.85E-2</c:v>
                </c:pt>
                <c:pt idx="9">
                  <c:v>0.26950000000000002</c:v>
                </c:pt>
                <c:pt idx="10">
                  <c:v>0.50050000000000006</c:v>
                </c:pt>
                <c:pt idx="11">
                  <c:v>0.70840000000000003</c:v>
                </c:pt>
                <c:pt idx="12">
                  <c:v>0.93940000000000001</c:v>
                </c:pt>
                <c:pt idx="13">
                  <c:v>1.1627000000000001</c:v>
                </c:pt>
                <c:pt idx="14">
                  <c:v>1.3936999999999999</c:v>
                </c:pt>
                <c:pt idx="15">
                  <c:v>1.6247</c:v>
                </c:pt>
                <c:pt idx="16">
                  <c:v>1.8326</c:v>
                </c:pt>
                <c:pt idx="17">
                  <c:v>1.8326</c:v>
                </c:pt>
                <c:pt idx="18">
                  <c:v>1.8326</c:v>
                </c:pt>
                <c:pt idx="19">
                  <c:v>1.8326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FD-4A9A-9E43-65C836E81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55856"/>
        <c:axId val="412055216"/>
      </c:scatterChart>
      <c:valAx>
        <c:axId val="41205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55216"/>
        <c:crosses val="autoZero"/>
        <c:crossBetween val="midCat"/>
      </c:valAx>
      <c:valAx>
        <c:axId val="4120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</a:t>
                </a: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5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 Data'!$D$1</c:f>
              <c:strCache>
                <c:ptCount val="1"/>
                <c:pt idx="0">
                  <c:v>CCW Current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 Data'!$A$2:$A$21</c:f>
              <c:numCache>
                <c:formatCode>General</c:formatCode>
                <c:ptCount val="20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-0.19999999999999901</c:v>
                </c:pt>
                <c:pt idx="7">
                  <c:v>-9.9999999999999103E-2</c:v>
                </c:pt>
                <c:pt idx="8">
                  <c:v>0</c:v>
                </c:pt>
                <c:pt idx="9">
                  <c:v>0.100000000000001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'Motor Data'!$D$2:$D$21</c:f>
              <c:numCache>
                <c:formatCode>General</c:formatCode>
                <c:ptCount val="20"/>
                <c:pt idx="0">
                  <c:v>1.8326</c:v>
                </c:pt>
                <c:pt idx="1">
                  <c:v>1.6247</c:v>
                </c:pt>
                <c:pt idx="2">
                  <c:v>1.3936999999999999</c:v>
                </c:pt>
                <c:pt idx="3">
                  <c:v>1.1704000000000001</c:v>
                </c:pt>
                <c:pt idx="4">
                  <c:v>0.93940000000000001</c:v>
                </c:pt>
                <c:pt idx="5">
                  <c:v>0.70840000000000003</c:v>
                </c:pt>
                <c:pt idx="6">
                  <c:v>0.50050000000000006</c:v>
                </c:pt>
                <c:pt idx="7">
                  <c:v>0.26950000000000002</c:v>
                </c:pt>
                <c:pt idx="8">
                  <c:v>3.85E-2</c:v>
                </c:pt>
                <c:pt idx="9">
                  <c:v>-0.18480000000000002</c:v>
                </c:pt>
                <c:pt idx="10">
                  <c:v>-0.4158</c:v>
                </c:pt>
                <c:pt idx="11">
                  <c:v>-0.62370000000000003</c:v>
                </c:pt>
                <c:pt idx="12">
                  <c:v>-0.85470000000000002</c:v>
                </c:pt>
                <c:pt idx="13">
                  <c:v>-1.0780000000000001</c:v>
                </c:pt>
                <c:pt idx="14">
                  <c:v>-1.3090000000000002</c:v>
                </c:pt>
                <c:pt idx="15">
                  <c:v>-1.54</c:v>
                </c:pt>
                <c:pt idx="16">
                  <c:v>-1.7479</c:v>
                </c:pt>
                <c:pt idx="17">
                  <c:v>-1.7479</c:v>
                </c:pt>
                <c:pt idx="18">
                  <c:v>-1.7479</c:v>
                </c:pt>
                <c:pt idx="19">
                  <c:v>-1.7479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1-4E27-9E4F-9576DED296DC}"/>
            </c:ext>
          </c:extLst>
        </c:ser>
        <c:ser>
          <c:idx val="1"/>
          <c:order val="1"/>
          <c:tx>
            <c:strRef>
              <c:f>'Motor Data'!$I$1</c:f>
              <c:strCache>
                <c:ptCount val="1"/>
                <c:pt idx="0">
                  <c:v>CW Current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'Motor Data'!$A$2:$A$21</c:f>
              <c:numCache>
                <c:formatCode>General</c:formatCode>
                <c:ptCount val="20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-0.19999999999999901</c:v>
                </c:pt>
                <c:pt idx="7">
                  <c:v>-9.9999999999999103E-2</c:v>
                </c:pt>
                <c:pt idx="8">
                  <c:v>0</c:v>
                </c:pt>
                <c:pt idx="9">
                  <c:v>0.100000000000001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'Motor Data'!$I$2:$I$21</c:f>
              <c:numCache>
                <c:formatCode>General</c:formatCode>
                <c:ptCount val="20"/>
                <c:pt idx="0">
                  <c:v>-1.7479</c:v>
                </c:pt>
                <c:pt idx="1">
                  <c:v>-1.54</c:v>
                </c:pt>
                <c:pt idx="2">
                  <c:v>-1.3090000000000002</c:v>
                </c:pt>
                <c:pt idx="3">
                  <c:v>-1.0780000000000001</c:v>
                </c:pt>
                <c:pt idx="4">
                  <c:v>-0.85470000000000002</c:v>
                </c:pt>
                <c:pt idx="5">
                  <c:v>-0.62370000000000003</c:v>
                </c:pt>
                <c:pt idx="6">
                  <c:v>-0.4158</c:v>
                </c:pt>
                <c:pt idx="7">
                  <c:v>-0.18480000000000002</c:v>
                </c:pt>
                <c:pt idx="8">
                  <c:v>3.85E-2</c:v>
                </c:pt>
                <c:pt idx="9">
                  <c:v>0.26950000000000002</c:v>
                </c:pt>
                <c:pt idx="10">
                  <c:v>0.50050000000000006</c:v>
                </c:pt>
                <c:pt idx="11">
                  <c:v>0.70840000000000003</c:v>
                </c:pt>
                <c:pt idx="12">
                  <c:v>0.93940000000000001</c:v>
                </c:pt>
                <c:pt idx="13">
                  <c:v>1.1627000000000001</c:v>
                </c:pt>
                <c:pt idx="14">
                  <c:v>1.3936999999999999</c:v>
                </c:pt>
                <c:pt idx="15">
                  <c:v>1.6247</c:v>
                </c:pt>
                <c:pt idx="16">
                  <c:v>1.8326</c:v>
                </c:pt>
                <c:pt idx="17">
                  <c:v>1.8326</c:v>
                </c:pt>
                <c:pt idx="18">
                  <c:v>1.8326</c:v>
                </c:pt>
                <c:pt idx="19">
                  <c:v>1.8326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81-4E27-9E4F-9576DED296DC}"/>
            </c:ext>
          </c:extLst>
        </c:ser>
        <c:ser>
          <c:idx val="2"/>
          <c:order val="2"/>
          <c:tx>
            <c:strRef>
              <c:f>'Motor Data'!$F$1</c:f>
              <c:strCache>
                <c:ptCount val="1"/>
                <c:pt idx="0">
                  <c:v>CCW Input Current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'Motor Data'!$A$2:$A$21</c:f>
              <c:numCache>
                <c:formatCode>General</c:formatCode>
                <c:ptCount val="20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-0.19999999999999901</c:v>
                </c:pt>
                <c:pt idx="7">
                  <c:v>-9.9999999999999103E-2</c:v>
                </c:pt>
                <c:pt idx="8">
                  <c:v>0</c:v>
                </c:pt>
                <c:pt idx="9">
                  <c:v>0.100000000000001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'Motor Data'!$F$2:$F$21</c:f>
              <c:numCache>
                <c:formatCode>General</c:formatCode>
                <c:ptCount val="20"/>
                <c:pt idx="0">
                  <c:v>10.164</c:v>
                </c:pt>
                <c:pt idx="1">
                  <c:v>8.8934999999999995</c:v>
                </c:pt>
                <c:pt idx="2">
                  <c:v>7.623000000000002</c:v>
                </c:pt>
                <c:pt idx="3">
                  <c:v>6.3524999999999983</c:v>
                </c:pt>
                <c:pt idx="4">
                  <c:v>5.0819999999999981</c:v>
                </c:pt>
                <c:pt idx="5">
                  <c:v>3.811500000000001</c:v>
                </c:pt>
                <c:pt idx="6">
                  <c:v>2.540999999999999</c:v>
                </c:pt>
                <c:pt idx="7">
                  <c:v>1.2705000000000004</c:v>
                </c:pt>
                <c:pt idx="8">
                  <c:v>0</c:v>
                </c:pt>
                <c:pt idx="9">
                  <c:v>-1.2705000000000004</c:v>
                </c:pt>
                <c:pt idx="10">
                  <c:v>-2.540999999999999</c:v>
                </c:pt>
                <c:pt idx="11">
                  <c:v>-3.811500000000001</c:v>
                </c:pt>
                <c:pt idx="12">
                  <c:v>-5.0820000000000007</c:v>
                </c:pt>
                <c:pt idx="13">
                  <c:v>-6.3525</c:v>
                </c:pt>
                <c:pt idx="14">
                  <c:v>-7.6229999999999993</c:v>
                </c:pt>
                <c:pt idx="15">
                  <c:v>-8.8935000000000013</c:v>
                </c:pt>
                <c:pt idx="16">
                  <c:v>-10.164</c:v>
                </c:pt>
                <c:pt idx="17">
                  <c:v>-10.164</c:v>
                </c:pt>
                <c:pt idx="18">
                  <c:v>-10.164</c:v>
                </c:pt>
                <c:pt idx="19">
                  <c:v>-10.164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81-4E27-9E4F-9576DED296DC}"/>
            </c:ext>
          </c:extLst>
        </c:ser>
        <c:ser>
          <c:idx val="3"/>
          <c:order val="3"/>
          <c:tx>
            <c:strRef>
              <c:f>'Motor Data'!$K$1</c:f>
              <c:strCache>
                <c:ptCount val="1"/>
                <c:pt idx="0">
                  <c:v>CW Input Current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'Motor Data'!$A$2:$A$21</c:f>
              <c:numCache>
                <c:formatCode>General</c:formatCode>
                <c:ptCount val="20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-0.19999999999999901</c:v>
                </c:pt>
                <c:pt idx="7">
                  <c:v>-9.9999999999999103E-2</c:v>
                </c:pt>
                <c:pt idx="8">
                  <c:v>0</c:v>
                </c:pt>
                <c:pt idx="9">
                  <c:v>0.100000000000001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'Motor Data'!$K$2:$K$21</c:f>
              <c:numCache>
                <c:formatCode>General</c:formatCode>
                <c:ptCount val="20"/>
                <c:pt idx="0">
                  <c:v>-10.164</c:v>
                </c:pt>
                <c:pt idx="1">
                  <c:v>-8.8935000000000013</c:v>
                </c:pt>
                <c:pt idx="2">
                  <c:v>-7.6229999999999993</c:v>
                </c:pt>
                <c:pt idx="3">
                  <c:v>-6.3525</c:v>
                </c:pt>
                <c:pt idx="4">
                  <c:v>-5.0820000000000007</c:v>
                </c:pt>
                <c:pt idx="5">
                  <c:v>-3.811500000000001</c:v>
                </c:pt>
                <c:pt idx="6">
                  <c:v>-2.540999999999999</c:v>
                </c:pt>
                <c:pt idx="7">
                  <c:v>-1.2705000000000004</c:v>
                </c:pt>
                <c:pt idx="8">
                  <c:v>0</c:v>
                </c:pt>
                <c:pt idx="9">
                  <c:v>1.2705000000000004</c:v>
                </c:pt>
                <c:pt idx="10">
                  <c:v>2.540999999999999</c:v>
                </c:pt>
                <c:pt idx="11">
                  <c:v>3.811500000000001</c:v>
                </c:pt>
                <c:pt idx="12">
                  <c:v>5.0819999999999981</c:v>
                </c:pt>
                <c:pt idx="13">
                  <c:v>6.3524999999999983</c:v>
                </c:pt>
                <c:pt idx="14">
                  <c:v>7.623000000000002</c:v>
                </c:pt>
                <c:pt idx="15">
                  <c:v>8.8934999999999995</c:v>
                </c:pt>
                <c:pt idx="16">
                  <c:v>10.164</c:v>
                </c:pt>
                <c:pt idx="17">
                  <c:v>10.164</c:v>
                </c:pt>
                <c:pt idx="18">
                  <c:v>10.164</c:v>
                </c:pt>
                <c:pt idx="19">
                  <c:v>10.164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81-4E27-9E4F-9576DED29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55856"/>
        <c:axId val="412055216"/>
      </c:scatterChart>
      <c:valAx>
        <c:axId val="41205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55216"/>
        <c:crosses val="autoZero"/>
        <c:crossBetween val="midCat"/>
      </c:valAx>
      <c:valAx>
        <c:axId val="4120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</a:t>
                </a: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5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Perpendicular Force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314146875894296"/>
                  <c:y val="-0.35471081082155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'Motor Data'!$A$2:$A$10</c:f>
              <c:numCache>
                <c:formatCode>General</c:formatCode>
                <c:ptCount val="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-0.19999999999999901</c:v>
                </c:pt>
                <c:pt idx="7">
                  <c:v>-9.9999999999999103E-2</c:v>
                </c:pt>
                <c:pt idx="8">
                  <c:v>0</c:v>
                </c:pt>
              </c:numCache>
            </c:numRef>
          </c:xVal>
          <c:yVal>
            <c:numRef>
              <c:f>'Motor Data'!$L$2:$L$10</c:f>
              <c:numCache>
                <c:formatCode>General</c:formatCode>
                <c:ptCount val="9"/>
                <c:pt idx="0">
                  <c:v>76.25</c:v>
                </c:pt>
                <c:pt idx="1">
                  <c:v>66.875</c:v>
                </c:pt>
                <c:pt idx="2">
                  <c:v>56</c:v>
                </c:pt>
                <c:pt idx="3">
                  <c:v>52.125</c:v>
                </c:pt>
                <c:pt idx="4">
                  <c:v>47.125</c:v>
                </c:pt>
                <c:pt idx="5">
                  <c:v>38.625</c:v>
                </c:pt>
                <c:pt idx="6">
                  <c:v>32.25</c:v>
                </c:pt>
                <c:pt idx="7">
                  <c:v>26</c:v>
                </c:pt>
                <c:pt idx="8">
                  <c:v>19.75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1-492A-899C-DCD3CA0BD3DD}"/>
            </c:ext>
          </c:extLst>
        </c:ser>
        <c:ser>
          <c:idx val="1"/>
          <c:order val="1"/>
          <c:tx>
            <c:v>Perpendicular Force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192064291768632"/>
                  <c:y val="-0.13829349962036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'Motor Data'!$A$10:$A$21</c:f>
              <c:numCache>
                <c:formatCode>General</c:formatCode>
                <c:ptCount val="12"/>
                <c:pt idx="0">
                  <c:v>0</c:v>
                </c:pt>
                <c:pt idx="1">
                  <c:v>0.100000000000001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xVal>
          <c:yVal>
            <c:numRef>
              <c:f>'Motor Data'!$L$10:$L$21</c:f>
              <c:numCache>
                <c:formatCode>General</c:formatCode>
                <c:ptCount val="12"/>
                <c:pt idx="0">
                  <c:v>19.75</c:v>
                </c:pt>
                <c:pt idx="1">
                  <c:v>15.875</c:v>
                </c:pt>
                <c:pt idx="2">
                  <c:v>12.25</c:v>
                </c:pt>
                <c:pt idx="3">
                  <c:v>11.375</c:v>
                </c:pt>
                <c:pt idx="4">
                  <c:v>11</c:v>
                </c:pt>
                <c:pt idx="5">
                  <c:v>10.25</c:v>
                </c:pt>
                <c:pt idx="6">
                  <c:v>9.625</c:v>
                </c:pt>
                <c:pt idx="7">
                  <c:v>8.625</c:v>
                </c:pt>
                <c:pt idx="8">
                  <c:v>7.875</c:v>
                </c:pt>
                <c:pt idx="9">
                  <c:v>7.875</c:v>
                </c:pt>
                <c:pt idx="10">
                  <c:v>5.375</c:v>
                </c:pt>
                <c:pt idx="11">
                  <c:v>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1-492A-899C-DCD3CA0BD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42704"/>
        <c:axId val="541245904"/>
      </c:scatterChart>
      <c:valAx>
        <c:axId val="54124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45904"/>
        <c:crosses val="autoZero"/>
        <c:crossBetween val="midCat"/>
      </c:valAx>
      <c:valAx>
        <c:axId val="5412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4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Math'!$C$2</c:f>
              <c:strCache>
                <c:ptCount val="1"/>
                <c:pt idx="0">
                  <c:v>-0.8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'Gain Math'!$B$3:$B$103</c:f>
              <c:numCache>
                <c:formatCode>General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'Gain Math'!$C$3:$C$103</c:f>
              <c:numCache>
                <c:formatCode>General</c:formatCode>
                <c:ptCount val="101"/>
                <c:pt idx="0">
                  <c:v>230.4</c:v>
                </c:pt>
                <c:pt idx="1">
                  <c:v>228.352</c:v>
                </c:pt>
                <c:pt idx="2">
                  <c:v>226.304</c:v>
                </c:pt>
                <c:pt idx="3">
                  <c:v>224.256</c:v>
                </c:pt>
                <c:pt idx="4">
                  <c:v>222.20800000000003</c:v>
                </c:pt>
                <c:pt idx="5">
                  <c:v>220.16000000000003</c:v>
                </c:pt>
                <c:pt idx="6">
                  <c:v>218.11200000000002</c:v>
                </c:pt>
                <c:pt idx="7">
                  <c:v>216.06400000000002</c:v>
                </c:pt>
                <c:pt idx="8">
                  <c:v>214.01600000000002</c:v>
                </c:pt>
                <c:pt idx="9">
                  <c:v>211.96800000000002</c:v>
                </c:pt>
                <c:pt idx="10">
                  <c:v>209.92000000000002</c:v>
                </c:pt>
                <c:pt idx="11">
                  <c:v>207.87200000000001</c:v>
                </c:pt>
                <c:pt idx="12">
                  <c:v>205.82400000000001</c:v>
                </c:pt>
                <c:pt idx="13">
                  <c:v>203.77600000000001</c:v>
                </c:pt>
                <c:pt idx="14">
                  <c:v>201.72800000000001</c:v>
                </c:pt>
                <c:pt idx="15">
                  <c:v>199.68</c:v>
                </c:pt>
                <c:pt idx="16">
                  <c:v>197.63200000000001</c:v>
                </c:pt>
                <c:pt idx="17">
                  <c:v>195.584</c:v>
                </c:pt>
                <c:pt idx="18">
                  <c:v>193.536</c:v>
                </c:pt>
                <c:pt idx="19">
                  <c:v>191.488</c:v>
                </c:pt>
                <c:pt idx="20">
                  <c:v>189.44</c:v>
                </c:pt>
                <c:pt idx="21">
                  <c:v>187.392</c:v>
                </c:pt>
                <c:pt idx="22">
                  <c:v>185.34399999999999</c:v>
                </c:pt>
                <c:pt idx="23">
                  <c:v>183.29599999999999</c:v>
                </c:pt>
                <c:pt idx="24">
                  <c:v>181.24799999999999</c:v>
                </c:pt>
                <c:pt idx="25">
                  <c:v>179.2</c:v>
                </c:pt>
                <c:pt idx="26">
                  <c:v>177.15199999999999</c:v>
                </c:pt>
                <c:pt idx="27">
                  <c:v>175.10400000000001</c:v>
                </c:pt>
                <c:pt idx="28">
                  <c:v>173.05600000000001</c:v>
                </c:pt>
                <c:pt idx="29">
                  <c:v>171.00800000000001</c:v>
                </c:pt>
                <c:pt idx="30">
                  <c:v>168.96</c:v>
                </c:pt>
                <c:pt idx="31">
                  <c:v>166.91200000000001</c:v>
                </c:pt>
                <c:pt idx="32">
                  <c:v>164.864</c:v>
                </c:pt>
                <c:pt idx="33">
                  <c:v>162.816</c:v>
                </c:pt>
                <c:pt idx="34">
                  <c:v>160.768</c:v>
                </c:pt>
                <c:pt idx="35">
                  <c:v>158.72</c:v>
                </c:pt>
                <c:pt idx="36">
                  <c:v>156.672</c:v>
                </c:pt>
                <c:pt idx="37">
                  <c:v>154.624</c:v>
                </c:pt>
                <c:pt idx="38">
                  <c:v>152.57599999999999</c:v>
                </c:pt>
                <c:pt idx="39">
                  <c:v>150.52799999999999</c:v>
                </c:pt>
                <c:pt idx="40">
                  <c:v>148.48000000000002</c:v>
                </c:pt>
                <c:pt idx="41">
                  <c:v>146.43199999999999</c:v>
                </c:pt>
                <c:pt idx="42">
                  <c:v>144.38400000000001</c:v>
                </c:pt>
                <c:pt idx="43">
                  <c:v>142.33600000000001</c:v>
                </c:pt>
                <c:pt idx="44">
                  <c:v>140.28800000000001</c:v>
                </c:pt>
                <c:pt idx="45">
                  <c:v>138.24</c:v>
                </c:pt>
                <c:pt idx="46">
                  <c:v>136.19200000000001</c:v>
                </c:pt>
                <c:pt idx="47">
                  <c:v>134.14400000000001</c:v>
                </c:pt>
                <c:pt idx="48">
                  <c:v>132.096</c:v>
                </c:pt>
                <c:pt idx="49">
                  <c:v>130.048</c:v>
                </c:pt>
                <c:pt idx="50">
                  <c:v>128</c:v>
                </c:pt>
                <c:pt idx="51">
                  <c:v>125.952</c:v>
                </c:pt>
                <c:pt idx="52">
                  <c:v>123.904</c:v>
                </c:pt>
                <c:pt idx="53">
                  <c:v>121.85599999999999</c:v>
                </c:pt>
                <c:pt idx="54">
                  <c:v>119.80799999999999</c:v>
                </c:pt>
                <c:pt idx="55">
                  <c:v>117.75999999999999</c:v>
                </c:pt>
                <c:pt idx="56">
                  <c:v>115.71199999999997</c:v>
                </c:pt>
                <c:pt idx="57">
                  <c:v>113.66399999999979</c:v>
                </c:pt>
                <c:pt idx="58">
                  <c:v>111.61599999999979</c:v>
                </c:pt>
                <c:pt idx="59">
                  <c:v>109.5679999999998</c:v>
                </c:pt>
                <c:pt idx="60">
                  <c:v>107.5199999999998</c:v>
                </c:pt>
                <c:pt idx="61">
                  <c:v>105.4719999999998</c:v>
                </c:pt>
                <c:pt idx="62">
                  <c:v>103.42399999999979</c:v>
                </c:pt>
                <c:pt idx="63">
                  <c:v>101.37599999999979</c:v>
                </c:pt>
                <c:pt idx="64">
                  <c:v>99.32799999999979</c:v>
                </c:pt>
                <c:pt idx="65">
                  <c:v>97.279999999999802</c:v>
                </c:pt>
                <c:pt idx="66">
                  <c:v>95.2319999999998</c:v>
                </c:pt>
                <c:pt idx="67">
                  <c:v>93.183999999999799</c:v>
                </c:pt>
                <c:pt idx="68">
                  <c:v>91.135999999999797</c:v>
                </c:pt>
                <c:pt idx="69">
                  <c:v>89.087999999999795</c:v>
                </c:pt>
                <c:pt idx="70">
                  <c:v>87.039999999999793</c:v>
                </c:pt>
                <c:pt idx="71">
                  <c:v>84.991999999999791</c:v>
                </c:pt>
                <c:pt idx="72">
                  <c:v>82.943999999999789</c:v>
                </c:pt>
                <c:pt idx="73">
                  <c:v>80.895999999999788</c:v>
                </c:pt>
                <c:pt idx="74">
                  <c:v>78.847999999999786</c:v>
                </c:pt>
                <c:pt idx="75">
                  <c:v>76.799999999999784</c:v>
                </c:pt>
                <c:pt idx="76">
                  <c:v>74.751999999999782</c:v>
                </c:pt>
                <c:pt idx="77">
                  <c:v>72.70399999999978</c:v>
                </c:pt>
                <c:pt idx="78">
                  <c:v>70.655999999999779</c:v>
                </c:pt>
                <c:pt idx="79">
                  <c:v>68.607999999999805</c:v>
                </c:pt>
                <c:pt idx="80">
                  <c:v>66.559999999999803</c:v>
                </c:pt>
                <c:pt idx="81">
                  <c:v>64.511999999999802</c:v>
                </c:pt>
                <c:pt idx="82">
                  <c:v>62.463999999999785</c:v>
                </c:pt>
                <c:pt idx="83">
                  <c:v>60.415999999999784</c:v>
                </c:pt>
                <c:pt idx="84">
                  <c:v>58.367999999999782</c:v>
                </c:pt>
                <c:pt idx="85">
                  <c:v>56.319999999999794</c:v>
                </c:pt>
                <c:pt idx="86">
                  <c:v>54.271999999999792</c:v>
                </c:pt>
                <c:pt idx="87">
                  <c:v>52.223999999999791</c:v>
                </c:pt>
                <c:pt idx="88">
                  <c:v>50.175999999999789</c:v>
                </c:pt>
                <c:pt idx="89">
                  <c:v>48.127999999999787</c:v>
                </c:pt>
                <c:pt idx="90">
                  <c:v>46.079999999999785</c:v>
                </c:pt>
                <c:pt idx="91">
                  <c:v>44.031999999999798</c:v>
                </c:pt>
                <c:pt idx="92">
                  <c:v>41.983999999999796</c:v>
                </c:pt>
                <c:pt idx="93">
                  <c:v>39.935999999999794</c:v>
                </c:pt>
                <c:pt idx="94">
                  <c:v>37.887999999999792</c:v>
                </c:pt>
                <c:pt idx="95">
                  <c:v>35.83999999999979</c:v>
                </c:pt>
                <c:pt idx="96">
                  <c:v>33.791999999999788</c:v>
                </c:pt>
                <c:pt idx="97">
                  <c:v>31.743999999999801</c:v>
                </c:pt>
                <c:pt idx="98">
                  <c:v>29.695999999999799</c:v>
                </c:pt>
                <c:pt idx="99">
                  <c:v>27.647999999999797</c:v>
                </c:pt>
                <c:pt idx="100">
                  <c:v>25.599999999999994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562-4A35-B531-613C07082C91}"/>
            </c:ext>
          </c:extLst>
        </c:ser>
        <c:ser>
          <c:idx val="1"/>
          <c:order val="1"/>
          <c:tx>
            <c:strRef>
              <c:f>'Gain Math'!$K$2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'Gain Math'!$B$3:$B$103</c:f>
              <c:numCache>
                <c:formatCode>General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'Gain Math'!$K$3:$K$103</c:f>
              <c:numCache>
                <c:formatCode>General</c:formatCode>
                <c:ptCount val="101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128</c:v>
                </c:pt>
                <c:pt idx="43">
                  <c:v>128</c:v>
                </c:pt>
                <c:pt idx="44">
                  <c:v>128</c:v>
                </c:pt>
                <c:pt idx="45">
                  <c:v>128</c:v>
                </c:pt>
                <c:pt idx="46">
                  <c:v>128</c:v>
                </c:pt>
                <c:pt idx="47">
                  <c:v>128</c:v>
                </c:pt>
                <c:pt idx="48">
                  <c:v>128</c:v>
                </c:pt>
                <c:pt idx="49">
                  <c:v>128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128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562-4A35-B531-613C07082C91}"/>
            </c:ext>
          </c:extLst>
        </c:ser>
        <c:ser>
          <c:idx val="3"/>
          <c:order val="2"/>
          <c:tx>
            <c:strRef>
              <c:f>'Gain Math'!$U$2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'Gain Math'!$B$3:$B$103</c:f>
              <c:numCache>
                <c:formatCode>General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'Gain Math'!$U$3:$U$103</c:f>
              <c:numCache>
                <c:formatCode>General</c:formatCode>
                <c:ptCount val="101"/>
                <c:pt idx="0">
                  <c:v>25.6</c:v>
                </c:pt>
                <c:pt idx="1">
                  <c:v>25.6</c:v>
                </c:pt>
                <c:pt idx="2">
                  <c:v>25.6</c:v>
                </c:pt>
                <c:pt idx="3">
                  <c:v>25.6</c:v>
                </c:pt>
                <c:pt idx="4">
                  <c:v>25.6</c:v>
                </c:pt>
                <c:pt idx="5">
                  <c:v>25.6</c:v>
                </c:pt>
                <c:pt idx="6">
                  <c:v>25.6</c:v>
                </c:pt>
                <c:pt idx="7">
                  <c:v>25.6</c:v>
                </c:pt>
                <c:pt idx="8">
                  <c:v>25.6</c:v>
                </c:pt>
                <c:pt idx="9">
                  <c:v>25.6</c:v>
                </c:pt>
                <c:pt idx="10">
                  <c:v>25.6</c:v>
                </c:pt>
                <c:pt idx="11">
                  <c:v>25.6</c:v>
                </c:pt>
                <c:pt idx="12">
                  <c:v>25.6</c:v>
                </c:pt>
                <c:pt idx="13">
                  <c:v>25.6</c:v>
                </c:pt>
                <c:pt idx="14">
                  <c:v>25.6</c:v>
                </c:pt>
                <c:pt idx="15">
                  <c:v>25.6</c:v>
                </c:pt>
                <c:pt idx="16">
                  <c:v>25.6</c:v>
                </c:pt>
                <c:pt idx="17">
                  <c:v>25.6</c:v>
                </c:pt>
                <c:pt idx="18">
                  <c:v>25.6</c:v>
                </c:pt>
                <c:pt idx="19">
                  <c:v>25.6</c:v>
                </c:pt>
                <c:pt idx="20">
                  <c:v>25.6</c:v>
                </c:pt>
                <c:pt idx="21">
                  <c:v>25.6</c:v>
                </c:pt>
                <c:pt idx="22">
                  <c:v>25.6</c:v>
                </c:pt>
                <c:pt idx="23">
                  <c:v>25.6</c:v>
                </c:pt>
                <c:pt idx="24">
                  <c:v>25.6</c:v>
                </c:pt>
                <c:pt idx="25">
                  <c:v>25.6</c:v>
                </c:pt>
                <c:pt idx="26">
                  <c:v>25.6</c:v>
                </c:pt>
                <c:pt idx="27">
                  <c:v>25.6</c:v>
                </c:pt>
                <c:pt idx="28">
                  <c:v>25.6</c:v>
                </c:pt>
                <c:pt idx="29">
                  <c:v>25.6</c:v>
                </c:pt>
                <c:pt idx="30">
                  <c:v>25.599999999999994</c:v>
                </c:pt>
                <c:pt idx="31">
                  <c:v>30.72</c:v>
                </c:pt>
                <c:pt idx="32">
                  <c:v>35.840000000000003</c:v>
                </c:pt>
                <c:pt idx="33">
                  <c:v>40.959999999999994</c:v>
                </c:pt>
                <c:pt idx="34">
                  <c:v>46.08</c:v>
                </c:pt>
                <c:pt idx="35">
                  <c:v>51.2</c:v>
                </c:pt>
                <c:pt idx="36">
                  <c:v>56.319999999999993</c:v>
                </c:pt>
                <c:pt idx="37">
                  <c:v>61.44</c:v>
                </c:pt>
                <c:pt idx="38">
                  <c:v>66.56</c:v>
                </c:pt>
                <c:pt idx="39">
                  <c:v>71.680000000000007</c:v>
                </c:pt>
                <c:pt idx="40">
                  <c:v>76.8</c:v>
                </c:pt>
                <c:pt idx="41">
                  <c:v>81.92</c:v>
                </c:pt>
                <c:pt idx="42">
                  <c:v>87.039999999999992</c:v>
                </c:pt>
                <c:pt idx="43">
                  <c:v>92.16</c:v>
                </c:pt>
                <c:pt idx="44">
                  <c:v>97.28</c:v>
                </c:pt>
                <c:pt idx="45">
                  <c:v>102.4</c:v>
                </c:pt>
                <c:pt idx="46">
                  <c:v>107.52</c:v>
                </c:pt>
                <c:pt idx="47">
                  <c:v>112.64</c:v>
                </c:pt>
                <c:pt idx="48">
                  <c:v>117.76</c:v>
                </c:pt>
                <c:pt idx="49">
                  <c:v>122.88</c:v>
                </c:pt>
                <c:pt idx="50">
                  <c:v>128</c:v>
                </c:pt>
                <c:pt idx="51">
                  <c:v>133.12</c:v>
                </c:pt>
                <c:pt idx="52">
                  <c:v>138.24</c:v>
                </c:pt>
                <c:pt idx="53">
                  <c:v>143.36000000000001</c:v>
                </c:pt>
                <c:pt idx="54">
                  <c:v>148.47999999999999</c:v>
                </c:pt>
                <c:pt idx="55">
                  <c:v>153.6</c:v>
                </c:pt>
                <c:pt idx="56">
                  <c:v>158.72000000000006</c:v>
                </c:pt>
                <c:pt idx="57">
                  <c:v>163.84000000000052</c:v>
                </c:pt>
                <c:pt idx="58">
                  <c:v>168.96000000000052</c:v>
                </c:pt>
                <c:pt idx="59">
                  <c:v>174.0800000000005</c:v>
                </c:pt>
                <c:pt idx="60">
                  <c:v>179.2000000000005</c:v>
                </c:pt>
                <c:pt idx="61">
                  <c:v>184.3200000000005</c:v>
                </c:pt>
                <c:pt idx="62">
                  <c:v>189.44000000000051</c:v>
                </c:pt>
                <c:pt idx="63">
                  <c:v>194.56000000000051</c:v>
                </c:pt>
                <c:pt idx="64">
                  <c:v>199.68000000000052</c:v>
                </c:pt>
                <c:pt idx="65">
                  <c:v>204.80000000000052</c:v>
                </c:pt>
                <c:pt idx="66">
                  <c:v>209.92000000000053</c:v>
                </c:pt>
                <c:pt idx="67">
                  <c:v>215.04000000000053</c:v>
                </c:pt>
                <c:pt idx="68">
                  <c:v>220.16000000000051</c:v>
                </c:pt>
                <c:pt idx="69">
                  <c:v>225.28000000000051</c:v>
                </c:pt>
                <c:pt idx="70">
                  <c:v>230.4</c:v>
                </c:pt>
                <c:pt idx="71">
                  <c:v>230.4</c:v>
                </c:pt>
                <c:pt idx="72">
                  <c:v>230.4</c:v>
                </c:pt>
                <c:pt idx="73">
                  <c:v>230.4</c:v>
                </c:pt>
                <c:pt idx="74">
                  <c:v>230.4</c:v>
                </c:pt>
                <c:pt idx="75">
                  <c:v>230.4</c:v>
                </c:pt>
                <c:pt idx="76">
                  <c:v>230.4</c:v>
                </c:pt>
                <c:pt idx="77">
                  <c:v>230.4</c:v>
                </c:pt>
                <c:pt idx="78">
                  <c:v>230.4</c:v>
                </c:pt>
                <c:pt idx="79">
                  <c:v>230.4</c:v>
                </c:pt>
                <c:pt idx="80">
                  <c:v>230.4</c:v>
                </c:pt>
                <c:pt idx="81">
                  <c:v>230.4</c:v>
                </c:pt>
                <c:pt idx="82">
                  <c:v>230.4</c:v>
                </c:pt>
                <c:pt idx="83">
                  <c:v>230.4</c:v>
                </c:pt>
                <c:pt idx="84">
                  <c:v>230.4</c:v>
                </c:pt>
                <c:pt idx="85">
                  <c:v>230.4</c:v>
                </c:pt>
                <c:pt idx="86">
                  <c:v>230.4</c:v>
                </c:pt>
                <c:pt idx="87">
                  <c:v>230.4</c:v>
                </c:pt>
                <c:pt idx="88">
                  <c:v>230.4</c:v>
                </c:pt>
                <c:pt idx="89">
                  <c:v>230.4</c:v>
                </c:pt>
                <c:pt idx="90">
                  <c:v>230.4</c:v>
                </c:pt>
                <c:pt idx="91">
                  <c:v>230.4</c:v>
                </c:pt>
                <c:pt idx="92">
                  <c:v>230.4</c:v>
                </c:pt>
                <c:pt idx="93">
                  <c:v>230.4</c:v>
                </c:pt>
                <c:pt idx="94">
                  <c:v>230.4</c:v>
                </c:pt>
                <c:pt idx="95">
                  <c:v>230.4</c:v>
                </c:pt>
                <c:pt idx="96">
                  <c:v>230.4</c:v>
                </c:pt>
                <c:pt idx="97">
                  <c:v>230.4</c:v>
                </c:pt>
                <c:pt idx="98">
                  <c:v>230.4</c:v>
                </c:pt>
                <c:pt idx="99">
                  <c:v>230.4</c:v>
                </c:pt>
                <c:pt idx="100">
                  <c:v>230.4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562-4A35-B531-613C07082C91}"/>
            </c:ext>
          </c:extLst>
        </c:ser>
        <c:ser>
          <c:idx val="2"/>
          <c:order val="3"/>
          <c:tx>
            <c:strRef>
              <c:f>'Gain Math'!$T$2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'Gain Math'!$B$3:$B$103</c:f>
              <c:numCache>
                <c:formatCode>General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'Gain Math'!$T$3:$T$103</c:f>
              <c:numCache>
                <c:formatCode>General</c:formatCode>
                <c:ptCount val="101"/>
                <c:pt idx="0">
                  <c:v>25.6</c:v>
                </c:pt>
                <c:pt idx="1">
                  <c:v>25.6</c:v>
                </c:pt>
                <c:pt idx="2">
                  <c:v>25.6</c:v>
                </c:pt>
                <c:pt idx="3">
                  <c:v>25.6</c:v>
                </c:pt>
                <c:pt idx="4">
                  <c:v>25.6</c:v>
                </c:pt>
                <c:pt idx="5">
                  <c:v>25.6</c:v>
                </c:pt>
                <c:pt idx="6">
                  <c:v>25.6</c:v>
                </c:pt>
                <c:pt idx="7">
                  <c:v>25.6</c:v>
                </c:pt>
                <c:pt idx="8">
                  <c:v>25.6</c:v>
                </c:pt>
                <c:pt idx="9">
                  <c:v>25.6</c:v>
                </c:pt>
                <c:pt idx="10">
                  <c:v>25.599999999999994</c:v>
                </c:pt>
                <c:pt idx="11">
                  <c:v>28.159999999999997</c:v>
                </c:pt>
                <c:pt idx="12">
                  <c:v>30.72</c:v>
                </c:pt>
                <c:pt idx="13">
                  <c:v>33.28</c:v>
                </c:pt>
                <c:pt idx="14">
                  <c:v>35.840000000000003</c:v>
                </c:pt>
                <c:pt idx="15">
                  <c:v>38.400000000000006</c:v>
                </c:pt>
                <c:pt idx="16">
                  <c:v>40.959999999999994</c:v>
                </c:pt>
                <c:pt idx="17">
                  <c:v>43.519999999999996</c:v>
                </c:pt>
                <c:pt idx="18">
                  <c:v>46.08</c:v>
                </c:pt>
                <c:pt idx="19">
                  <c:v>48.64</c:v>
                </c:pt>
                <c:pt idx="20">
                  <c:v>51.2</c:v>
                </c:pt>
                <c:pt idx="21">
                  <c:v>53.760000000000005</c:v>
                </c:pt>
                <c:pt idx="22">
                  <c:v>56.319999999999993</c:v>
                </c:pt>
                <c:pt idx="23">
                  <c:v>58.879999999999995</c:v>
                </c:pt>
                <c:pt idx="24">
                  <c:v>61.44</c:v>
                </c:pt>
                <c:pt idx="25">
                  <c:v>64</c:v>
                </c:pt>
                <c:pt idx="26">
                  <c:v>66.56</c:v>
                </c:pt>
                <c:pt idx="27">
                  <c:v>69.12</c:v>
                </c:pt>
                <c:pt idx="28">
                  <c:v>71.680000000000007</c:v>
                </c:pt>
                <c:pt idx="29">
                  <c:v>74.240000000000009</c:v>
                </c:pt>
                <c:pt idx="30">
                  <c:v>76.8</c:v>
                </c:pt>
                <c:pt idx="31">
                  <c:v>79.36</c:v>
                </c:pt>
                <c:pt idx="32">
                  <c:v>81.92</c:v>
                </c:pt>
                <c:pt idx="33">
                  <c:v>84.47999999999999</c:v>
                </c:pt>
                <c:pt idx="34">
                  <c:v>87.039999999999992</c:v>
                </c:pt>
                <c:pt idx="35">
                  <c:v>89.6</c:v>
                </c:pt>
                <c:pt idx="36">
                  <c:v>92.16</c:v>
                </c:pt>
                <c:pt idx="37">
                  <c:v>94.72</c:v>
                </c:pt>
                <c:pt idx="38">
                  <c:v>97.28</c:v>
                </c:pt>
                <c:pt idx="39">
                  <c:v>99.84</c:v>
                </c:pt>
                <c:pt idx="40">
                  <c:v>102.4</c:v>
                </c:pt>
                <c:pt idx="41">
                  <c:v>104.96000000000001</c:v>
                </c:pt>
                <c:pt idx="42">
                  <c:v>107.52</c:v>
                </c:pt>
                <c:pt idx="43">
                  <c:v>110.08</c:v>
                </c:pt>
                <c:pt idx="44">
                  <c:v>112.64</c:v>
                </c:pt>
                <c:pt idx="45">
                  <c:v>115.2</c:v>
                </c:pt>
                <c:pt idx="46">
                  <c:v>117.76</c:v>
                </c:pt>
                <c:pt idx="47">
                  <c:v>120.32</c:v>
                </c:pt>
                <c:pt idx="48">
                  <c:v>122.88</c:v>
                </c:pt>
                <c:pt idx="49">
                  <c:v>125.44</c:v>
                </c:pt>
                <c:pt idx="50">
                  <c:v>128</c:v>
                </c:pt>
                <c:pt idx="51">
                  <c:v>130.56</c:v>
                </c:pt>
                <c:pt idx="52">
                  <c:v>133.12</c:v>
                </c:pt>
                <c:pt idx="53">
                  <c:v>135.68</c:v>
                </c:pt>
                <c:pt idx="54">
                  <c:v>138.24</c:v>
                </c:pt>
                <c:pt idx="55">
                  <c:v>140.80000000000001</c:v>
                </c:pt>
                <c:pt idx="56">
                  <c:v>143.36000000000001</c:v>
                </c:pt>
                <c:pt idx="57">
                  <c:v>145.92000000000024</c:v>
                </c:pt>
                <c:pt idx="58">
                  <c:v>148.48000000000025</c:v>
                </c:pt>
                <c:pt idx="59">
                  <c:v>151.04000000000025</c:v>
                </c:pt>
                <c:pt idx="60">
                  <c:v>153.60000000000025</c:v>
                </c:pt>
                <c:pt idx="61">
                  <c:v>156.16000000000025</c:v>
                </c:pt>
                <c:pt idx="62">
                  <c:v>158.72000000000025</c:v>
                </c:pt>
                <c:pt idx="63">
                  <c:v>161.28000000000026</c:v>
                </c:pt>
                <c:pt idx="64">
                  <c:v>163.84000000000026</c:v>
                </c:pt>
                <c:pt idx="65">
                  <c:v>166.40000000000026</c:v>
                </c:pt>
                <c:pt idx="66">
                  <c:v>168.96000000000026</c:v>
                </c:pt>
                <c:pt idx="67">
                  <c:v>171.52000000000027</c:v>
                </c:pt>
                <c:pt idx="68">
                  <c:v>174.08000000000027</c:v>
                </c:pt>
                <c:pt idx="69">
                  <c:v>176.64000000000027</c:v>
                </c:pt>
                <c:pt idx="70">
                  <c:v>179.20000000000027</c:v>
                </c:pt>
                <c:pt idx="71">
                  <c:v>181.76000000000025</c:v>
                </c:pt>
                <c:pt idx="72">
                  <c:v>184.32000000000025</c:v>
                </c:pt>
                <c:pt idx="73">
                  <c:v>186.88000000000025</c:v>
                </c:pt>
                <c:pt idx="74">
                  <c:v>189.44000000000025</c:v>
                </c:pt>
                <c:pt idx="75">
                  <c:v>192.00000000000026</c:v>
                </c:pt>
                <c:pt idx="76">
                  <c:v>194.56000000000026</c:v>
                </c:pt>
                <c:pt idx="77">
                  <c:v>197.12000000000026</c:v>
                </c:pt>
                <c:pt idx="78">
                  <c:v>199.68000000000026</c:v>
                </c:pt>
                <c:pt idx="79">
                  <c:v>202.24000000000024</c:v>
                </c:pt>
                <c:pt idx="80">
                  <c:v>204.80000000000024</c:v>
                </c:pt>
                <c:pt idx="81">
                  <c:v>207.36000000000024</c:v>
                </c:pt>
                <c:pt idx="82">
                  <c:v>209.92000000000024</c:v>
                </c:pt>
                <c:pt idx="83">
                  <c:v>212.48000000000025</c:v>
                </c:pt>
                <c:pt idx="84">
                  <c:v>215.04000000000025</c:v>
                </c:pt>
                <c:pt idx="85">
                  <c:v>217.60000000000025</c:v>
                </c:pt>
                <c:pt idx="86">
                  <c:v>220.16000000000025</c:v>
                </c:pt>
                <c:pt idx="87">
                  <c:v>222.72000000000025</c:v>
                </c:pt>
                <c:pt idx="88">
                  <c:v>225.28000000000026</c:v>
                </c:pt>
                <c:pt idx="89">
                  <c:v>227.84000000000026</c:v>
                </c:pt>
                <c:pt idx="90">
                  <c:v>230.40000000000026</c:v>
                </c:pt>
                <c:pt idx="91">
                  <c:v>230.4</c:v>
                </c:pt>
                <c:pt idx="92">
                  <c:v>230.4</c:v>
                </c:pt>
                <c:pt idx="93">
                  <c:v>230.4</c:v>
                </c:pt>
                <c:pt idx="94">
                  <c:v>230.4</c:v>
                </c:pt>
                <c:pt idx="95">
                  <c:v>230.4</c:v>
                </c:pt>
                <c:pt idx="96">
                  <c:v>230.4</c:v>
                </c:pt>
                <c:pt idx="97">
                  <c:v>230.4</c:v>
                </c:pt>
                <c:pt idx="98">
                  <c:v>230.4</c:v>
                </c:pt>
                <c:pt idx="99">
                  <c:v>230.4</c:v>
                </c:pt>
                <c:pt idx="100">
                  <c:v>230.4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562-4A35-B531-613C0708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44664"/>
        <c:axId val="495452984"/>
      </c:scatterChart>
      <c:valAx>
        <c:axId val="49544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52984"/>
        <c:crosses val="autoZero"/>
        <c:crossBetween val="midCat"/>
      </c:valAx>
      <c:valAx>
        <c:axId val="49545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DAC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44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978645</xdr:colOff>
      <xdr:row>21</xdr:row>
      <xdr:rowOff>66487</xdr:rowOff>
    </xdr:from>
    <xdr:to>
      <xdr:col>12</xdr:col>
      <xdr:colOff>261468</xdr:colOff>
      <xdr:row>39</xdr:row>
      <xdr:rowOff>171821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58851-CA97-70CB-F981-E94E3F3FD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44824</xdr:colOff>
      <xdr:row>24</xdr:row>
      <xdr:rowOff>111313</xdr:rowOff>
    </xdr:from>
    <xdr:to>
      <xdr:col>5</xdr:col>
      <xdr:colOff>754528</xdr:colOff>
      <xdr:row>39</xdr:row>
      <xdr:rowOff>53042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63686-B342-A9F3-3197-3D6EA785E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246530</xdr:colOff>
      <xdr:row>34</xdr:row>
      <xdr:rowOff>29882</xdr:rowOff>
    </xdr:from>
    <xdr:to>
      <xdr:col>12</xdr:col>
      <xdr:colOff>851647</xdr:colOff>
      <xdr:row>58</xdr:row>
      <xdr:rowOff>37353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1008DA-9FF5-4B83-BECE-56A45D14D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104587</xdr:colOff>
      <xdr:row>0</xdr:row>
      <xdr:rowOff>163604</xdr:rowOff>
    </xdr:from>
    <xdr:to>
      <xdr:col>6</xdr:col>
      <xdr:colOff>1090705</xdr:colOff>
      <xdr:row>21</xdr:row>
      <xdr:rowOff>14940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C83AD8-621D-A750-F8A7-0859ED75A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521607</xdr:colOff>
      <xdr:row>1</xdr:row>
      <xdr:rowOff>234040</xdr:rowOff>
    </xdr:from>
    <xdr:to>
      <xdr:col>16</xdr:col>
      <xdr:colOff>18143</xdr:colOff>
      <xdr:row>22</xdr:row>
      <xdr:rowOff>108855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F98085-3FD6-0771-65F3-B4D698273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E890-A03B-49C5-85FE-3875E06E7FF8}">
  <dimension ref="A1:L21"/>
  <sheetViews>
    <sheetView tabSelected="1" topLeftCell="B1" zoomScale="110" zoomScaleNormal="110" workbookViewId="0">
      <selection activeCell="E24" sqref="E24"/>
    </sheetView>
  </sheetViews>
  <sheetFormatPr defaultRowHeight="14.5" x14ac:dyDescent="0.35"/>
  <cols>
    <col min="1" max="1" width="19.36328125" bestFit="1" customWidth="1"/>
    <col min="2" max="2" width="12.90625" bestFit="1" customWidth="1"/>
    <col min="3" max="3" width="19.81640625" bestFit="1" customWidth="1"/>
    <col min="4" max="4" width="11.6328125" bestFit="1" customWidth="1"/>
    <col min="5" max="5" width="14" bestFit="1" customWidth="1"/>
    <col min="6" max="6" width="16.6328125" bestFit="1" customWidth="1"/>
    <col min="7" max="7" width="18.36328125" bestFit="1" customWidth="1"/>
    <col min="8" max="8" width="16.36328125" bestFit="1" customWidth="1"/>
    <col min="9" max="9" width="12.90625" bestFit="1" customWidth="1"/>
    <col min="10" max="10" width="19.81640625" bestFit="1" customWidth="1"/>
    <col min="11" max="11" width="17.453125" bestFit="1" customWidth="1"/>
    <col min="12" max="12" width="18.36328125" bestFit="1" customWidth="1"/>
    <col min="13" max="13" width="16.36328125" bestFit="1" customWidth="1"/>
  </cols>
  <sheetData>
    <row r="1" spans="1:12" x14ac:dyDescent="0.35">
      <c r="A1" t="s">
        <v>0</v>
      </c>
      <c r="B1" t="s">
        <v>1</v>
      </c>
      <c r="C1" t="s">
        <v>5</v>
      </c>
      <c r="D1" t="s">
        <v>2</v>
      </c>
      <c r="E1" t="s">
        <v>7</v>
      </c>
      <c r="F1" t="s">
        <v>9</v>
      </c>
      <c r="G1" t="s">
        <v>3</v>
      </c>
      <c r="H1" t="s">
        <v>6</v>
      </c>
      <c r="I1" t="s">
        <v>4</v>
      </c>
      <c r="J1" t="s">
        <v>8</v>
      </c>
      <c r="K1" t="s">
        <v>10</v>
      </c>
      <c r="L1" t="s">
        <v>12</v>
      </c>
    </row>
    <row r="2" spans="1:12" x14ac:dyDescent="0.35">
      <c r="A2">
        <v>-0.8</v>
      </c>
      <c r="B2">
        <v>75</v>
      </c>
      <c r="C2">
        <v>0.23799999999999999</v>
      </c>
      <c r="D2">
        <f t="shared" ref="D2:D21" si="0">7.7*C2</f>
        <v>1.8326</v>
      </c>
      <c r="E2">
        <v>230.4</v>
      </c>
      <c r="F2">
        <f>(((E2/256)*3.3)-1.65)*7.7</f>
        <v>10.164</v>
      </c>
      <c r="G2">
        <v>77.5</v>
      </c>
      <c r="H2">
        <v>-0.22700000000000001</v>
      </c>
      <c r="I2">
        <f>7.7*H2</f>
        <v>-1.7479</v>
      </c>
      <c r="J2">
        <v>25.6</v>
      </c>
      <c r="K2">
        <f>(((J2/256)*3.3)-1.65)*7.7</f>
        <v>-10.164</v>
      </c>
      <c r="L2">
        <f>(B2+G2)/2</f>
        <v>76.25</v>
      </c>
    </row>
    <row r="3" spans="1:12" x14ac:dyDescent="0.35">
      <c r="A3">
        <v>-0.7</v>
      </c>
      <c r="B3">
        <f>(63.75 + 67.5 + 70 + 65 + 67.5)/5</f>
        <v>66.75</v>
      </c>
      <c r="C3">
        <v>0.21099999999999999</v>
      </c>
      <c r="D3">
        <f t="shared" si="0"/>
        <v>1.6247</v>
      </c>
      <c r="E3">
        <v>217.6</v>
      </c>
      <c r="F3">
        <f t="shared" ref="F3:F21" si="1">(((E3/256)*3.3)-1.65)*7.7</f>
        <v>8.8934999999999995</v>
      </c>
      <c r="G3">
        <f>(62.5 + 70 + 70 + 65 + 67.5)/5</f>
        <v>67</v>
      </c>
      <c r="H3">
        <v>-0.2</v>
      </c>
      <c r="I3">
        <f t="shared" ref="I3:I21" si="2">7.7*H3</f>
        <v>-1.54</v>
      </c>
      <c r="J3">
        <v>38.4</v>
      </c>
      <c r="K3">
        <f t="shared" ref="K3:K21" si="3">(((J3/256)*3.3)-1.65)*7.7</f>
        <v>-8.8935000000000013</v>
      </c>
      <c r="L3">
        <f t="shared" ref="L3:L21" si="4">(B3+G3)/2</f>
        <v>66.875</v>
      </c>
    </row>
    <row r="4" spans="1:12" x14ac:dyDescent="0.35">
      <c r="A4">
        <v>-0.6</v>
      </c>
      <c r="B4">
        <f>(58.75+ 55+53.75+55+57.5)/5</f>
        <v>56</v>
      </c>
      <c r="C4">
        <v>0.18099999999999999</v>
      </c>
      <c r="D4">
        <f t="shared" si="0"/>
        <v>1.3936999999999999</v>
      </c>
      <c r="E4">
        <v>204.8</v>
      </c>
      <c r="F4">
        <f t="shared" si="1"/>
        <v>7.623000000000002</v>
      </c>
      <c r="G4">
        <f>(57.5+56.25+55+55+56.25)/5</f>
        <v>56</v>
      </c>
      <c r="H4">
        <v>-0.17</v>
      </c>
      <c r="I4">
        <f t="shared" si="2"/>
        <v>-1.3090000000000002</v>
      </c>
      <c r="J4">
        <v>51.2</v>
      </c>
      <c r="K4">
        <f t="shared" si="3"/>
        <v>-7.6229999999999993</v>
      </c>
      <c r="L4">
        <f t="shared" si="4"/>
        <v>56</v>
      </c>
    </row>
    <row r="5" spans="1:12" x14ac:dyDescent="0.35">
      <c r="A5">
        <v>-0.5</v>
      </c>
      <c r="B5">
        <f>(52.5+53.75+53.75+53.75+50)/5</f>
        <v>52.75</v>
      </c>
      <c r="C5">
        <v>0.152</v>
      </c>
      <c r="D5">
        <f t="shared" si="0"/>
        <v>1.1704000000000001</v>
      </c>
      <c r="E5">
        <v>192</v>
      </c>
      <c r="F5">
        <f t="shared" si="1"/>
        <v>6.3524999999999983</v>
      </c>
      <c r="G5">
        <f>(50+52.5+53.75+51.25+50)/5</f>
        <v>51.5</v>
      </c>
      <c r="H5">
        <v>-0.14000000000000001</v>
      </c>
      <c r="I5">
        <f t="shared" si="2"/>
        <v>-1.0780000000000001</v>
      </c>
      <c r="J5">
        <v>64</v>
      </c>
      <c r="K5">
        <f t="shared" si="3"/>
        <v>-6.3525</v>
      </c>
      <c r="L5">
        <f t="shared" si="4"/>
        <v>52.125</v>
      </c>
    </row>
    <row r="6" spans="1:12" x14ac:dyDescent="0.35">
      <c r="A6">
        <v>-0.4</v>
      </c>
      <c r="B6">
        <f>(47.5+47.5+45+46.25+48.75)/5</f>
        <v>47</v>
      </c>
      <c r="C6">
        <v>0.122</v>
      </c>
      <c r="D6">
        <f t="shared" si="0"/>
        <v>0.93940000000000001</v>
      </c>
      <c r="E6">
        <v>179.2</v>
      </c>
      <c r="F6">
        <f t="shared" si="1"/>
        <v>5.0819999999999981</v>
      </c>
      <c r="G6">
        <f>(46.25+46.25+50+47.5+46.25)/5</f>
        <v>47.25</v>
      </c>
      <c r="H6">
        <v>-0.111</v>
      </c>
      <c r="I6">
        <f t="shared" si="2"/>
        <v>-0.85470000000000002</v>
      </c>
      <c r="J6">
        <v>76.8</v>
      </c>
      <c r="K6">
        <f t="shared" si="3"/>
        <v>-5.0820000000000007</v>
      </c>
      <c r="L6">
        <f t="shared" si="4"/>
        <v>47.125</v>
      </c>
    </row>
    <row r="7" spans="1:12" x14ac:dyDescent="0.35">
      <c r="A7">
        <v>-0.3</v>
      </c>
      <c r="B7">
        <f>(38.75+37.5+35+40+40)/5</f>
        <v>38.25</v>
      </c>
      <c r="C7">
        <v>9.1999999999999998E-2</v>
      </c>
      <c r="D7">
        <f t="shared" si="0"/>
        <v>0.70840000000000003</v>
      </c>
      <c r="E7">
        <v>166.4</v>
      </c>
      <c r="F7">
        <f t="shared" si="1"/>
        <v>3.811500000000001</v>
      </c>
      <c r="G7">
        <f>(42.5+37.5+35+41.25+38.75)/5</f>
        <v>39</v>
      </c>
      <c r="H7">
        <v>-8.1000000000000003E-2</v>
      </c>
      <c r="I7">
        <f t="shared" si="2"/>
        <v>-0.62370000000000003</v>
      </c>
      <c r="J7">
        <v>89.6</v>
      </c>
      <c r="K7">
        <f t="shared" si="3"/>
        <v>-3.811500000000001</v>
      </c>
      <c r="L7">
        <f t="shared" si="4"/>
        <v>38.625</v>
      </c>
    </row>
    <row r="8" spans="1:12" x14ac:dyDescent="0.35">
      <c r="A8">
        <v>-0.19999999999999901</v>
      </c>
      <c r="B8">
        <f>(33.75+32.5+32.5+31.25+31.25)/5</f>
        <v>32.25</v>
      </c>
      <c r="C8">
        <v>6.5000000000000002E-2</v>
      </c>
      <c r="D8">
        <f t="shared" si="0"/>
        <v>0.50050000000000006</v>
      </c>
      <c r="E8">
        <v>153.6</v>
      </c>
      <c r="F8">
        <f t="shared" si="1"/>
        <v>2.540999999999999</v>
      </c>
      <c r="G8">
        <f>(35+31.25+30+33.75+31.25)/5</f>
        <v>32.25</v>
      </c>
      <c r="H8">
        <v>-5.3999999999999999E-2</v>
      </c>
      <c r="I8">
        <f t="shared" si="2"/>
        <v>-0.4158</v>
      </c>
      <c r="J8">
        <v>102.4</v>
      </c>
      <c r="K8">
        <f t="shared" si="3"/>
        <v>-2.540999999999999</v>
      </c>
      <c r="L8">
        <f t="shared" si="4"/>
        <v>32.25</v>
      </c>
    </row>
    <row r="9" spans="1:12" x14ac:dyDescent="0.35">
      <c r="A9">
        <v>-9.9999999999999103E-2</v>
      </c>
      <c r="B9">
        <f>(25+26.25+26.25+26.25+25)/5</f>
        <v>25.75</v>
      </c>
      <c r="C9">
        <v>3.5000000000000003E-2</v>
      </c>
      <c r="D9">
        <f t="shared" si="0"/>
        <v>0.26950000000000002</v>
      </c>
      <c r="E9">
        <v>140.80000000000001</v>
      </c>
      <c r="F9">
        <f t="shared" si="1"/>
        <v>1.2705000000000004</v>
      </c>
      <c r="G9">
        <f>(23.75+23.75+26.25+28.75+28.75)/5</f>
        <v>26.25</v>
      </c>
      <c r="H9">
        <v>-2.4E-2</v>
      </c>
      <c r="I9">
        <f t="shared" si="2"/>
        <v>-0.18480000000000002</v>
      </c>
      <c r="J9">
        <v>115.2</v>
      </c>
      <c r="K9">
        <f t="shared" si="3"/>
        <v>-1.2705000000000004</v>
      </c>
      <c r="L9">
        <f t="shared" si="4"/>
        <v>26</v>
      </c>
    </row>
    <row r="10" spans="1:12" x14ac:dyDescent="0.35">
      <c r="A10">
        <v>0</v>
      </c>
      <c r="B10">
        <f>(18.75+17.5+20+17.5+18.75)/5</f>
        <v>18.5</v>
      </c>
      <c r="C10">
        <v>5.0000000000000001E-3</v>
      </c>
      <c r="D10">
        <f t="shared" si="0"/>
        <v>3.85E-2</v>
      </c>
      <c r="E10">
        <v>128</v>
      </c>
      <c r="F10">
        <f t="shared" si="1"/>
        <v>0</v>
      </c>
      <c r="G10">
        <f>(22.5+22.5+17.5+20+22.5)/5</f>
        <v>21</v>
      </c>
      <c r="H10">
        <v>5.0000000000000001E-3</v>
      </c>
      <c r="I10">
        <f t="shared" si="2"/>
        <v>3.85E-2</v>
      </c>
      <c r="J10">
        <v>128</v>
      </c>
      <c r="K10">
        <f t="shared" si="3"/>
        <v>0</v>
      </c>
      <c r="L10">
        <f t="shared" si="4"/>
        <v>19.75</v>
      </c>
    </row>
    <row r="11" spans="1:12" x14ac:dyDescent="0.35">
      <c r="A11">
        <v>0.100000000000001</v>
      </c>
      <c r="B11">
        <f>(15+15+16.25+15+16.25)/5</f>
        <v>15.5</v>
      </c>
      <c r="C11">
        <v>-2.4E-2</v>
      </c>
      <c r="D11">
        <f t="shared" si="0"/>
        <v>-0.18480000000000002</v>
      </c>
      <c r="E11">
        <v>115.2</v>
      </c>
      <c r="F11">
        <f t="shared" si="1"/>
        <v>-1.2705000000000004</v>
      </c>
      <c r="G11">
        <f>(17.5+15+17.5+16.25+15)/5</f>
        <v>16.25</v>
      </c>
      <c r="H11">
        <v>3.5000000000000003E-2</v>
      </c>
      <c r="I11">
        <f t="shared" si="2"/>
        <v>0.26950000000000002</v>
      </c>
      <c r="J11">
        <v>140.80000000000001</v>
      </c>
      <c r="K11">
        <f t="shared" si="3"/>
        <v>1.2705000000000004</v>
      </c>
      <c r="L11">
        <f t="shared" si="4"/>
        <v>15.875</v>
      </c>
    </row>
    <row r="12" spans="1:12" x14ac:dyDescent="0.35">
      <c r="A12">
        <v>0.2</v>
      </c>
      <c r="B12">
        <f>(12.5+12.5+12.5+12.5+12.5)/5</f>
        <v>12.5</v>
      </c>
      <c r="C12">
        <v>-5.3999999999999999E-2</v>
      </c>
      <c r="D12">
        <f t="shared" si="0"/>
        <v>-0.4158</v>
      </c>
      <c r="E12">
        <v>102.4</v>
      </c>
      <c r="F12">
        <f t="shared" si="1"/>
        <v>-2.540999999999999</v>
      </c>
      <c r="G12">
        <f>(11.25+12.5+12.5+11.25+12.5)/5</f>
        <v>12</v>
      </c>
      <c r="H12">
        <v>6.5000000000000002E-2</v>
      </c>
      <c r="I12">
        <f t="shared" si="2"/>
        <v>0.50050000000000006</v>
      </c>
      <c r="J12">
        <v>153.6</v>
      </c>
      <c r="K12">
        <f t="shared" si="3"/>
        <v>2.540999999999999</v>
      </c>
      <c r="L12">
        <f t="shared" si="4"/>
        <v>12.25</v>
      </c>
    </row>
    <row r="13" spans="1:12" x14ac:dyDescent="0.35">
      <c r="A13">
        <v>0.3</v>
      </c>
      <c r="B13">
        <f>(11.25+11.25+11.25+10+10)/5</f>
        <v>10.75</v>
      </c>
      <c r="C13">
        <v>-8.1000000000000003E-2</v>
      </c>
      <c r="D13">
        <f t="shared" si="0"/>
        <v>-0.62370000000000003</v>
      </c>
      <c r="E13">
        <v>89.6</v>
      </c>
      <c r="F13">
        <f t="shared" si="1"/>
        <v>-3.811500000000001</v>
      </c>
      <c r="G13">
        <f>(12.5+12.5+12.5+12.5+10)/5</f>
        <v>12</v>
      </c>
      <c r="H13">
        <v>9.1999999999999998E-2</v>
      </c>
      <c r="I13">
        <f t="shared" si="2"/>
        <v>0.70840000000000003</v>
      </c>
      <c r="J13">
        <v>166.4</v>
      </c>
      <c r="K13">
        <f t="shared" si="3"/>
        <v>3.811500000000001</v>
      </c>
      <c r="L13">
        <f t="shared" si="4"/>
        <v>11.375</v>
      </c>
    </row>
    <row r="14" spans="1:12" x14ac:dyDescent="0.35">
      <c r="A14">
        <v>0.4</v>
      </c>
      <c r="B14">
        <f>(11.25+10+11.25+8.75+11.25)/5</f>
        <v>10.5</v>
      </c>
      <c r="C14">
        <v>-0.111</v>
      </c>
      <c r="D14">
        <f t="shared" si="0"/>
        <v>-0.85470000000000002</v>
      </c>
      <c r="E14">
        <v>76.8</v>
      </c>
      <c r="F14">
        <f t="shared" si="1"/>
        <v>-5.0820000000000007</v>
      </c>
      <c r="G14">
        <f>(12.5+11.25+10+12.5+11.25)/5</f>
        <v>11.5</v>
      </c>
      <c r="H14">
        <v>0.122</v>
      </c>
      <c r="I14">
        <f t="shared" si="2"/>
        <v>0.93940000000000001</v>
      </c>
      <c r="J14">
        <v>179.2</v>
      </c>
      <c r="K14">
        <f t="shared" si="3"/>
        <v>5.0819999999999981</v>
      </c>
      <c r="L14">
        <f t="shared" si="4"/>
        <v>11</v>
      </c>
    </row>
    <row r="15" spans="1:12" x14ac:dyDescent="0.35">
      <c r="A15">
        <v>0.5</v>
      </c>
      <c r="B15">
        <f>(10+10+8.75+10+8.75)/5</f>
        <v>9.5</v>
      </c>
      <c r="C15">
        <v>-0.14000000000000001</v>
      </c>
      <c r="D15">
        <f t="shared" si="0"/>
        <v>-1.0780000000000001</v>
      </c>
      <c r="E15">
        <v>64</v>
      </c>
      <c r="F15">
        <f t="shared" si="1"/>
        <v>-6.3525</v>
      </c>
      <c r="G15">
        <f>(12.5+11.25+11.25+10+10)/5</f>
        <v>11</v>
      </c>
      <c r="H15">
        <v>0.151</v>
      </c>
      <c r="I15">
        <f t="shared" si="2"/>
        <v>1.1627000000000001</v>
      </c>
      <c r="J15">
        <v>192</v>
      </c>
      <c r="K15">
        <f t="shared" si="3"/>
        <v>6.3524999999999983</v>
      </c>
      <c r="L15">
        <f t="shared" si="4"/>
        <v>10.25</v>
      </c>
    </row>
    <row r="16" spans="1:12" x14ac:dyDescent="0.35">
      <c r="A16">
        <v>0.6</v>
      </c>
      <c r="B16">
        <f>(10+8.75+8.75+10+8.75)/5</f>
        <v>9.25</v>
      </c>
      <c r="C16">
        <v>-0.17</v>
      </c>
      <c r="D16">
        <f t="shared" si="0"/>
        <v>-1.3090000000000002</v>
      </c>
      <c r="E16">
        <v>51.2</v>
      </c>
      <c r="F16">
        <f t="shared" si="1"/>
        <v>-7.6229999999999993</v>
      </c>
      <c r="G16">
        <f>(8.75+8.75+12.5+10+10)/5</f>
        <v>10</v>
      </c>
      <c r="H16">
        <v>0.18099999999999999</v>
      </c>
      <c r="I16">
        <f t="shared" si="2"/>
        <v>1.3936999999999999</v>
      </c>
      <c r="J16">
        <v>204.8</v>
      </c>
      <c r="K16">
        <f t="shared" si="3"/>
        <v>7.623000000000002</v>
      </c>
      <c r="L16">
        <f t="shared" si="4"/>
        <v>9.625</v>
      </c>
    </row>
    <row r="17" spans="1:12" x14ac:dyDescent="0.35">
      <c r="A17">
        <v>0.7</v>
      </c>
      <c r="B17">
        <f>(7.5+6.25+7.5+6.25+6.25)/5</f>
        <v>6.75</v>
      </c>
      <c r="C17">
        <v>-0.2</v>
      </c>
      <c r="D17">
        <f t="shared" si="0"/>
        <v>-1.54</v>
      </c>
      <c r="E17">
        <v>38.4</v>
      </c>
      <c r="F17">
        <f t="shared" si="1"/>
        <v>-8.8935000000000013</v>
      </c>
      <c r="G17">
        <f>(10+10+10+12.5+10)/5</f>
        <v>10.5</v>
      </c>
      <c r="H17">
        <v>0.21099999999999999</v>
      </c>
      <c r="I17">
        <f t="shared" si="2"/>
        <v>1.6247</v>
      </c>
      <c r="J17">
        <v>217.6</v>
      </c>
      <c r="K17">
        <f t="shared" si="3"/>
        <v>8.8934999999999995</v>
      </c>
      <c r="L17">
        <f t="shared" si="4"/>
        <v>8.625</v>
      </c>
    </row>
    <row r="18" spans="1:12" x14ac:dyDescent="0.35">
      <c r="A18">
        <v>0.8</v>
      </c>
      <c r="B18">
        <f>(6.25+6.25+6.25+6.25+6.25)/5</f>
        <v>6.25</v>
      </c>
      <c r="C18">
        <v>-0.22700000000000001</v>
      </c>
      <c r="D18">
        <f t="shared" si="0"/>
        <v>-1.7479</v>
      </c>
      <c r="E18">
        <v>25.6</v>
      </c>
      <c r="F18">
        <f t="shared" si="1"/>
        <v>-10.164</v>
      </c>
      <c r="G18">
        <f>(10+8.75+10+8.75+10)/5</f>
        <v>9.5</v>
      </c>
      <c r="H18">
        <v>0.23799999999999999</v>
      </c>
      <c r="I18">
        <f t="shared" si="2"/>
        <v>1.8326</v>
      </c>
      <c r="J18">
        <v>230.4</v>
      </c>
      <c r="K18">
        <f t="shared" si="3"/>
        <v>10.164</v>
      </c>
      <c r="L18">
        <f t="shared" si="4"/>
        <v>7.875</v>
      </c>
    </row>
    <row r="19" spans="1:12" x14ac:dyDescent="0.35">
      <c r="A19">
        <v>1</v>
      </c>
      <c r="B19">
        <f>(5+7.5+6.25+7.5+7.5)/5</f>
        <v>6.75</v>
      </c>
      <c r="C19">
        <v>-0.22700000000000001</v>
      </c>
      <c r="D19">
        <f t="shared" si="0"/>
        <v>-1.7479</v>
      </c>
      <c r="E19">
        <v>25.6</v>
      </c>
      <c r="F19">
        <f t="shared" si="1"/>
        <v>-10.164</v>
      </c>
      <c r="G19">
        <f>(11.25+8.75+8.75+7.5+8.75)/5</f>
        <v>9</v>
      </c>
      <c r="H19">
        <v>0.23799999999999999</v>
      </c>
      <c r="I19">
        <f t="shared" si="2"/>
        <v>1.8326</v>
      </c>
      <c r="J19">
        <v>230.4</v>
      </c>
      <c r="K19">
        <f t="shared" si="3"/>
        <v>10.164</v>
      </c>
      <c r="L19">
        <f t="shared" si="4"/>
        <v>7.875</v>
      </c>
    </row>
    <row r="20" spans="1:12" x14ac:dyDescent="0.35">
      <c r="A20">
        <v>2</v>
      </c>
      <c r="B20">
        <f>(3.75+5+3.75+5+3.75)/5</f>
        <v>4.25</v>
      </c>
      <c r="C20">
        <v>-0.22700000000000001</v>
      </c>
      <c r="D20">
        <f t="shared" si="0"/>
        <v>-1.7479</v>
      </c>
      <c r="E20">
        <v>25.6</v>
      </c>
      <c r="F20">
        <f t="shared" si="1"/>
        <v>-10.164</v>
      </c>
      <c r="G20">
        <f>(7.5+6.25+6.25+5+7.5)/5</f>
        <v>6.5</v>
      </c>
      <c r="H20">
        <v>0.23799999999999999</v>
      </c>
      <c r="I20">
        <f t="shared" si="2"/>
        <v>1.8326</v>
      </c>
      <c r="J20">
        <v>230.4</v>
      </c>
      <c r="K20">
        <f t="shared" si="3"/>
        <v>10.164</v>
      </c>
      <c r="L20">
        <f t="shared" si="4"/>
        <v>5.375</v>
      </c>
    </row>
    <row r="21" spans="1:12" x14ac:dyDescent="0.35">
      <c r="A21">
        <v>3</v>
      </c>
      <c r="B21">
        <f>(3.75+5+2.5+3.75+3.75)/5</f>
        <v>3.75</v>
      </c>
      <c r="C21">
        <v>-0.22700000000000001</v>
      </c>
      <c r="D21">
        <f t="shared" si="0"/>
        <v>-1.7479</v>
      </c>
      <c r="E21">
        <v>25.6</v>
      </c>
      <c r="F21">
        <f t="shared" si="1"/>
        <v>-10.164</v>
      </c>
      <c r="G21">
        <f>(5+5+5+5+5)/5</f>
        <v>5</v>
      </c>
      <c r="H21">
        <v>0.23799999999999999</v>
      </c>
      <c r="I21">
        <f t="shared" si="2"/>
        <v>1.8326</v>
      </c>
      <c r="J21">
        <v>230.4</v>
      </c>
      <c r="K21">
        <f t="shared" si="3"/>
        <v>10.164</v>
      </c>
      <c r="L21">
        <f t="shared" si="4"/>
        <v>4.375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5E5D4-BDF3-4B50-B5BF-EE647963BE73}">
  <dimension ref="B2:V103"/>
  <sheetViews>
    <sheetView topLeftCell="A2" zoomScale="70" zoomScaleNormal="70" workbookViewId="0">
      <selection activeCell="A18" sqref="A18"/>
    </sheetView>
  </sheetViews>
  <sheetFormatPr defaultRowHeight="14.5" x14ac:dyDescent="0.35"/>
  <cols>
    <col min="1" max="3" width="12.1796875" bestFit="1" customWidth="1"/>
    <col min="4" max="4" width="11.81640625" bestFit="1" customWidth="1"/>
  </cols>
  <sheetData>
    <row r="2" spans="2:22" ht="43.5" x14ac:dyDescent="0.35">
      <c r="B2" s="1" t="s">
        <v>11</v>
      </c>
      <c r="C2">
        <v>-0.8</v>
      </c>
      <c r="D2">
        <v>-0.7</v>
      </c>
      <c r="E2">
        <v>-0.6</v>
      </c>
      <c r="F2">
        <v>-0.5</v>
      </c>
      <c r="G2">
        <v>-0.4</v>
      </c>
      <c r="H2">
        <v>-0.3</v>
      </c>
      <c r="I2">
        <v>-0.19999999999999901</v>
      </c>
      <c r="J2">
        <v>-9.9999999999999103E-2</v>
      </c>
      <c r="K2">
        <v>0</v>
      </c>
      <c r="L2">
        <v>0.100000000000001</v>
      </c>
      <c r="M2">
        <v>0.2</v>
      </c>
      <c r="N2">
        <v>0.3</v>
      </c>
      <c r="O2">
        <v>0.4</v>
      </c>
      <c r="P2">
        <v>0.5</v>
      </c>
      <c r="Q2">
        <v>0.6</v>
      </c>
      <c r="R2">
        <v>0.7</v>
      </c>
      <c r="S2">
        <v>0.8</v>
      </c>
      <c r="T2">
        <v>1</v>
      </c>
      <c r="U2">
        <v>2</v>
      </c>
      <c r="V2">
        <v>3</v>
      </c>
    </row>
    <row r="3" spans="2:22" x14ac:dyDescent="0.35">
      <c r="B3">
        <v>-0.5</v>
      </c>
      <c r="C3">
        <f>IF((0.5+$C$2*B3)*256&gt;230.4, 230.4, IF((0.5+$C$2*B3)*256&lt;25.6, 25.6, (0.5+$C$2*B3)*256))</f>
        <v>230.4</v>
      </c>
      <c r="D3">
        <f>IF((0.5+$D$2*B3)*256&gt;230.4, 230.4, IF((0.5+$D$2*B3)*256&lt;25.6, 25.6, (0.5+$D$2*B3)*256))</f>
        <v>217.6</v>
      </c>
      <c r="E3">
        <f>IF((0.5+E$2*$B3)*256&gt;230.4, 230.4, IF((0.5+E$2*$B3)*256&lt;25.6, 25.6, (0.5+E$2*$B3)*256))</f>
        <v>204.8</v>
      </c>
      <c r="F3">
        <f t="shared" ref="F3:V18" si="0">IF((0.5+F$2*$B3)*256&gt;230.4, 230.4, IF((0.5+F$2*$B3)*256&lt;25.6, 25.6, (0.5+F$2*$B3)*256))</f>
        <v>192</v>
      </c>
      <c r="G3">
        <f t="shared" si="0"/>
        <v>179.2</v>
      </c>
      <c r="H3">
        <f t="shared" si="0"/>
        <v>166.4</v>
      </c>
      <c r="I3">
        <f t="shared" si="0"/>
        <v>153.59999999999988</v>
      </c>
      <c r="J3">
        <f t="shared" si="0"/>
        <v>140.7999999999999</v>
      </c>
      <c r="K3">
        <f t="shared" si="0"/>
        <v>128</v>
      </c>
      <c r="L3">
        <f t="shared" si="0"/>
        <v>115.19999999999987</v>
      </c>
      <c r="M3">
        <f t="shared" si="0"/>
        <v>102.4</v>
      </c>
      <c r="N3">
        <f t="shared" si="0"/>
        <v>89.6</v>
      </c>
      <c r="O3">
        <f t="shared" si="0"/>
        <v>76.8</v>
      </c>
      <c r="P3">
        <f t="shared" si="0"/>
        <v>64</v>
      </c>
      <c r="Q3">
        <f t="shared" si="0"/>
        <v>51.2</v>
      </c>
      <c r="R3">
        <f t="shared" si="0"/>
        <v>38.400000000000006</v>
      </c>
      <c r="S3">
        <f t="shared" si="0"/>
        <v>25.599999999999994</v>
      </c>
      <c r="T3">
        <f t="shared" si="0"/>
        <v>25.6</v>
      </c>
      <c r="U3">
        <f t="shared" si="0"/>
        <v>25.6</v>
      </c>
      <c r="V3">
        <f t="shared" si="0"/>
        <v>25.6</v>
      </c>
    </row>
    <row r="4" spans="2:22" x14ac:dyDescent="0.35">
      <c r="B4">
        <v>-0.49</v>
      </c>
      <c r="C4">
        <f t="shared" ref="C4:C67" si="1">IF((0.5+$C$2*B4)*256&gt;230.4, 230.4, IF((0.5+$C$2*B4)*256&lt;25.6, 25.6, (0.5+$C$2*B4)*256))</f>
        <v>228.352</v>
      </c>
      <c r="D4">
        <f t="shared" ref="D4:D67" si="2">IF((0.5+$D$2*B4)*256&gt;230.4, 230.4, IF((0.5+$D$2*B4)*256&lt;25.6, 25.6, (0.5+$D$2*B4)*256))</f>
        <v>215.80799999999999</v>
      </c>
      <c r="E4">
        <f>IF((0.5+E$2*$B4)*256&gt;230.4, 230.4, IF((0.5+E$2*$B4)*256&lt;25.6, 25.6, (0.5+E$2*$B4)*256))</f>
        <v>203.26400000000001</v>
      </c>
      <c r="F4">
        <f t="shared" si="0"/>
        <v>190.72</v>
      </c>
      <c r="G4">
        <f t="shared" si="0"/>
        <v>178.17599999999999</v>
      </c>
      <c r="H4">
        <f t="shared" si="0"/>
        <v>165.63200000000001</v>
      </c>
      <c r="I4">
        <f t="shared" si="0"/>
        <v>153.08799999999988</v>
      </c>
      <c r="J4">
        <f t="shared" si="0"/>
        <v>140.5439999999999</v>
      </c>
      <c r="K4">
        <f t="shared" si="0"/>
        <v>128</v>
      </c>
      <c r="L4">
        <f t="shared" si="0"/>
        <v>115.45599999999988</v>
      </c>
      <c r="M4">
        <f t="shared" si="0"/>
        <v>102.91200000000001</v>
      </c>
      <c r="N4">
        <f t="shared" si="0"/>
        <v>90.367999999999995</v>
      </c>
      <c r="O4">
        <f t="shared" si="0"/>
        <v>77.823999999999998</v>
      </c>
      <c r="P4">
        <f t="shared" si="0"/>
        <v>65.28</v>
      </c>
      <c r="Q4">
        <f t="shared" si="0"/>
        <v>52.736000000000004</v>
      </c>
      <c r="R4">
        <f t="shared" si="0"/>
        <v>40.192000000000007</v>
      </c>
      <c r="S4">
        <f t="shared" si="0"/>
        <v>27.647999999999996</v>
      </c>
      <c r="T4">
        <f t="shared" si="0"/>
        <v>25.6</v>
      </c>
      <c r="U4">
        <f t="shared" si="0"/>
        <v>25.6</v>
      </c>
      <c r="V4">
        <f t="shared" si="0"/>
        <v>25.6</v>
      </c>
    </row>
    <row r="5" spans="2:22" x14ac:dyDescent="0.35">
      <c r="B5">
        <v>-0.48</v>
      </c>
      <c r="C5">
        <f t="shared" si="1"/>
        <v>226.304</v>
      </c>
      <c r="D5">
        <f t="shared" si="2"/>
        <v>214.01599999999999</v>
      </c>
      <c r="E5">
        <f t="shared" ref="E5:F68" si="3">IF((0.5+E$2*$B5)*256&gt;230.4, 230.4, IF((0.5+E$2*$B5)*256&lt;25.6, 25.6, (0.5+E$2*$B5)*256))</f>
        <v>201.72800000000001</v>
      </c>
      <c r="F5">
        <f t="shared" si="0"/>
        <v>189.44</v>
      </c>
      <c r="G5">
        <f t="shared" si="0"/>
        <v>177.15199999999999</v>
      </c>
      <c r="H5">
        <f t="shared" si="0"/>
        <v>164.864</v>
      </c>
      <c r="I5">
        <f t="shared" si="0"/>
        <v>152.57599999999988</v>
      </c>
      <c r="J5">
        <f t="shared" si="0"/>
        <v>140.2879999999999</v>
      </c>
      <c r="K5">
        <f t="shared" si="0"/>
        <v>128</v>
      </c>
      <c r="L5">
        <f t="shared" si="0"/>
        <v>115.71199999999988</v>
      </c>
      <c r="M5">
        <f t="shared" si="0"/>
        <v>103.42400000000001</v>
      </c>
      <c r="N5">
        <f t="shared" si="0"/>
        <v>91.135999999999996</v>
      </c>
      <c r="O5">
        <f t="shared" si="0"/>
        <v>78.847999999999999</v>
      </c>
      <c r="P5">
        <f t="shared" si="0"/>
        <v>66.56</v>
      </c>
      <c r="Q5">
        <f t="shared" si="0"/>
        <v>54.272000000000006</v>
      </c>
      <c r="R5">
        <f t="shared" si="0"/>
        <v>41.984000000000009</v>
      </c>
      <c r="S5">
        <f t="shared" si="0"/>
        <v>29.695999999999998</v>
      </c>
      <c r="T5">
        <f t="shared" si="0"/>
        <v>25.6</v>
      </c>
      <c r="U5">
        <f t="shared" si="0"/>
        <v>25.6</v>
      </c>
      <c r="V5">
        <f t="shared" si="0"/>
        <v>25.6</v>
      </c>
    </row>
    <row r="6" spans="2:22" x14ac:dyDescent="0.35">
      <c r="B6">
        <v>-0.47</v>
      </c>
      <c r="C6">
        <f t="shared" si="1"/>
        <v>224.256</v>
      </c>
      <c r="D6">
        <f t="shared" si="2"/>
        <v>212.22399999999999</v>
      </c>
      <c r="E6">
        <f t="shared" si="3"/>
        <v>200.19200000000001</v>
      </c>
      <c r="F6">
        <f t="shared" si="0"/>
        <v>188.16</v>
      </c>
      <c r="G6">
        <f t="shared" si="0"/>
        <v>176.12799999999999</v>
      </c>
      <c r="H6">
        <f t="shared" si="0"/>
        <v>164.096</v>
      </c>
      <c r="I6">
        <f t="shared" si="0"/>
        <v>152.06399999999988</v>
      </c>
      <c r="J6">
        <f t="shared" si="0"/>
        <v>140.0319999999999</v>
      </c>
      <c r="K6">
        <f t="shared" si="0"/>
        <v>128</v>
      </c>
      <c r="L6">
        <f t="shared" si="0"/>
        <v>115.96799999999988</v>
      </c>
      <c r="M6">
        <f t="shared" si="0"/>
        <v>103.93600000000001</v>
      </c>
      <c r="N6">
        <f t="shared" si="0"/>
        <v>91.903999999999996</v>
      </c>
      <c r="O6">
        <f t="shared" si="0"/>
        <v>79.872</v>
      </c>
      <c r="P6">
        <f t="shared" si="0"/>
        <v>67.84</v>
      </c>
      <c r="Q6">
        <f t="shared" si="0"/>
        <v>55.808000000000007</v>
      </c>
      <c r="R6">
        <f t="shared" si="0"/>
        <v>43.77600000000001</v>
      </c>
      <c r="S6">
        <f t="shared" si="0"/>
        <v>31.744</v>
      </c>
      <c r="T6">
        <f t="shared" si="0"/>
        <v>25.6</v>
      </c>
      <c r="U6">
        <f t="shared" si="0"/>
        <v>25.6</v>
      </c>
      <c r="V6">
        <f t="shared" si="0"/>
        <v>25.6</v>
      </c>
    </row>
    <row r="7" spans="2:22" x14ac:dyDescent="0.35">
      <c r="B7">
        <v>-0.46</v>
      </c>
      <c r="C7">
        <f t="shared" si="1"/>
        <v>222.20800000000003</v>
      </c>
      <c r="D7">
        <f t="shared" si="2"/>
        <v>210.43200000000002</v>
      </c>
      <c r="E7">
        <f t="shared" si="3"/>
        <v>198.65600000000001</v>
      </c>
      <c r="F7">
        <f t="shared" si="0"/>
        <v>186.88</v>
      </c>
      <c r="G7">
        <f t="shared" si="0"/>
        <v>175.10400000000001</v>
      </c>
      <c r="H7">
        <f t="shared" si="0"/>
        <v>163.328</v>
      </c>
      <c r="I7">
        <f t="shared" si="0"/>
        <v>151.55199999999988</v>
      </c>
      <c r="J7">
        <f t="shared" si="0"/>
        <v>139.7759999999999</v>
      </c>
      <c r="K7">
        <f t="shared" si="0"/>
        <v>128</v>
      </c>
      <c r="L7">
        <f t="shared" si="0"/>
        <v>116.22399999999988</v>
      </c>
      <c r="M7">
        <f t="shared" si="0"/>
        <v>104.44799999999999</v>
      </c>
      <c r="N7">
        <f t="shared" si="0"/>
        <v>92.671999999999997</v>
      </c>
      <c r="O7">
        <f t="shared" si="0"/>
        <v>80.895999999999987</v>
      </c>
      <c r="P7">
        <f t="shared" si="0"/>
        <v>69.12</v>
      </c>
      <c r="Q7">
        <f t="shared" si="0"/>
        <v>57.343999999999994</v>
      </c>
      <c r="R7">
        <f t="shared" si="0"/>
        <v>45.567999999999998</v>
      </c>
      <c r="S7">
        <f t="shared" si="0"/>
        <v>33.791999999999987</v>
      </c>
      <c r="T7">
        <f t="shared" si="0"/>
        <v>25.6</v>
      </c>
      <c r="U7">
        <f t="shared" si="0"/>
        <v>25.6</v>
      </c>
      <c r="V7">
        <f t="shared" si="0"/>
        <v>25.6</v>
      </c>
    </row>
    <row r="8" spans="2:22" x14ac:dyDescent="0.35">
      <c r="B8">
        <v>-0.45</v>
      </c>
      <c r="C8">
        <f t="shared" si="1"/>
        <v>220.16000000000003</v>
      </c>
      <c r="D8">
        <f t="shared" si="2"/>
        <v>208.64</v>
      </c>
      <c r="E8">
        <f t="shared" si="3"/>
        <v>197.12</v>
      </c>
      <c r="F8">
        <f t="shared" si="0"/>
        <v>185.6</v>
      </c>
      <c r="G8">
        <f t="shared" si="0"/>
        <v>174.08</v>
      </c>
      <c r="H8">
        <f t="shared" si="0"/>
        <v>162.56</v>
      </c>
      <c r="I8">
        <f t="shared" si="0"/>
        <v>151.03999999999988</v>
      </c>
      <c r="J8">
        <f t="shared" si="0"/>
        <v>139.5199999999999</v>
      </c>
      <c r="K8">
        <f t="shared" si="0"/>
        <v>128</v>
      </c>
      <c r="L8">
        <f t="shared" si="0"/>
        <v>116.47999999999988</v>
      </c>
      <c r="M8">
        <f t="shared" si="0"/>
        <v>104.96</v>
      </c>
      <c r="N8">
        <f t="shared" si="0"/>
        <v>93.44</v>
      </c>
      <c r="O8">
        <f t="shared" si="0"/>
        <v>81.919999999999987</v>
      </c>
      <c r="P8">
        <f t="shared" si="0"/>
        <v>70.400000000000006</v>
      </c>
      <c r="Q8">
        <f t="shared" si="0"/>
        <v>58.879999999999995</v>
      </c>
      <c r="R8">
        <f t="shared" si="0"/>
        <v>47.36</v>
      </c>
      <c r="S8">
        <f t="shared" si="0"/>
        <v>35.839999999999989</v>
      </c>
      <c r="T8">
        <f t="shared" si="0"/>
        <v>25.6</v>
      </c>
      <c r="U8">
        <f t="shared" si="0"/>
        <v>25.6</v>
      </c>
      <c r="V8">
        <f t="shared" si="0"/>
        <v>25.6</v>
      </c>
    </row>
    <row r="9" spans="2:22" x14ac:dyDescent="0.35">
      <c r="B9">
        <v>-0.44</v>
      </c>
      <c r="C9">
        <f t="shared" si="1"/>
        <v>218.11200000000002</v>
      </c>
      <c r="D9">
        <f t="shared" si="2"/>
        <v>206.84800000000001</v>
      </c>
      <c r="E9">
        <f t="shared" si="3"/>
        <v>195.584</v>
      </c>
      <c r="F9">
        <f t="shared" si="0"/>
        <v>184.32</v>
      </c>
      <c r="G9">
        <f t="shared" si="0"/>
        <v>173.05600000000001</v>
      </c>
      <c r="H9">
        <f t="shared" si="0"/>
        <v>161.792</v>
      </c>
      <c r="I9">
        <f t="shared" si="0"/>
        <v>150.52799999999988</v>
      </c>
      <c r="J9">
        <f t="shared" si="0"/>
        <v>139.2639999999999</v>
      </c>
      <c r="K9">
        <f t="shared" si="0"/>
        <v>128</v>
      </c>
      <c r="L9">
        <f t="shared" si="0"/>
        <v>116.73599999999989</v>
      </c>
      <c r="M9">
        <f t="shared" si="0"/>
        <v>105.47199999999999</v>
      </c>
      <c r="N9">
        <f t="shared" si="0"/>
        <v>94.207999999999998</v>
      </c>
      <c r="O9">
        <f t="shared" si="0"/>
        <v>82.943999999999988</v>
      </c>
      <c r="P9">
        <f t="shared" si="0"/>
        <v>71.680000000000007</v>
      </c>
      <c r="Q9">
        <f t="shared" si="0"/>
        <v>60.415999999999997</v>
      </c>
      <c r="R9">
        <f t="shared" si="0"/>
        <v>49.152000000000001</v>
      </c>
      <c r="S9">
        <f t="shared" si="0"/>
        <v>37.887999999999991</v>
      </c>
      <c r="T9">
        <f t="shared" si="0"/>
        <v>25.6</v>
      </c>
      <c r="U9">
        <f t="shared" si="0"/>
        <v>25.6</v>
      </c>
      <c r="V9">
        <f t="shared" si="0"/>
        <v>25.6</v>
      </c>
    </row>
    <row r="10" spans="2:22" x14ac:dyDescent="0.35">
      <c r="B10">
        <v>-0.43</v>
      </c>
      <c r="C10">
        <f t="shared" si="1"/>
        <v>216.06400000000002</v>
      </c>
      <c r="D10">
        <f t="shared" si="2"/>
        <v>205.05599999999998</v>
      </c>
      <c r="E10">
        <f t="shared" si="3"/>
        <v>194.048</v>
      </c>
      <c r="F10">
        <f t="shared" si="0"/>
        <v>183.04</v>
      </c>
      <c r="G10">
        <f t="shared" si="0"/>
        <v>172.03200000000001</v>
      </c>
      <c r="H10">
        <f t="shared" si="0"/>
        <v>161.024</v>
      </c>
      <c r="I10">
        <f t="shared" si="0"/>
        <v>150.01599999999991</v>
      </c>
      <c r="J10">
        <f t="shared" si="0"/>
        <v>139.0079999999999</v>
      </c>
      <c r="K10">
        <f t="shared" si="0"/>
        <v>128</v>
      </c>
      <c r="L10">
        <f t="shared" si="0"/>
        <v>116.99199999999989</v>
      </c>
      <c r="M10">
        <f t="shared" si="0"/>
        <v>105.98399999999999</v>
      </c>
      <c r="N10">
        <f t="shared" si="0"/>
        <v>94.975999999999999</v>
      </c>
      <c r="O10">
        <f t="shared" si="0"/>
        <v>83.967999999999989</v>
      </c>
      <c r="P10">
        <f t="shared" si="0"/>
        <v>72.960000000000008</v>
      </c>
      <c r="Q10">
        <f t="shared" si="0"/>
        <v>61.951999999999998</v>
      </c>
      <c r="R10">
        <f t="shared" si="0"/>
        <v>50.944000000000003</v>
      </c>
      <c r="S10">
        <f t="shared" si="0"/>
        <v>39.935999999999993</v>
      </c>
      <c r="T10">
        <f t="shared" si="0"/>
        <v>25.6</v>
      </c>
      <c r="U10">
        <f t="shared" si="0"/>
        <v>25.6</v>
      </c>
      <c r="V10">
        <f t="shared" si="0"/>
        <v>25.6</v>
      </c>
    </row>
    <row r="11" spans="2:22" x14ac:dyDescent="0.35">
      <c r="B11">
        <v>-0.42</v>
      </c>
      <c r="C11">
        <f t="shared" si="1"/>
        <v>214.01600000000002</v>
      </c>
      <c r="D11">
        <f t="shared" si="2"/>
        <v>203.26400000000001</v>
      </c>
      <c r="E11">
        <f t="shared" si="3"/>
        <v>192.512</v>
      </c>
      <c r="F11">
        <f t="shared" si="0"/>
        <v>181.76</v>
      </c>
      <c r="G11">
        <f t="shared" si="0"/>
        <v>171.00800000000001</v>
      </c>
      <c r="H11">
        <f t="shared" si="0"/>
        <v>160.256</v>
      </c>
      <c r="I11">
        <f t="shared" si="0"/>
        <v>149.50399999999991</v>
      </c>
      <c r="J11">
        <f t="shared" si="0"/>
        <v>138.7519999999999</v>
      </c>
      <c r="K11">
        <f t="shared" si="0"/>
        <v>128</v>
      </c>
      <c r="L11">
        <f t="shared" si="0"/>
        <v>117.24799999999989</v>
      </c>
      <c r="M11">
        <f t="shared" si="0"/>
        <v>106.496</v>
      </c>
      <c r="N11">
        <f t="shared" si="0"/>
        <v>95.744</v>
      </c>
      <c r="O11">
        <f t="shared" si="0"/>
        <v>84.99199999999999</v>
      </c>
      <c r="P11">
        <f t="shared" si="0"/>
        <v>74.240000000000009</v>
      </c>
      <c r="Q11">
        <f t="shared" si="0"/>
        <v>63.488</v>
      </c>
      <c r="R11">
        <f t="shared" si="0"/>
        <v>52.736000000000004</v>
      </c>
      <c r="S11">
        <f t="shared" si="0"/>
        <v>41.983999999999995</v>
      </c>
      <c r="T11">
        <f t="shared" si="0"/>
        <v>25.6</v>
      </c>
      <c r="U11">
        <f t="shared" si="0"/>
        <v>25.6</v>
      </c>
      <c r="V11">
        <f t="shared" si="0"/>
        <v>25.6</v>
      </c>
    </row>
    <row r="12" spans="2:22" x14ac:dyDescent="0.35">
      <c r="B12">
        <v>-0.41</v>
      </c>
      <c r="C12">
        <f t="shared" si="1"/>
        <v>211.96800000000002</v>
      </c>
      <c r="D12">
        <f t="shared" si="2"/>
        <v>201.47199999999998</v>
      </c>
      <c r="E12">
        <f t="shared" si="3"/>
        <v>190.976</v>
      </c>
      <c r="F12">
        <f t="shared" si="0"/>
        <v>180.48</v>
      </c>
      <c r="G12">
        <f t="shared" si="0"/>
        <v>169.98400000000001</v>
      </c>
      <c r="H12">
        <f t="shared" si="0"/>
        <v>159.488</v>
      </c>
      <c r="I12">
        <f t="shared" si="0"/>
        <v>148.9919999999999</v>
      </c>
      <c r="J12">
        <f t="shared" si="0"/>
        <v>138.4959999999999</v>
      </c>
      <c r="K12">
        <f t="shared" si="0"/>
        <v>128</v>
      </c>
      <c r="L12">
        <f t="shared" si="0"/>
        <v>117.50399999999989</v>
      </c>
      <c r="M12">
        <f t="shared" si="0"/>
        <v>107.008</v>
      </c>
      <c r="N12">
        <f t="shared" si="0"/>
        <v>96.512</v>
      </c>
      <c r="O12">
        <f t="shared" si="0"/>
        <v>86.015999999999991</v>
      </c>
      <c r="P12">
        <f t="shared" si="0"/>
        <v>75.52000000000001</v>
      </c>
      <c r="Q12">
        <f t="shared" si="0"/>
        <v>65.024000000000001</v>
      </c>
      <c r="R12">
        <f t="shared" si="0"/>
        <v>54.528000000000006</v>
      </c>
      <c r="S12">
        <f t="shared" si="0"/>
        <v>44.031999999999996</v>
      </c>
      <c r="T12">
        <f t="shared" si="0"/>
        <v>25.6</v>
      </c>
      <c r="U12">
        <f t="shared" si="0"/>
        <v>25.6</v>
      </c>
      <c r="V12">
        <f t="shared" si="0"/>
        <v>25.6</v>
      </c>
    </row>
    <row r="13" spans="2:22" x14ac:dyDescent="0.35">
      <c r="B13">
        <v>-0.4</v>
      </c>
      <c r="C13">
        <f t="shared" si="1"/>
        <v>209.92000000000002</v>
      </c>
      <c r="D13">
        <f t="shared" si="2"/>
        <v>199.68</v>
      </c>
      <c r="E13">
        <f t="shared" si="3"/>
        <v>189.44</v>
      </c>
      <c r="F13">
        <f t="shared" si="0"/>
        <v>179.2</v>
      </c>
      <c r="G13">
        <f t="shared" si="0"/>
        <v>168.96</v>
      </c>
      <c r="H13">
        <f t="shared" si="0"/>
        <v>158.72</v>
      </c>
      <c r="I13">
        <f t="shared" si="0"/>
        <v>148.4799999999999</v>
      </c>
      <c r="J13">
        <f t="shared" si="0"/>
        <v>138.2399999999999</v>
      </c>
      <c r="K13">
        <f t="shared" si="0"/>
        <v>128</v>
      </c>
      <c r="L13">
        <f t="shared" si="0"/>
        <v>117.75999999999989</v>
      </c>
      <c r="M13">
        <f t="shared" si="0"/>
        <v>107.52</v>
      </c>
      <c r="N13">
        <f t="shared" si="0"/>
        <v>97.28</v>
      </c>
      <c r="O13">
        <f t="shared" si="0"/>
        <v>87.039999999999992</v>
      </c>
      <c r="P13">
        <f t="shared" si="0"/>
        <v>76.8</v>
      </c>
      <c r="Q13">
        <f t="shared" si="0"/>
        <v>66.56</v>
      </c>
      <c r="R13">
        <f t="shared" si="0"/>
        <v>56.320000000000007</v>
      </c>
      <c r="S13">
        <f t="shared" si="0"/>
        <v>46.079999999999984</v>
      </c>
      <c r="T13">
        <f t="shared" si="0"/>
        <v>25.599999999999994</v>
      </c>
      <c r="U13">
        <f t="shared" si="0"/>
        <v>25.6</v>
      </c>
      <c r="V13">
        <f t="shared" si="0"/>
        <v>25.6</v>
      </c>
    </row>
    <row r="14" spans="2:22" x14ac:dyDescent="0.35">
      <c r="B14">
        <v>-0.39</v>
      </c>
      <c r="C14">
        <f t="shared" si="1"/>
        <v>207.87200000000001</v>
      </c>
      <c r="D14">
        <f t="shared" si="2"/>
        <v>197.88799999999998</v>
      </c>
      <c r="E14">
        <f t="shared" si="3"/>
        <v>187.904</v>
      </c>
      <c r="F14">
        <f t="shared" si="0"/>
        <v>177.92000000000002</v>
      </c>
      <c r="G14">
        <f t="shared" si="0"/>
        <v>167.93600000000001</v>
      </c>
      <c r="H14">
        <f t="shared" si="0"/>
        <v>157.952</v>
      </c>
      <c r="I14">
        <f t="shared" si="0"/>
        <v>147.9679999999999</v>
      </c>
      <c r="J14">
        <f t="shared" si="0"/>
        <v>137.98399999999992</v>
      </c>
      <c r="K14">
        <f t="shared" si="0"/>
        <v>128</v>
      </c>
      <c r="L14">
        <f t="shared" si="0"/>
        <v>118.01599999999991</v>
      </c>
      <c r="M14">
        <f t="shared" si="0"/>
        <v>108.032</v>
      </c>
      <c r="N14">
        <f t="shared" si="0"/>
        <v>98.048000000000002</v>
      </c>
      <c r="O14">
        <f t="shared" si="0"/>
        <v>88.063999999999993</v>
      </c>
      <c r="P14">
        <f t="shared" si="0"/>
        <v>78.08</v>
      </c>
      <c r="Q14">
        <f t="shared" si="0"/>
        <v>68.096000000000004</v>
      </c>
      <c r="R14">
        <f t="shared" si="0"/>
        <v>58.112000000000009</v>
      </c>
      <c r="S14">
        <f t="shared" si="0"/>
        <v>48.127999999999986</v>
      </c>
      <c r="T14">
        <f t="shared" si="0"/>
        <v>28.159999999999997</v>
      </c>
      <c r="U14">
        <f t="shared" si="0"/>
        <v>25.6</v>
      </c>
      <c r="V14">
        <f t="shared" si="0"/>
        <v>25.6</v>
      </c>
    </row>
    <row r="15" spans="2:22" x14ac:dyDescent="0.35">
      <c r="B15">
        <v>-0.38</v>
      </c>
      <c r="C15">
        <f t="shared" si="1"/>
        <v>205.82400000000001</v>
      </c>
      <c r="D15">
        <f t="shared" si="2"/>
        <v>196.096</v>
      </c>
      <c r="E15">
        <f t="shared" si="3"/>
        <v>186.36799999999999</v>
      </c>
      <c r="F15">
        <f t="shared" si="0"/>
        <v>176.64</v>
      </c>
      <c r="G15">
        <f t="shared" si="0"/>
        <v>166.91200000000001</v>
      </c>
      <c r="H15">
        <f t="shared" si="0"/>
        <v>157.184</v>
      </c>
      <c r="I15">
        <f t="shared" si="0"/>
        <v>147.4559999999999</v>
      </c>
      <c r="J15">
        <f t="shared" si="0"/>
        <v>137.72799999999992</v>
      </c>
      <c r="K15">
        <f t="shared" si="0"/>
        <v>128</v>
      </c>
      <c r="L15">
        <f t="shared" si="0"/>
        <v>118.27199999999991</v>
      </c>
      <c r="M15">
        <f t="shared" si="0"/>
        <v>108.544</v>
      </c>
      <c r="N15">
        <f t="shared" si="0"/>
        <v>98.816000000000003</v>
      </c>
      <c r="O15">
        <f t="shared" si="0"/>
        <v>89.087999999999994</v>
      </c>
      <c r="P15">
        <f t="shared" si="0"/>
        <v>79.36</v>
      </c>
      <c r="Q15">
        <f t="shared" si="0"/>
        <v>69.632000000000005</v>
      </c>
      <c r="R15">
        <f t="shared" si="0"/>
        <v>59.904000000000011</v>
      </c>
      <c r="S15">
        <f t="shared" si="0"/>
        <v>50.175999999999988</v>
      </c>
      <c r="T15">
        <f t="shared" si="0"/>
        <v>30.72</v>
      </c>
      <c r="U15">
        <f t="shared" si="0"/>
        <v>25.6</v>
      </c>
      <c r="V15">
        <f t="shared" si="0"/>
        <v>25.6</v>
      </c>
    </row>
    <row r="16" spans="2:22" x14ac:dyDescent="0.35">
      <c r="B16">
        <v>-0.37</v>
      </c>
      <c r="C16">
        <f t="shared" si="1"/>
        <v>203.77600000000001</v>
      </c>
      <c r="D16">
        <f t="shared" si="2"/>
        <v>194.304</v>
      </c>
      <c r="E16">
        <f t="shared" si="3"/>
        <v>184.83199999999999</v>
      </c>
      <c r="F16">
        <f t="shared" si="0"/>
        <v>175.36</v>
      </c>
      <c r="G16">
        <f t="shared" si="0"/>
        <v>165.88800000000001</v>
      </c>
      <c r="H16">
        <f t="shared" si="0"/>
        <v>156.416</v>
      </c>
      <c r="I16">
        <f t="shared" si="0"/>
        <v>146.9439999999999</v>
      </c>
      <c r="J16">
        <f t="shared" si="0"/>
        <v>137.47199999999992</v>
      </c>
      <c r="K16">
        <f t="shared" si="0"/>
        <v>128</v>
      </c>
      <c r="L16">
        <f t="shared" si="0"/>
        <v>118.52799999999991</v>
      </c>
      <c r="M16">
        <f t="shared" si="0"/>
        <v>109.056</v>
      </c>
      <c r="N16">
        <f t="shared" si="0"/>
        <v>99.584000000000003</v>
      </c>
      <c r="O16">
        <f t="shared" si="0"/>
        <v>90.111999999999995</v>
      </c>
      <c r="P16">
        <f t="shared" si="0"/>
        <v>80.64</v>
      </c>
      <c r="Q16">
        <f t="shared" si="0"/>
        <v>71.168000000000006</v>
      </c>
      <c r="R16">
        <f t="shared" si="0"/>
        <v>61.695999999999998</v>
      </c>
      <c r="S16">
        <f t="shared" si="0"/>
        <v>52.224000000000004</v>
      </c>
      <c r="T16">
        <f t="shared" si="0"/>
        <v>33.28</v>
      </c>
      <c r="U16">
        <f t="shared" si="0"/>
        <v>25.6</v>
      </c>
      <c r="V16">
        <f t="shared" si="0"/>
        <v>25.6</v>
      </c>
    </row>
    <row r="17" spans="2:22" x14ac:dyDescent="0.35">
      <c r="B17">
        <v>-0.36</v>
      </c>
      <c r="C17">
        <f t="shared" si="1"/>
        <v>201.72800000000001</v>
      </c>
      <c r="D17">
        <f t="shared" si="2"/>
        <v>192.512</v>
      </c>
      <c r="E17">
        <f t="shared" si="3"/>
        <v>183.29599999999999</v>
      </c>
      <c r="F17">
        <f t="shared" si="0"/>
        <v>174.07999999999998</v>
      </c>
      <c r="G17">
        <f t="shared" si="0"/>
        <v>164.864</v>
      </c>
      <c r="H17">
        <f t="shared" si="0"/>
        <v>155.648</v>
      </c>
      <c r="I17">
        <f t="shared" si="0"/>
        <v>146.4319999999999</v>
      </c>
      <c r="J17">
        <f t="shared" si="0"/>
        <v>137.21599999999992</v>
      </c>
      <c r="K17">
        <f t="shared" si="0"/>
        <v>128</v>
      </c>
      <c r="L17">
        <f t="shared" si="0"/>
        <v>118.78399999999991</v>
      </c>
      <c r="M17">
        <f t="shared" si="0"/>
        <v>109.568</v>
      </c>
      <c r="N17">
        <f t="shared" si="0"/>
        <v>100.352</v>
      </c>
      <c r="O17">
        <f t="shared" si="0"/>
        <v>91.135999999999996</v>
      </c>
      <c r="P17">
        <f t="shared" si="0"/>
        <v>81.92</v>
      </c>
      <c r="Q17">
        <f t="shared" si="0"/>
        <v>72.704000000000008</v>
      </c>
      <c r="R17">
        <f t="shared" si="0"/>
        <v>63.488</v>
      </c>
      <c r="S17">
        <f t="shared" si="0"/>
        <v>54.272000000000006</v>
      </c>
      <c r="T17">
        <f t="shared" si="0"/>
        <v>35.840000000000003</v>
      </c>
      <c r="U17">
        <f t="shared" si="0"/>
        <v>25.6</v>
      </c>
      <c r="V17">
        <f t="shared" ref="G17:V33" si="4">IF((0.5+V$2*$B17)*256&gt;230.4, 230.4, IF((0.5+V$2*$B17)*256&lt;25.6, 25.6, (0.5+V$2*$B17)*256))</f>
        <v>25.6</v>
      </c>
    </row>
    <row r="18" spans="2:22" x14ac:dyDescent="0.35">
      <c r="B18">
        <v>-0.35</v>
      </c>
      <c r="C18">
        <f t="shared" si="1"/>
        <v>199.68</v>
      </c>
      <c r="D18">
        <f t="shared" si="2"/>
        <v>190.72</v>
      </c>
      <c r="E18">
        <f t="shared" si="3"/>
        <v>181.76</v>
      </c>
      <c r="F18">
        <f t="shared" si="0"/>
        <v>172.8</v>
      </c>
      <c r="G18">
        <f t="shared" si="4"/>
        <v>163.84</v>
      </c>
      <c r="H18">
        <f t="shared" si="4"/>
        <v>154.88</v>
      </c>
      <c r="I18">
        <f t="shared" si="4"/>
        <v>145.9199999999999</v>
      </c>
      <c r="J18">
        <f t="shared" si="4"/>
        <v>136.95999999999992</v>
      </c>
      <c r="K18">
        <f t="shared" si="4"/>
        <v>128</v>
      </c>
      <c r="L18">
        <f t="shared" si="4"/>
        <v>119.03999999999991</v>
      </c>
      <c r="M18">
        <f t="shared" si="4"/>
        <v>110.08</v>
      </c>
      <c r="N18">
        <f t="shared" si="4"/>
        <v>101.12</v>
      </c>
      <c r="O18">
        <f t="shared" si="4"/>
        <v>92.16</v>
      </c>
      <c r="P18">
        <f t="shared" si="4"/>
        <v>83.2</v>
      </c>
      <c r="Q18">
        <f t="shared" si="4"/>
        <v>74.240000000000009</v>
      </c>
      <c r="R18">
        <f t="shared" si="4"/>
        <v>65.28</v>
      </c>
      <c r="S18">
        <f t="shared" si="4"/>
        <v>56.320000000000007</v>
      </c>
      <c r="T18">
        <f t="shared" si="4"/>
        <v>38.400000000000006</v>
      </c>
      <c r="U18">
        <f t="shared" si="4"/>
        <v>25.6</v>
      </c>
      <c r="V18">
        <f t="shared" si="4"/>
        <v>25.6</v>
      </c>
    </row>
    <row r="19" spans="2:22" x14ac:dyDescent="0.35">
      <c r="B19">
        <v>-0.34</v>
      </c>
      <c r="C19">
        <f t="shared" si="1"/>
        <v>197.63200000000001</v>
      </c>
      <c r="D19">
        <f t="shared" si="2"/>
        <v>188.928</v>
      </c>
      <c r="E19">
        <f t="shared" si="3"/>
        <v>180.22399999999999</v>
      </c>
      <c r="F19">
        <f t="shared" si="3"/>
        <v>171.52</v>
      </c>
      <c r="G19">
        <f t="shared" si="4"/>
        <v>162.816</v>
      </c>
      <c r="H19">
        <f t="shared" si="4"/>
        <v>154.11199999999999</v>
      </c>
      <c r="I19">
        <f t="shared" si="4"/>
        <v>145.4079999999999</v>
      </c>
      <c r="J19">
        <f t="shared" si="4"/>
        <v>136.70399999999992</v>
      </c>
      <c r="K19">
        <f t="shared" si="4"/>
        <v>128</v>
      </c>
      <c r="L19">
        <f t="shared" si="4"/>
        <v>119.29599999999991</v>
      </c>
      <c r="M19">
        <f t="shared" si="4"/>
        <v>110.592</v>
      </c>
      <c r="N19">
        <f t="shared" si="4"/>
        <v>101.88800000000001</v>
      </c>
      <c r="O19">
        <f t="shared" si="4"/>
        <v>93.183999999999997</v>
      </c>
      <c r="P19">
        <f t="shared" si="4"/>
        <v>84.47999999999999</v>
      </c>
      <c r="Q19">
        <f t="shared" si="4"/>
        <v>75.775999999999996</v>
      </c>
      <c r="R19">
        <f t="shared" si="4"/>
        <v>67.072000000000003</v>
      </c>
      <c r="S19">
        <f t="shared" si="4"/>
        <v>58.367999999999995</v>
      </c>
      <c r="T19">
        <f t="shared" si="4"/>
        <v>40.959999999999994</v>
      </c>
      <c r="U19">
        <f t="shared" si="4"/>
        <v>25.6</v>
      </c>
      <c r="V19">
        <f t="shared" si="4"/>
        <v>25.6</v>
      </c>
    </row>
    <row r="20" spans="2:22" x14ac:dyDescent="0.35">
      <c r="B20">
        <v>-0.33</v>
      </c>
      <c r="C20">
        <f t="shared" si="1"/>
        <v>195.584</v>
      </c>
      <c r="D20">
        <f t="shared" si="2"/>
        <v>187.136</v>
      </c>
      <c r="E20">
        <f t="shared" si="3"/>
        <v>178.68799999999999</v>
      </c>
      <c r="F20">
        <f t="shared" si="3"/>
        <v>170.24</v>
      </c>
      <c r="G20">
        <f t="shared" si="4"/>
        <v>161.792</v>
      </c>
      <c r="H20">
        <f t="shared" si="4"/>
        <v>153.34399999999999</v>
      </c>
      <c r="I20">
        <f t="shared" si="4"/>
        <v>144.89599999999993</v>
      </c>
      <c r="J20">
        <f t="shared" si="4"/>
        <v>136.44799999999992</v>
      </c>
      <c r="K20">
        <f t="shared" si="4"/>
        <v>128</v>
      </c>
      <c r="L20">
        <f t="shared" si="4"/>
        <v>119.55199999999991</v>
      </c>
      <c r="M20">
        <f t="shared" si="4"/>
        <v>111.104</v>
      </c>
      <c r="N20">
        <f t="shared" si="4"/>
        <v>102.65600000000001</v>
      </c>
      <c r="O20">
        <f t="shared" si="4"/>
        <v>94.207999999999998</v>
      </c>
      <c r="P20">
        <f t="shared" si="4"/>
        <v>85.759999999999991</v>
      </c>
      <c r="Q20">
        <f t="shared" si="4"/>
        <v>77.311999999999998</v>
      </c>
      <c r="R20">
        <f t="shared" si="4"/>
        <v>68.864000000000004</v>
      </c>
      <c r="S20">
        <f t="shared" si="4"/>
        <v>60.415999999999997</v>
      </c>
      <c r="T20">
        <f t="shared" si="4"/>
        <v>43.519999999999996</v>
      </c>
      <c r="U20">
        <f t="shared" si="4"/>
        <v>25.6</v>
      </c>
      <c r="V20">
        <f t="shared" si="4"/>
        <v>25.6</v>
      </c>
    </row>
    <row r="21" spans="2:22" x14ac:dyDescent="0.35">
      <c r="B21">
        <v>-0.32</v>
      </c>
      <c r="C21">
        <f t="shared" si="1"/>
        <v>193.536</v>
      </c>
      <c r="D21">
        <f t="shared" si="2"/>
        <v>185.34399999999999</v>
      </c>
      <c r="E21">
        <f t="shared" si="3"/>
        <v>177.15199999999999</v>
      </c>
      <c r="F21">
        <f t="shared" si="3"/>
        <v>168.96</v>
      </c>
      <c r="G21">
        <f t="shared" si="4"/>
        <v>160.768</v>
      </c>
      <c r="H21">
        <f t="shared" si="4"/>
        <v>152.57599999999999</v>
      </c>
      <c r="I21">
        <f t="shared" si="4"/>
        <v>144.38399999999993</v>
      </c>
      <c r="J21">
        <f t="shared" si="4"/>
        <v>136.19199999999992</v>
      </c>
      <c r="K21">
        <f t="shared" si="4"/>
        <v>128</v>
      </c>
      <c r="L21">
        <f t="shared" si="4"/>
        <v>119.80799999999992</v>
      </c>
      <c r="M21">
        <f t="shared" si="4"/>
        <v>111.616</v>
      </c>
      <c r="N21">
        <f t="shared" si="4"/>
        <v>103.42400000000001</v>
      </c>
      <c r="O21">
        <f t="shared" si="4"/>
        <v>95.231999999999999</v>
      </c>
      <c r="P21">
        <f t="shared" si="4"/>
        <v>87.039999999999992</v>
      </c>
      <c r="Q21">
        <f t="shared" si="4"/>
        <v>78.847999999999999</v>
      </c>
      <c r="R21">
        <f t="shared" si="4"/>
        <v>70.656000000000006</v>
      </c>
      <c r="S21">
        <f t="shared" si="4"/>
        <v>62.463999999999999</v>
      </c>
      <c r="T21">
        <f t="shared" si="4"/>
        <v>46.08</v>
      </c>
      <c r="U21">
        <f t="shared" si="4"/>
        <v>25.6</v>
      </c>
      <c r="V21">
        <f t="shared" si="4"/>
        <v>25.6</v>
      </c>
    </row>
    <row r="22" spans="2:22" x14ac:dyDescent="0.35">
      <c r="B22">
        <v>-0.31</v>
      </c>
      <c r="C22">
        <f t="shared" si="1"/>
        <v>191.488</v>
      </c>
      <c r="D22">
        <f t="shared" si="2"/>
        <v>183.55199999999999</v>
      </c>
      <c r="E22">
        <f t="shared" si="3"/>
        <v>175.61599999999999</v>
      </c>
      <c r="F22">
        <f t="shared" si="3"/>
        <v>167.68</v>
      </c>
      <c r="G22">
        <f t="shared" si="4"/>
        <v>159.744</v>
      </c>
      <c r="H22">
        <f t="shared" si="4"/>
        <v>151.80799999999999</v>
      </c>
      <c r="I22">
        <f t="shared" si="4"/>
        <v>143.87199999999993</v>
      </c>
      <c r="J22">
        <f t="shared" si="4"/>
        <v>135.93599999999992</v>
      </c>
      <c r="K22">
        <f t="shared" si="4"/>
        <v>128</v>
      </c>
      <c r="L22">
        <f t="shared" si="4"/>
        <v>120.06399999999992</v>
      </c>
      <c r="M22">
        <f t="shared" si="4"/>
        <v>112.128</v>
      </c>
      <c r="N22">
        <f t="shared" si="4"/>
        <v>104.19200000000001</v>
      </c>
      <c r="O22">
        <f t="shared" si="4"/>
        <v>96.256</v>
      </c>
      <c r="P22">
        <f t="shared" si="4"/>
        <v>88.32</v>
      </c>
      <c r="Q22">
        <f t="shared" si="4"/>
        <v>80.384</v>
      </c>
      <c r="R22">
        <f t="shared" si="4"/>
        <v>72.448000000000008</v>
      </c>
      <c r="S22">
        <f t="shared" si="4"/>
        <v>64.512</v>
      </c>
      <c r="T22">
        <f t="shared" si="4"/>
        <v>48.64</v>
      </c>
      <c r="U22">
        <f t="shared" si="4"/>
        <v>25.6</v>
      </c>
      <c r="V22">
        <f t="shared" si="4"/>
        <v>25.6</v>
      </c>
    </row>
    <row r="23" spans="2:22" x14ac:dyDescent="0.35">
      <c r="B23">
        <v>-0.3</v>
      </c>
      <c r="C23">
        <f t="shared" si="1"/>
        <v>189.44</v>
      </c>
      <c r="D23">
        <f t="shared" si="2"/>
        <v>181.76</v>
      </c>
      <c r="E23">
        <f t="shared" si="3"/>
        <v>174.07999999999998</v>
      </c>
      <c r="F23">
        <f t="shared" si="3"/>
        <v>166.4</v>
      </c>
      <c r="G23">
        <f t="shared" si="4"/>
        <v>158.72</v>
      </c>
      <c r="H23">
        <f t="shared" si="4"/>
        <v>151.04</v>
      </c>
      <c r="I23">
        <f t="shared" si="4"/>
        <v>143.35999999999993</v>
      </c>
      <c r="J23">
        <f t="shared" si="4"/>
        <v>135.67999999999992</v>
      </c>
      <c r="K23">
        <f t="shared" si="4"/>
        <v>128</v>
      </c>
      <c r="L23">
        <f t="shared" si="4"/>
        <v>120.31999999999992</v>
      </c>
      <c r="M23">
        <f t="shared" si="4"/>
        <v>112.64</v>
      </c>
      <c r="N23">
        <f t="shared" si="4"/>
        <v>104.96000000000001</v>
      </c>
      <c r="O23">
        <f t="shared" si="4"/>
        <v>97.28</v>
      </c>
      <c r="P23">
        <f t="shared" si="4"/>
        <v>89.6</v>
      </c>
      <c r="Q23">
        <f t="shared" si="4"/>
        <v>81.92</v>
      </c>
      <c r="R23">
        <f t="shared" si="4"/>
        <v>74.240000000000009</v>
      </c>
      <c r="S23">
        <f t="shared" si="4"/>
        <v>66.56</v>
      </c>
      <c r="T23">
        <f t="shared" si="4"/>
        <v>51.2</v>
      </c>
      <c r="U23">
        <f t="shared" si="4"/>
        <v>25.6</v>
      </c>
      <c r="V23">
        <f t="shared" si="4"/>
        <v>25.6</v>
      </c>
    </row>
    <row r="24" spans="2:22" x14ac:dyDescent="0.35">
      <c r="B24">
        <v>-0.28999999999999998</v>
      </c>
      <c r="C24">
        <f t="shared" si="1"/>
        <v>187.392</v>
      </c>
      <c r="D24">
        <f t="shared" si="2"/>
        <v>179.96799999999999</v>
      </c>
      <c r="E24">
        <f t="shared" si="3"/>
        <v>172.54399999999998</v>
      </c>
      <c r="F24">
        <f t="shared" si="3"/>
        <v>165.12</v>
      </c>
      <c r="G24">
        <f t="shared" si="4"/>
        <v>157.696</v>
      </c>
      <c r="H24">
        <f t="shared" si="4"/>
        <v>150.27199999999999</v>
      </c>
      <c r="I24">
        <f t="shared" si="4"/>
        <v>142.84799999999993</v>
      </c>
      <c r="J24">
        <f t="shared" si="4"/>
        <v>135.42399999999992</v>
      </c>
      <c r="K24">
        <f t="shared" si="4"/>
        <v>128</v>
      </c>
      <c r="L24">
        <f t="shared" si="4"/>
        <v>120.57599999999992</v>
      </c>
      <c r="M24">
        <f t="shared" si="4"/>
        <v>113.152</v>
      </c>
      <c r="N24">
        <f t="shared" si="4"/>
        <v>105.72800000000001</v>
      </c>
      <c r="O24">
        <f t="shared" si="4"/>
        <v>98.304000000000002</v>
      </c>
      <c r="P24">
        <f t="shared" si="4"/>
        <v>90.88</v>
      </c>
      <c r="Q24">
        <f t="shared" si="4"/>
        <v>83.456000000000003</v>
      </c>
      <c r="R24">
        <f t="shared" si="4"/>
        <v>76.032000000000011</v>
      </c>
      <c r="S24">
        <f t="shared" si="4"/>
        <v>68.608000000000004</v>
      </c>
      <c r="T24">
        <f t="shared" si="4"/>
        <v>53.760000000000005</v>
      </c>
      <c r="U24">
        <f t="shared" si="4"/>
        <v>25.6</v>
      </c>
      <c r="V24">
        <f t="shared" si="4"/>
        <v>25.6</v>
      </c>
    </row>
    <row r="25" spans="2:22" x14ac:dyDescent="0.35">
      <c r="B25">
        <v>-0.28000000000000003</v>
      </c>
      <c r="C25">
        <f t="shared" si="1"/>
        <v>185.34399999999999</v>
      </c>
      <c r="D25">
        <f t="shared" si="2"/>
        <v>178.17599999999999</v>
      </c>
      <c r="E25">
        <f t="shared" si="3"/>
        <v>171.00800000000001</v>
      </c>
      <c r="F25">
        <f t="shared" si="3"/>
        <v>163.84</v>
      </c>
      <c r="G25">
        <f t="shared" si="4"/>
        <v>156.672</v>
      </c>
      <c r="H25">
        <f t="shared" si="4"/>
        <v>149.50399999999999</v>
      </c>
      <c r="I25">
        <f t="shared" si="4"/>
        <v>142.33599999999993</v>
      </c>
      <c r="J25">
        <f t="shared" si="4"/>
        <v>135.16799999999995</v>
      </c>
      <c r="K25">
        <f t="shared" si="4"/>
        <v>128</v>
      </c>
      <c r="L25">
        <f t="shared" si="4"/>
        <v>120.83199999999992</v>
      </c>
      <c r="M25">
        <f t="shared" si="4"/>
        <v>113.664</v>
      </c>
      <c r="N25">
        <f t="shared" si="4"/>
        <v>106.496</v>
      </c>
      <c r="O25">
        <f t="shared" si="4"/>
        <v>99.328000000000003</v>
      </c>
      <c r="P25">
        <f t="shared" si="4"/>
        <v>92.16</v>
      </c>
      <c r="Q25">
        <f t="shared" si="4"/>
        <v>84.99199999999999</v>
      </c>
      <c r="R25">
        <f t="shared" si="4"/>
        <v>77.823999999999998</v>
      </c>
      <c r="S25">
        <f t="shared" si="4"/>
        <v>70.655999999999992</v>
      </c>
      <c r="T25">
        <f t="shared" si="4"/>
        <v>56.319999999999993</v>
      </c>
      <c r="U25">
        <f t="shared" si="4"/>
        <v>25.6</v>
      </c>
      <c r="V25">
        <f t="shared" si="4"/>
        <v>25.6</v>
      </c>
    </row>
    <row r="26" spans="2:22" x14ac:dyDescent="0.35">
      <c r="B26">
        <v>-0.27</v>
      </c>
      <c r="C26">
        <f t="shared" si="1"/>
        <v>183.29599999999999</v>
      </c>
      <c r="D26">
        <f t="shared" si="2"/>
        <v>176.38400000000001</v>
      </c>
      <c r="E26">
        <f t="shared" si="3"/>
        <v>169.47200000000001</v>
      </c>
      <c r="F26">
        <f t="shared" si="3"/>
        <v>162.56</v>
      </c>
      <c r="G26">
        <f t="shared" si="4"/>
        <v>155.648</v>
      </c>
      <c r="H26">
        <f t="shared" si="4"/>
        <v>148.73599999999999</v>
      </c>
      <c r="I26">
        <f t="shared" si="4"/>
        <v>141.82399999999993</v>
      </c>
      <c r="J26">
        <f t="shared" si="4"/>
        <v>134.91199999999995</v>
      </c>
      <c r="K26">
        <f t="shared" si="4"/>
        <v>128</v>
      </c>
      <c r="L26">
        <f t="shared" si="4"/>
        <v>121.08799999999994</v>
      </c>
      <c r="M26">
        <f t="shared" si="4"/>
        <v>114.176</v>
      </c>
      <c r="N26">
        <f t="shared" si="4"/>
        <v>107.264</v>
      </c>
      <c r="O26">
        <f t="shared" si="4"/>
        <v>100.352</v>
      </c>
      <c r="P26">
        <f t="shared" si="4"/>
        <v>93.44</v>
      </c>
      <c r="Q26">
        <f t="shared" si="4"/>
        <v>86.527999999999992</v>
      </c>
      <c r="R26">
        <f t="shared" si="4"/>
        <v>79.616</v>
      </c>
      <c r="S26">
        <f t="shared" si="4"/>
        <v>72.703999999999994</v>
      </c>
      <c r="T26">
        <f t="shared" si="4"/>
        <v>58.879999999999995</v>
      </c>
      <c r="U26">
        <f t="shared" si="4"/>
        <v>25.6</v>
      </c>
      <c r="V26">
        <f t="shared" si="4"/>
        <v>25.6</v>
      </c>
    </row>
    <row r="27" spans="2:22" x14ac:dyDescent="0.35">
      <c r="B27">
        <v>-0.26</v>
      </c>
      <c r="C27">
        <f t="shared" si="1"/>
        <v>181.24799999999999</v>
      </c>
      <c r="D27">
        <f t="shared" si="2"/>
        <v>174.59199999999998</v>
      </c>
      <c r="E27">
        <f t="shared" si="3"/>
        <v>167.93600000000001</v>
      </c>
      <c r="F27">
        <f t="shared" si="3"/>
        <v>161.28</v>
      </c>
      <c r="G27">
        <f t="shared" si="4"/>
        <v>154.624</v>
      </c>
      <c r="H27">
        <f t="shared" si="4"/>
        <v>147.96799999999999</v>
      </c>
      <c r="I27">
        <f t="shared" si="4"/>
        <v>141.31199999999993</v>
      </c>
      <c r="J27">
        <f t="shared" si="4"/>
        <v>134.65599999999995</v>
      </c>
      <c r="K27">
        <f t="shared" si="4"/>
        <v>128</v>
      </c>
      <c r="L27">
        <f t="shared" si="4"/>
        <v>121.34399999999994</v>
      </c>
      <c r="M27">
        <f t="shared" si="4"/>
        <v>114.688</v>
      </c>
      <c r="N27">
        <f t="shared" si="4"/>
        <v>108.032</v>
      </c>
      <c r="O27">
        <f t="shared" si="4"/>
        <v>101.376</v>
      </c>
      <c r="P27">
        <f t="shared" si="4"/>
        <v>94.72</v>
      </c>
      <c r="Q27">
        <f t="shared" si="4"/>
        <v>88.063999999999993</v>
      </c>
      <c r="R27">
        <f t="shared" si="4"/>
        <v>81.408000000000001</v>
      </c>
      <c r="S27">
        <f t="shared" si="4"/>
        <v>74.751999999999995</v>
      </c>
      <c r="T27">
        <f t="shared" si="4"/>
        <v>61.44</v>
      </c>
      <c r="U27">
        <f t="shared" si="4"/>
        <v>25.6</v>
      </c>
      <c r="V27">
        <f t="shared" si="4"/>
        <v>25.6</v>
      </c>
    </row>
    <row r="28" spans="2:22" x14ac:dyDescent="0.35">
      <c r="B28">
        <v>-0.25</v>
      </c>
      <c r="C28">
        <f t="shared" si="1"/>
        <v>179.2</v>
      </c>
      <c r="D28">
        <f t="shared" si="2"/>
        <v>172.8</v>
      </c>
      <c r="E28">
        <f t="shared" si="3"/>
        <v>166.4</v>
      </c>
      <c r="F28">
        <f t="shared" si="3"/>
        <v>160</v>
      </c>
      <c r="G28">
        <f t="shared" si="4"/>
        <v>153.6</v>
      </c>
      <c r="H28">
        <f t="shared" si="4"/>
        <v>147.19999999999999</v>
      </c>
      <c r="I28">
        <f t="shared" si="4"/>
        <v>140.79999999999993</v>
      </c>
      <c r="J28">
        <f t="shared" si="4"/>
        <v>134.39999999999995</v>
      </c>
      <c r="K28">
        <f t="shared" si="4"/>
        <v>128</v>
      </c>
      <c r="L28">
        <f t="shared" si="4"/>
        <v>121.59999999999994</v>
      </c>
      <c r="M28">
        <f t="shared" si="4"/>
        <v>115.2</v>
      </c>
      <c r="N28">
        <f t="shared" si="4"/>
        <v>108.8</v>
      </c>
      <c r="O28">
        <f t="shared" si="4"/>
        <v>102.4</v>
      </c>
      <c r="P28">
        <f t="shared" si="4"/>
        <v>96</v>
      </c>
      <c r="Q28">
        <f t="shared" si="4"/>
        <v>89.6</v>
      </c>
      <c r="R28">
        <f t="shared" si="4"/>
        <v>83.2</v>
      </c>
      <c r="S28">
        <f t="shared" si="4"/>
        <v>76.8</v>
      </c>
      <c r="T28">
        <f t="shared" si="4"/>
        <v>64</v>
      </c>
      <c r="U28">
        <f t="shared" si="4"/>
        <v>25.6</v>
      </c>
      <c r="V28">
        <f t="shared" si="4"/>
        <v>25.6</v>
      </c>
    </row>
    <row r="29" spans="2:22" x14ac:dyDescent="0.35">
      <c r="B29">
        <v>-0.24</v>
      </c>
      <c r="C29">
        <f t="shared" si="1"/>
        <v>177.15199999999999</v>
      </c>
      <c r="D29">
        <f t="shared" si="2"/>
        <v>171.00799999999998</v>
      </c>
      <c r="E29">
        <f t="shared" si="3"/>
        <v>164.864</v>
      </c>
      <c r="F29">
        <f t="shared" si="3"/>
        <v>158.72</v>
      </c>
      <c r="G29">
        <f t="shared" si="4"/>
        <v>152.57599999999999</v>
      </c>
      <c r="H29">
        <f t="shared" si="4"/>
        <v>146.43199999999999</v>
      </c>
      <c r="I29">
        <f t="shared" si="4"/>
        <v>140.28799999999993</v>
      </c>
      <c r="J29">
        <f t="shared" si="4"/>
        <v>134.14399999999995</v>
      </c>
      <c r="K29">
        <f t="shared" si="4"/>
        <v>128</v>
      </c>
      <c r="L29">
        <f t="shared" si="4"/>
        <v>121.85599999999994</v>
      </c>
      <c r="M29">
        <f t="shared" si="4"/>
        <v>115.712</v>
      </c>
      <c r="N29">
        <f t="shared" si="4"/>
        <v>109.568</v>
      </c>
      <c r="O29">
        <f t="shared" si="4"/>
        <v>103.42400000000001</v>
      </c>
      <c r="P29">
        <f t="shared" si="4"/>
        <v>97.28</v>
      </c>
      <c r="Q29">
        <f t="shared" si="4"/>
        <v>91.135999999999996</v>
      </c>
      <c r="R29">
        <f t="shared" si="4"/>
        <v>84.992000000000004</v>
      </c>
      <c r="S29">
        <f t="shared" si="4"/>
        <v>78.847999999999999</v>
      </c>
      <c r="T29">
        <f t="shared" si="4"/>
        <v>66.56</v>
      </c>
      <c r="U29">
        <f t="shared" si="4"/>
        <v>25.6</v>
      </c>
      <c r="V29">
        <f t="shared" si="4"/>
        <v>25.6</v>
      </c>
    </row>
    <row r="30" spans="2:22" x14ac:dyDescent="0.35">
      <c r="B30">
        <v>-0.23</v>
      </c>
      <c r="C30">
        <f t="shared" si="1"/>
        <v>175.10400000000001</v>
      </c>
      <c r="D30">
        <f t="shared" si="2"/>
        <v>169.21600000000001</v>
      </c>
      <c r="E30">
        <f t="shared" si="3"/>
        <v>163.328</v>
      </c>
      <c r="F30">
        <f t="shared" si="3"/>
        <v>157.44</v>
      </c>
      <c r="G30">
        <f t="shared" si="4"/>
        <v>151.55199999999999</v>
      </c>
      <c r="H30">
        <f t="shared" si="4"/>
        <v>145.66399999999999</v>
      </c>
      <c r="I30">
        <f t="shared" si="4"/>
        <v>139.77599999999995</v>
      </c>
      <c r="J30">
        <f t="shared" si="4"/>
        <v>133.88799999999995</v>
      </c>
      <c r="K30">
        <f t="shared" si="4"/>
        <v>128</v>
      </c>
      <c r="L30">
        <f t="shared" si="4"/>
        <v>122.11199999999994</v>
      </c>
      <c r="M30">
        <f t="shared" si="4"/>
        <v>116.224</v>
      </c>
      <c r="N30">
        <f t="shared" si="4"/>
        <v>110.336</v>
      </c>
      <c r="O30">
        <f t="shared" si="4"/>
        <v>104.44799999999999</v>
      </c>
      <c r="P30">
        <f t="shared" si="4"/>
        <v>98.56</v>
      </c>
      <c r="Q30">
        <f t="shared" si="4"/>
        <v>92.671999999999997</v>
      </c>
      <c r="R30">
        <f t="shared" si="4"/>
        <v>86.783999999999992</v>
      </c>
      <c r="S30">
        <f t="shared" si="4"/>
        <v>80.895999999999987</v>
      </c>
      <c r="T30">
        <f t="shared" si="4"/>
        <v>69.12</v>
      </c>
      <c r="U30">
        <f t="shared" si="4"/>
        <v>25.6</v>
      </c>
      <c r="V30">
        <f t="shared" si="4"/>
        <v>25.6</v>
      </c>
    </row>
    <row r="31" spans="2:22" x14ac:dyDescent="0.35">
      <c r="B31">
        <v>-0.22</v>
      </c>
      <c r="C31">
        <f t="shared" si="1"/>
        <v>173.05600000000001</v>
      </c>
      <c r="D31">
        <f t="shared" si="2"/>
        <v>167.42400000000001</v>
      </c>
      <c r="E31">
        <f t="shared" si="3"/>
        <v>161.792</v>
      </c>
      <c r="F31">
        <f t="shared" si="3"/>
        <v>156.16</v>
      </c>
      <c r="G31">
        <f t="shared" si="4"/>
        <v>150.52799999999999</v>
      </c>
      <c r="H31">
        <f t="shared" si="4"/>
        <v>144.89600000000002</v>
      </c>
      <c r="I31">
        <f t="shared" si="4"/>
        <v>139.26399999999995</v>
      </c>
      <c r="J31">
        <f t="shared" si="4"/>
        <v>133.63199999999995</v>
      </c>
      <c r="K31">
        <f t="shared" si="4"/>
        <v>128</v>
      </c>
      <c r="L31">
        <f t="shared" si="4"/>
        <v>122.36799999999994</v>
      </c>
      <c r="M31">
        <f t="shared" si="4"/>
        <v>116.736</v>
      </c>
      <c r="N31">
        <f t="shared" si="4"/>
        <v>111.104</v>
      </c>
      <c r="O31">
        <f t="shared" si="4"/>
        <v>105.47199999999999</v>
      </c>
      <c r="P31">
        <f t="shared" si="4"/>
        <v>99.84</v>
      </c>
      <c r="Q31">
        <f t="shared" si="4"/>
        <v>94.207999999999998</v>
      </c>
      <c r="R31">
        <f t="shared" si="4"/>
        <v>88.575999999999993</v>
      </c>
      <c r="S31">
        <f t="shared" si="4"/>
        <v>82.943999999999988</v>
      </c>
      <c r="T31">
        <f t="shared" si="4"/>
        <v>71.680000000000007</v>
      </c>
      <c r="U31">
        <f t="shared" si="4"/>
        <v>25.6</v>
      </c>
      <c r="V31">
        <f t="shared" si="4"/>
        <v>25.6</v>
      </c>
    </row>
    <row r="32" spans="2:22" x14ac:dyDescent="0.35">
      <c r="B32">
        <v>-0.21</v>
      </c>
      <c r="C32">
        <f t="shared" si="1"/>
        <v>171.00800000000001</v>
      </c>
      <c r="D32">
        <f t="shared" si="2"/>
        <v>165.63200000000001</v>
      </c>
      <c r="E32">
        <f t="shared" si="3"/>
        <v>160.256</v>
      </c>
      <c r="F32">
        <f t="shared" si="3"/>
        <v>154.88</v>
      </c>
      <c r="G32">
        <f t="shared" si="4"/>
        <v>149.50399999999999</v>
      </c>
      <c r="H32">
        <f t="shared" si="4"/>
        <v>144.12799999999999</v>
      </c>
      <c r="I32">
        <f t="shared" si="4"/>
        <v>138.75199999999995</v>
      </c>
      <c r="J32">
        <f t="shared" si="4"/>
        <v>133.37599999999995</v>
      </c>
      <c r="K32">
        <f t="shared" si="4"/>
        <v>128</v>
      </c>
      <c r="L32">
        <f t="shared" si="4"/>
        <v>122.62399999999995</v>
      </c>
      <c r="M32">
        <f t="shared" si="4"/>
        <v>117.248</v>
      </c>
      <c r="N32">
        <f t="shared" si="4"/>
        <v>111.872</v>
      </c>
      <c r="O32">
        <f t="shared" si="4"/>
        <v>106.496</v>
      </c>
      <c r="P32">
        <f t="shared" si="4"/>
        <v>101.12</v>
      </c>
      <c r="Q32">
        <f t="shared" si="4"/>
        <v>95.744</v>
      </c>
      <c r="R32">
        <f t="shared" si="4"/>
        <v>90.367999999999995</v>
      </c>
      <c r="S32">
        <f t="shared" si="4"/>
        <v>84.99199999999999</v>
      </c>
      <c r="T32">
        <f t="shared" si="4"/>
        <v>74.240000000000009</v>
      </c>
      <c r="U32">
        <f t="shared" si="4"/>
        <v>25.6</v>
      </c>
      <c r="V32">
        <f t="shared" si="4"/>
        <v>25.6</v>
      </c>
    </row>
    <row r="33" spans="2:22" x14ac:dyDescent="0.35">
      <c r="B33">
        <v>-0.2</v>
      </c>
      <c r="C33">
        <f t="shared" si="1"/>
        <v>168.96</v>
      </c>
      <c r="D33">
        <f t="shared" si="2"/>
        <v>163.84</v>
      </c>
      <c r="E33">
        <f t="shared" si="3"/>
        <v>158.72</v>
      </c>
      <c r="F33">
        <f t="shared" si="3"/>
        <v>153.6</v>
      </c>
      <c r="G33">
        <f t="shared" si="4"/>
        <v>148.48000000000002</v>
      </c>
      <c r="H33">
        <f t="shared" si="4"/>
        <v>143.36000000000001</v>
      </c>
      <c r="I33">
        <f t="shared" si="4"/>
        <v>138.23999999999995</v>
      </c>
      <c r="J33">
        <f t="shared" si="4"/>
        <v>133.11999999999995</v>
      </c>
      <c r="K33">
        <f t="shared" si="4"/>
        <v>128</v>
      </c>
      <c r="L33">
        <f t="shared" si="4"/>
        <v>122.87999999999995</v>
      </c>
      <c r="M33">
        <f t="shared" si="4"/>
        <v>117.75999999999999</v>
      </c>
      <c r="N33">
        <f t="shared" si="4"/>
        <v>112.64</v>
      </c>
      <c r="O33">
        <f t="shared" si="4"/>
        <v>107.52</v>
      </c>
      <c r="P33">
        <f t="shared" si="4"/>
        <v>102.4</v>
      </c>
      <c r="Q33">
        <f t="shared" si="4"/>
        <v>97.28</v>
      </c>
      <c r="R33">
        <f t="shared" si="4"/>
        <v>92.16</v>
      </c>
      <c r="S33">
        <f t="shared" si="4"/>
        <v>87.039999999999992</v>
      </c>
      <c r="T33">
        <f t="shared" si="4"/>
        <v>76.8</v>
      </c>
      <c r="U33">
        <f t="shared" ref="G33:V49" si="5">IF((0.5+U$2*$B33)*256&gt;230.4, 230.4, IF((0.5+U$2*$B33)*256&lt;25.6, 25.6, (0.5+U$2*$B33)*256))</f>
        <v>25.599999999999994</v>
      </c>
      <c r="V33">
        <f t="shared" si="5"/>
        <v>25.6</v>
      </c>
    </row>
    <row r="34" spans="2:22" x14ac:dyDescent="0.35">
      <c r="B34">
        <v>-0.19</v>
      </c>
      <c r="C34">
        <f t="shared" si="1"/>
        <v>166.91200000000001</v>
      </c>
      <c r="D34">
        <f t="shared" si="2"/>
        <v>162.048</v>
      </c>
      <c r="E34">
        <f t="shared" si="3"/>
        <v>157.184</v>
      </c>
      <c r="F34">
        <f t="shared" si="3"/>
        <v>152.32</v>
      </c>
      <c r="G34">
        <f t="shared" si="5"/>
        <v>147.45600000000002</v>
      </c>
      <c r="H34">
        <f t="shared" si="5"/>
        <v>142.59199999999998</v>
      </c>
      <c r="I34">
        <f t="shared" si="5"/>
        <v>137.72799999999995</v>
      </c>
      <c r="J34">
        <f t="shared" si="5"/>
        <v>132.86399999999995</v>
      </c>
      <c r="K34">
        <f t="shared" si="5"/>
        <v>128</v>
      </c>
      <c r="L34">
        <f t="shared" si="5"/>
        <v>123.13599999999995</v>
      </c>
      <c r="M34">
        <f t="shared" si="5"/>
        <v>118.27199999999999</v>
      </c>
      <c r="N34">
        <f t="shared" si="5"/>
        <v>113.408</v>
      </c>
      <c r="O34">
        <f t="shared" si="5"/>
        <v>108.544</v>
      </c>
      <c r="P34">
        <f t="shared" si="5"/>
        <v>103.68</v>
      </c>
      <c r="Q34">
        <f t="shared" si="5"/>
        <v>98.816000000000003</v>
      </c>
      <c r="R34">
        <f t="shared" si="5"/>
        <v>93.951999999999998</v>
      </c>
      <c r="S34">
        <f t="shared" si="5"/>
        <v>89.087999999999994</v>
      </c>
      <c r="T34">
        <f t="shared" si="5"/>
        <v>79.36</v>
      </c>
      <c r="U34">
        <f t="shared" si="5"/>
        <v>30.72</v>
      </c>
      <c r="V34">
        <f t="shared" si="5"/>
        <v>25.6</v>
      </c>
    </row>
    <row r="35" spans="2:22" x14ac:dyDescent="0.35">
      <c r="B35">
        <v>-0.18</v>
      </c>
      <c r="C35">
        <f t="shared" si="1"/>
        <v>164.864</v>
      </c>
      <c r="D35">
        <f t="shared" si="2"/>
        <v>160.256</v>
      </c>
      <c r="E35">
        <f t="shared" si="3"/>
        <v>155.648</v>
      </c>
      <c r="F35">
        <f t="shared" si="3"/>
        <v>151.04</v>
      </c>
      <c r="G35">
        <f t="shared" si="5"/>
        <v>146.43199999999999</v>
      </c>
      <c r="H35">
        <f t="shared" si="5"/>
        <v>141.82400000000001</v>
      </c>
      <c r="I35">
        <f t="shared" si="5"/>
        <v>137.21599999999995</v>
      </c>
      <c r="J35">
        <f t="shared" si="5"/>
        <v>132.60799999999995</v>
      </c>
      <c r="K35">
        <f t="shared" si="5"/>
        <v>128</v>
      </c>
      <c r="L35">
        <f t="shared" si="5"/>
        <v>123.39199999999995</v>
      </c>
      <c r="M35">
        <f t="shared" si="5"/>
        <v>118.78400000000001</v>
      </c>
      <c r="N35">
        <f t="shared" si="5"/>
        <v>114.176</v>
      </c>
      <c r="O35">
        <f t="shared" si="5"/>
        <v>109.568</v>
      </c>
      <c r="P35">
        <f t="shared" si="5"/>
        <v>104.96000000000001</v>
      </c>
      <c r="Q35">
        <f t="shared" si="5"/>
        <v>100.352</v>
      </c>
      <c r="R35">
        <f t="shared" si="5"/>
        <v>95.744</v>
      </c>
      <c r="S35">
        <f t="shared" si="5"/>
        <v>91.135999999999996</v>
      </c>
      <c r="T35">
        <f t="shared" si="5"/>
        <v>81.92</v>
      </c>
      <c r="U35">
        <f t="shared" si="5"/>
        <v>35.840000000000003</v>
      </c>
      <c r="V35">
        <f t="shared" si="5"/>
        <v>25.6</v>
      </c>
    </row>
    <row r="36" spans="2:22" x14ac:dyDescent="0.35">
      <c r="B36">
        <v>-0.17</v>
      </c>
      <c r="C36">
        <f t="shared" si="1"/>
        <v>162.816</v>
      </c>
      <c r="D36">
        <f t="shared" si="2"/>
        <v>158.464</v>
      </c>
      <c r="E36">
        <f t="shared" si="3"/>
        <v>154.11199999999999</v>
      </c>
      <c r="F36">
        <f t="shared" si="3"/>
        <v>149.76</v>
      </c>
      <c r="G36">
        <f t="shared" si="5"/>
        <v>145.40800000000002</v>
      </c>
      <c r="H36">
        <f t="shared" si="5"/>
        <v>141.05600000000001</v>
      </c>
      <c r="I36">
        <f t="shared" si="5"/>
        <v>136.70399999999995</v>
      </c>
      <c r="J36">
        <f t="shared" si="5"/>
        <v>132.35199999999998</v>
      </c>
      <c r="K36">
        <f t="shared" si="5"/>
        <v>128</v>
      </c>
      <c r="L36">
        <f t="shared" si="5"/>
        <v>123.64799999999995</v>
      </c>
      <c r="M36">
        <f t="shared" si="5"/>
        <v>119.29599999999999</v>
      </c>
      <c r="N36">
        <f t="shared" si="5"/>
        <v>114.944</v>
      </c>
      <c r="O36">
        <f t="shared" si="5"/>
        <v>110.592</v>
      </c>
      <c r="P36">
        <f t="shared" si="5"/>
        <v>106.24</v>
      </c>
      <c r="Q36">
        <f t="shared" si="5"/>
        <v>101.88800000000001</v>
      </c>
      <c r="R36">
        <f t="shared" si="5"/>
        <v>97.536000000000001</v>
      </c>
      <c r="S36">
        <f t="shared" si="5"/>
        <v>93.183999999999997</v>
      </c>
      <c r="T36">
        <f t="shared" si="5"/>
        <v>84.47999999999999</v>
      </c>
      <c r="U36">
        <f t="shared" si="5"/>
        <v>40.959999999999994</v>
      </c>
      <c r="V36">
        <f t="shared" si="5"/>
        <v>25.6</v>
      </c>
    </row>
    <row r="37" spans="2:22" x14ac:dyDescent="0.35">
      <c r="B37">
        <v>-0.16</v>
      </c>
      <c r="C37">
        <f t="shared" si="1"/>
        <v>160.768</v>
      </c>
      <c r="D37">
        <f t="shared" si="2"/>
        <v>156.672</v>
      </c>
      <c r="E37">
        <f t="shared" si="3"/>
        <v>152.57599999999999</v>
      </c>
      <c r="F37">
        <f t="shared" si="3"/>
        <v>148.47999999999999</v>
      </c>
      <c r="G37">
        <f t="shared" si="5"/>
        <v>144.38400000000001</v>
      </c>
      <c r="H37">
        <f t="shared" si="5"/>
        <v>140.28800000000001</v>
      </c>
      <c r="I37">
        <f t="shared" si="5"/>
        <v>136.19199999999995</v>
      </c>
      <c r="J37">
        <f t="shared" si="5"/>
        <v>132.09599999999998</v>
      </c>
      <c r="K37">
        <f t="shared" si="5"/>
        <v>128</v>
      </c>
      <c r="L37">
        <f t="shared" si="5"/>
        <v>123.90399999999995</v>
      </c>
      <c r="M37">
        <f t="shared" si="5"/>
        <v>119.80799999999999</v>
      </c>
      <c r="N37">
        <f t="shared" si="5"/>
        <v>115.712</v>
      </c>
      <c r="O37">
        <f t="shared" si="5"/>
        <v>111.616</v>
      </c>
      <c r="P37">
        <f t="shared" si="5"/>
        <v>107.52</v>
      </c>
      <c r="Q37">
        <f t="shared" si="5"/>
        <v>103.42400000000001</v>
      </c>
      <c r="R37">
        <f t="shared" si="5"/>
        <v>99.328000000000003</v>
      </c>
      <c r="S37">
        <f t="shared" si="5"/>
        <v>95.231999999999999</v>
      </c>
      <c r="T37">
        <f t="shared" si="5"/>
        <v>87.039999999999992</v>
      </c>
      <c r="U37">
        <f t="shared" si="5"/>
        <v>46.08</v>
      </c>
      <c r="V37">
        <f t="shared" si="5"/>
        <v>25.6</v>
      </c>
    </row>
    <row r="38" spans="2:22" x14ac:dyDescent="0.35">
      <c r="B38">
        <v>-0.15</v>
      </c>
      <c r="C38">
        <f t="shared" si="1"/>
        <v>158.72</v>
      </c>
      <c r="D38">
        <f t="shared" si="2"/>
        <v>154.88</v>
      </c>
      <c r="E38">
        <f t="shared" si="3"/>
        <v>151.04</v>
      </c>
      <c r="F38">
        <f t="shared" si="3"/>
        <v>147.19999999999999</v>
      </c>
      <c r="G38">
        <f t="shared" si="5"/>
        <v>143.36000000000001</v>
      </c>
      <c r="H38">
        <f t="shared" si="5"/>
        <v>139.52000000000001</v>
      </c>
      <c r="I38">
        <f t="shared" si="5"/>
        <v>135.67999999999995</v>
      </c>
      <c r="J38">
        <f t="shared" si="5"/>
        <v>131.83999999999997</v>
      </c>
      <c r="K38">
        <f t="shared" si="5"/>
        <v>128</v>
      </c>
      <c r="L38">
        <f t="shared" si="5"/>
        <v>124.15999999999997</v>
      </c>
      <c r="M38">
        <f t="shared" si="5"/>
        <v>120.32</v>
      </c>
      <c r="N38">
        <f t="shared" si="5"/>
        <v>116.48</v>
      </c>
      <c r="O38">
        <f t="shared" si="5"/>
        <v>112.64</v>
      </c>
      <c r="P38">
        <f t="shared" si="5"/>
        <v>108.8</v>
      </c>
      <c r="Q38">
        <f t="shared" si="5"/>
        <v>104.96000000000001</v>
      </c>
      <c r="R38">
        <f t="shared" si="5"/>
        <v>101.12</v>
      </c>
      <c r="S38">
        <f t="shared" si="5"/>
        <v>97.28</v>
      </c>
      <c r="T38">
        <f t="shared" si="5"/>
        <v>89.6</v>
      </c>
      <c r="U38">
        <f t="shared" si="5"/>
        <v>51.2</v>
      </c>
      <c r="V38">
        <f t="shared" si="5"/>
        <v>25.6</v>
      </c>
    </row>
    <row r="39" spans="2:22" x14ac:dyDescent="0.35">
      <c r="B39">
        <v>-0.14000000000000001</v>
      </c>
      <c r="C39">
        <f t="shared" si="1"/>
        <v>156.672</v>
      </c>
      <c r="D39">
        <f t="shared" si="2"/>
        <v>153.08799999999999</v>
      </c>
      <c r="E39">
        <f t="shared" si="3"/>
        <v>149.50399999999999</v>
      </c>
      <c r="F39">
        <f t="shared" si="3"/>
        <v>145.92000000000002</v>
      </c>
      <c r="G39">
        <f t="shared" si="5"/>
        <v>142.33600000000001</v>
      </c>
      <c r="H39">
        <f t="shared" si="5"/>
        <v>138.75200000000001</v>
      </c>
      <c r="I39">
        <f t="shared" si="5"/>
        <v>135.16799999999998</v>
      </c>
      <c r="J39">
        <f t="shared" si="5"/>
        <v>131.58399999999997</v>
      </c>
      <c r="K39">
        <f t="shared" si="5"/>
        <v>128</v>
      </c>
      <c r="L39">
        <f t="shared" si="5"/>
        <v>124.41599999999997</v>
      </c>
      <c r="M39">
        <f t="shared" si="5"/>
        <v>120.83199999999999</v>
      </c>
      <c r="N39">
        <f t="shared" si="5"/>
        <v>117.248</v>
      </c>
      <c r="O39">
        <f t="shared" si="5"/>
        <v>113.664</v>
      </c>
      <c r="P39">
        <f t="shared" si="5"/>
        <v>110.08</v>
      </c>
      <c r="Q39">
        <f t="shared" si="5"/>
        <v>106.496</v>
      </c>
      <c r="R39">
        <f t="shared" si="5"/>
        <v>102.91200000000001</v>
      </c>
      <c r="S39">
        <f t="shared" si="5"/>
        <v>99.328000000000003</v>
      </c>
      <c r="T39">
        <f t="shared" si="5"/>
        <v>92.16</v>
      </c>
      <c r="U39">
        <f t="shared" si="5"/>
        <v>56.319999999999993</v>
      </c>
      <c r="V39">
        <f t="shared" si="5"/>
        <v>25.6</v>
      </c>
    </row>
    <row r="40" spans="2:22" x14ac:dyDescent="0.35">
      <c r="B40">
        <v>-0.13</v>
      </c>
      <c r="C40">
        <f t="shared" si="1"/>
        <v>154.624</v>
      </c>
      <c r="D40">
        <f t="shared" si="2"/>
        <v>151.29599999999999</v>
      </c>
      <c r="E40">
        <f t="shared" si="3"/>
        <v>147.96799999999999</v>
      </c>
      <c r="F40">
        <f t="shared" si="3"/>
        <v>144.63999999999999</v>
      </c>
      <c r="G40">
        <f t="shared" si="5"/>
        <v>141.31200000000001</v>
      </c>
      <c r="H40">
        <f t="shared" si="5"/>
        <v>137.98400000000001</v>
      </c>
      <c r="I40">
        <f t="shared" si="5"/>
        <v>134.65599999999998</v>
      </c>
      <c r="J40">
        <f t="shared" si="5"/>
        <v>131.32799999999997</v>
      </c>
      <c r="K40">
        <f t="shared" si="5"/>
        <v>128</v>
      </c>
      <c r="L40">
        <f t="shared" si="5"/>
        <v>124.67199999999997</v>
      </c>
      <c r="M40">
        <f t="shared" si="5"/>
        <v>121.34399999999999</v>
      </c>
      <c r="N40">
        <f t="shared" si="5"/>
        <v>118.01600000000001</v>
      </c>
      <c r="O40">
        <f t="shared" si="5"/>
        <v>114.688</v>
      </c>
      <c r="P40">
        <f t="shared" si="5"/>
        <v>111.36</v>
      </c>
      <c r="Q40">
        <f t="shared" si="5"/>
        <v>108.032</v>
      </c>
      <c r="R40">
        <f t="shared" si="5"/>
        <v>104.70400000000001</v>
      </c>
      <c r="S40">
        <f t="shared" si="5"/>
        <v>101.376</v>
      </c>
      <c r="T40">
        <f t="shared" si="5"/>
        <v>94.72</v>
      </c>
      <c r="U40">
        <f t="shared" si="5"/>
        <v>61.44</v>
      </c>
      <c r="V40">
        <f t="shared" si="5"/>
        <v>28.159999999999997</v>
      </c>
    </row>
    <row r="41" spans="2:22" x14ac:dyDescent="0.35">
      <c r="B41">
        <v>-0.12</v>
      </c>
      <c r="C41">
        <f t="shared" si="1"/>
        <v>152.57599999999999</v>
      </c>
      <c r="D41">
        <f t="shared" si="2"/>
        <v>149.50399999999999</v>
      </c>
      <c r="E41">
        <f t="shared" si="3"/>
        <v>146.43199999999999</v>
      </c>
      <c r="F41">
        <f t="shared" si="3"/>
        <v>143.36000000000001</v>
      </c>
      <c r="G41">
        <f t="shared" si="5"/>
        <v>140.28800000000001</v>
      </c>
      <c r="H41">
        <f t="shared" si="5"/>
        <v>137.21600000000001</v>
      </c>
      <c r="I41">
        <f t="shared" si="5"/>
        <v>134.14399999999998</v>
      </c>
      <c r="J41">
        <f t="shared" si="5"/>
        <v>131.07199999999997</v>
      </c>
      <c r="K41">
        <f t="shared" si="5"/>
        <v>128</v>
      </c>
      <c r="L41">
        <f t="shared" si="5"/>
        <v>124.92799999999997</v>
      </c>
      <c r="M41">
        <f t="shared" si="5"/>
        <v>121.85599999999999</v>
      </c>
      <c r="N41">
        <f t="shared" si="5"/>
        <v>118.78400000000001</v>
      </c>
      <c r="O41">
        <f t="shared" si="5"/>
        <v>115.712</v>
      </c>
      <c r="P41">
        <f t="shared" si="5"/>
        <v>112.64</v>
      </c>
      <c r="Q41">
        <f t="shared" si="5"/>
        <v>109.568</v>
      </c>
      <c r="R41">
        <f t="shared" si="5"/>
        <v>106.49600000000001</v>
      </c>
      <c r="S41">
        <f t="shared" si="5"/>
        <v>103.42400000000001</v>
      </c>
      <c r="T41">
        <f t="shared" si="5"/>
        <v>97.28</v>
      </c>
      <c r="U41">
        <f t="shared" si="5"/>
        <v>66.56</v>
      </c>
      <c r="V41">
        <f t="shared" si="5"/>
        <v>35.840000000000003</v>
      </c>
    </row>
    <row r="42" spans="2:22" x14ac:dyDescent="0.35">
      <c r="B42">
        <v>-0.11</v>
      </c>
      <c r="C42">
        <f t="shared" si="1"/>
        <v>150.52799999999999</v>
      </c>
      <c r="D42">
        <f t="shared" si="2"/>
        <v>147.71199999999999</v>
      </c>
      <c r="E42">
        <f t="shared" si="3"/>
        <v>144.89600000000002</v>
      </c>
      <c r="F42">
        <f t="shared" si="3"/>
        <v>142.08000000000001</v>
      </c>
      <c r="G42">
        <f t="shared" si="5"/>
        <v>139.26400000000001</v>
      </c>
      <c r="H42">
        <f t="shared" si="5"/>
        <v>136.44800000000001</v>
      </c>
      <c r="I42">
        <f t="shared" si="5"/>
        <v>133.63199999999998</v>
      </c>
      <c r="J42">
        <f t="shared" si="5"/>
        <v>130.81599999999997</v>
      </c>
      <c r="K42">
        <f t="shared" si="5"/>
        <v>128</v>
      </c>
      <c r="L42">
        <f t="shared" si="5"/>
        <v>125.18399999999997</v>
      </c>
      <c r="M42">
        <f t="shared" si="5"/>
        <v>122.36799999999999</v>
      </c>
      <c r="N42">
        <f t="shared" si="5"/>
        <v>119.55199999999999</v>
      </c>
      <c r="O42">
        <f t="shared" si="5"/>
        <v>116.736</v>
      </c>
      <c r="P42">
        <f t="shared" si="5"/>
        <v>113.92</v>
      </c>
      <c r="Q42">
        <f t="shared" si="5"/>
        <v>111.104</v>
      </c>
      <c r="R42">
        <f t="shared" si="5"/>
        <v>108.288</v>
      </c>
      <c r="S42">
        <f t="shared" si="5"/>
        <v>105.47199999999999</v>
      </c>
      <c r="T42">
        <f t="shared" si="5"/>
        <v>99.84</v>
      </c>
      <c r="U42">
        <f t="shared" si="5"/>
        <v>71.680000000000007</v>
      </c>
      <c r="V42">
        <f t="shared" si="5"/>
        <v>43.519999999999996</v>
      </c>
    </row>
    <row r="43" spans="2:22" x14ac:dyDescent="0.35">
      <c r="B43">
        <v>-0.1</v>
      </c>
      <c r="C43">
        <f t="shared" si="1"/>
        <v>148.48000000000002</v>
      </c>
      <c r="D43">
        <f t="shared" si="2"/>
        <v>145.91999999999999</v>
      </c>
      <c r="E43">
        <f t="shared" si="3"/>
        <v>143.36000000000001</v>
      </c>
      <c r="F43">
        <f t="shared" si="3"/>
        <v>140.80000000000001</v>
      </c>
      <c r="G43">
        <f t="shared" si="5"/>
        <v>138.24</v>
      </c>
      <c r="H43">
        <f t="shared" si="5"/>
        <v>135.68</v>
      </c>
      <c r="I43">
        <f t="shared" si="5"/>
        <v>133.11999999999998</v>
      </c>
      <c r="J43">
        <f t="shared" si="5"/>
        <v>130.55999999999997</v>
      </c>
      <c r="K43">
        <f t="shared" si="5"/>
        <v>128</v>
      </c>
      <c r="L43">
        <f t="shared" si="5"/>
        <v>125.43999999999997</v>
      </c>
      <c r="M43">
        <f t="shared" si="5"/>
        <v>122.88</v>
      </c>
      <c r="N43">
        <f t="shared" si="5"/>
        <v>120.32</v>
      </c>
      <c r="O43">
        <f t="shared" si="5"/>
        <v>117.75999999999999</v>
      </c>
      <c r="P43">
        <f t="shared" si="5"/>
        <v>115.2</v>
      </c>
      <c r="Q43">
        <f t="shared" si="5"/>
        <v>112.64</v>
      </c>
      <c r="R43">
        <f t="shared" si="5"/>
        <v>110.08</v>
      </c>
      <c r="S43">
        <f t="shared" si="5"/>
        <v>107.52</v>
      </c>
      <c r="T43">
        <f t="shared" si="5"/>
        <v>102.4</v>
      </c>
      <c r="U43">
        <f t="shared" si="5"/>
        <v>76.8</v>
      </c>
      <c r="V43">
        <f t="shared" si="5"/>
        <v>51.199999999999989</v>
      </c>
    </row>
    <row r="44" spans="2:22" x14ac:dyDescent="0.35">
      <c r="B44">
        <v>-0.09</v>
      </c>
      <c r="C44">
        <f t="shared" si="1"/>
        <v>146.43199999999999</v>
      </c>
      <c r="D44">
        <f t="shared" si="2"/>
        <v>144.12799999999999</v>
      </c>
      <c r="E44">
        <f t="shared" si="3"/>
        <v>141.82400000000001</v>
      </c>
      <c r="F44">
        <f t="shared" si="3"/>
        <v>139.52000000000001</v>
      </c>
      <c r="G44">
        <f t="shared" si="5"/>
        <v>137.21600000000001</v>
      </c>
      <c r="H44">
        <f t="shared" si="5"/>
        <v>134.91200000000001</v>
      </c>
      <c r="I44">
        <f t="shared" si="5"/>
        <v>132.60799999999998</v>
      </c>
      <c r="J44">
        <f t="shared" si="5"/>
        <v>130.30399999999997</v>
      </c>
      <c r="K44">
        <f t="shared" si="5"/>
        <v>128</v>
      </c>
      <c r="L44">
        <f t="shared" si="5"/>
        <v>125.69599999999998</v>
      </c>
      <c r="M44">
        <f t="shared" si="5"/>
        <v>123.392</v>
      </c>
      <c r="N44">
        <f t="shared" si="5"/>
        <v>121.08799999999999</v>
      </c>
      <c r="O44">
        <f t="shared" si="5"/>
        <v>118.78400000000001</v>
      </c>
      <c r="P44">
        <f t="shared" si="5"/>
        <v>116.48</v>
      </c>
      <c r="Q44">
        <f t="shared" si="5"/>
        <v>114.176</v>
      </c>
      <c r="R44">
        <f t="shared" si="5"/>
        <v>111.872</v>
      </c>
      <c r="S44">
        <f t="shared" si="5"/>
        <v>109.568</v>
      </c>
      <c r="T44">
        <f t="shared" si="5"/>
        <v>104.96000000000001</v>
      </c>
      <c r="U44">
        <f t="shared" si="5"/>
        <v>81.92</v>
      </c>
      <c r="V44">
        <f t="shared" si="5"/>
        <v>58.879999999999995</v>
      </c>
    </row>
    <row r="45" spans="2:22" x14ac:dyDescent="0.35">
      <c r="B45">
        <v>-0.08</v>
      </c>
      <c r="C45">
        <f t="shared" si="1"/>
        <v>144.38400000000001</v>
      </c>
      <c r="D45">
        <f t="shared" si="2"/>
        <v>142.33600000000001</v>
      </c>
      <c r="E45">
        <f t="shared" si="3"/>
        <v>140.28800000000001</v>
      </c>
      <c r="F45">
        <f t="shared" si="3"/>
        <v>138.24</v>
      </c>
      <c r="G45">
        <f t="shared" si="5"/>
        <v>136.19200000000001</v>
      </c>
      <c r="H45">
        <f t="shared" si="5"/>
        <v>134.14400000000001</v>
      </c>
      <c r="I45">
        <f t="shared" si="5"/>
        <v>132.09599999999998</v>
      </c>
      <c r="J45">
        <f t="shared" si="5"/>
        <v>130.04799999999997</v>
      </c>
      <c r="K45">
        <f t="shared" si="5"/>
        <v>128</v>
      </c>
      <c r="L45">
        <f t="shared" si="5"/>
        <v>125.95199999999998</v>
      </c>
      <c r="M45">
        <f t="shared" si="5"/>
        <v>123.904</v>
      </c>
      <c r="N45">
        <f t="shared" si="5"/>
        <v>121.85599999999999</v>
      </c>
      <c r="O45">
        <f t="shared" si="5"/>
        <v>119.80799999999999</v>
      </c>
      <c r="P45">
        <f t="shared" si="5"/>
        <v>117.76</v>
      </c>
      <c r="Q45">
        <f t="shared" si="5"/>
        <v>115.712</v>
      </c>
      <c r="R45">
        <f t="shared" si="5"/>
        <v>113.664</v>
      </c>
      <c r="S45">
        <f t="shared" si="5"/>
        <v>111.616</v>
      </c>
      <c r="T45">
        <f t="shared" si="5"/>
        <v>107.52</v>
      </c>
      <c r="U45">
        <f t="shared" si="5"/>
        <v>87.039999999999992</v>
      </c>
      <c r="V45">
        <f t="shared" si="5"/>
        <v>66.56</v>
      </c>
    </row>
    <row r="46" spans="2:22" x14ac:dyDescent="0.35">
      <c r="B46">
        <v>-7.0000000000000007E-2</v>
      </c>
      <c r="C46">
        <f t="shared" si="1"/>
        <v>142.33600000000001</v>
      </c>
      <c r="D46">
        <f t="shared" si="2"/>
        <v>140.54400000000001</v>
      </c>
      <c r="E46">
        <f t="shared" si="3"/>
        <v>138.75200000000001</v>
      </c>
      <c r="F46">
        <f t="shared" si="3"/>
        <v>136.96</v>
      </c>
      <c r="G46">
        <f t="shared" si="5"/>
        <v>135.16800000000001</v>
      </c>
      <c r="H46">
        <f t="shared" si="5"/>
        <v>133.376</v>
      </c>
      <c r="I46">
        <f t="shared" si="5"/>
        <v>131.58399999999997</v>
      </c>
      <c r="J46">
        <f t="shared" si="5"/>
        <v>129.79199999999997</v>
      </c>
      <c r="K46">
        <f t="shared" si="5"/>
        <v>128</v>
      </c>
      <c r="L46">
        <f t="shared" si="5"/>
        <v>126.20799999999998</v>
      </c>
      <c r="M46">
        <f t="shared" si="5"/>
        <v>124.416</v>
      </c>
      <c r="N46">
        <f t="shared" si="5"/>
        <v>122.624</v>
      </c>
      <c r="O46">
        <f t="shared" si="5"/>
        <v>120.83199999999999</v>
      </c>
      <c r="P46">
        <f t="shared" si="5"/>
        <v>119.03999999999999</v>
      </c>
      <c r="Q46">
        <f t="shared" si="5"/>
        <v>117.248</v>
      </c>
      <c r="R46">
        <f t="shared" si="5"/>
        <v>115.456</v>
      </c>
      <c r="S46">
        <f t="shared" si="5"/>
        <v>113.664</v>
      </c>
      <c r="T46">
        <f t="shared" si="5"/>
        <v>110.08</v>
      </c>
      <c r="U46">
        <f t="shared" si="5"/>
        <v>92.16</v>
      </c>
      <c r="V46">
        <f t="shared" si="5"/>
        <v>74.239999999999995</v>
      </c>
    </row>
    <row r="47" spans="2:22" x14ac:dyDescent="0.35">
      <c r="B47">
        <v>-0.06</v>
      </c>
      <c r="C47">
        <f t="shared" si="1"/>
        <v>140.28800000000001</v>
      </c>
      <c r="D47">
        <f t="shared" si="2"/>
        <v>138.75200000000001</v>
      </c>
      <c r="E47">
        <f t="shared" si="3"/>
        <v>137.21600000000001</v>
      </c>
      <c r="F47">
        <f t="shared" si="3"/>
        <v>135.68</v>
      </c>
      <c r="G47">
        <f t="shared" si="5"/>
        <v>134.14400000000001</v>
      </c>
      <c r="H47">
        <f t="shared" si="5"/>
        <v>132.608</v>
      </c>
      <c r="I47">
        <f t="shared" si="5"/>
        <v>131.07199999999997</v>
      </c>
      <c r="J47">
        <f t="shared" si="5"/>
        <v>129.53599999999997</v>
      </c>
      <c r="K47">
        <f t="shared" si="5"/>
        <v>128</v>
      </c>
      <c r="L47">
        <f t="shared" si="5"/>
        <v>126.46399999999998</v>
      </c>
      <c r="M47">
        <f t="shared" si="5"/>
        <v>124.928</v>
      </c>
      <c r="N47">
        <f t="shared" si="5"/>
        <v>123.392</v>
      </c>
      <c r="O47">
        <f t="shared" si="5"/>
        <v>121.85599999999999</v>
      </c>
      <c r="P47">
        <f t="shared" si="5"/>
        <v>120.32</v>
      </c>
      <c r="Q47">
        <f t="shared" si="5"/>
        <v>118.78400000000001</v>
      </c>
      <c r="R47">
        <f t="shared" si="5"/>
        <v>117.248</v>
      </c>
      <c r="S47">
        <f t="shared" si="5"/>
        <v>115.712</v>
      </c>
      <c r="T47">
        <f t="shared" si="5"/>
        <v>112.64</v>
      </c>
      <c r="U47">
        <f t="shared" si="5"/>
        <v>97.28</v>
      </c>
      <c r="V47">
        <f t="shared" si="5"/>
        <v>81.92</v>
      </c>
    </row>
    <row r="48" spans="2:22" x14ac:dyDescent="0.35">
      <c r="B48">
        <v>-0.05</v>
      </c>
      <c r="C48">
        <f t="shared" si="1"/>
        <v>138.24</v>
      </c>
      <c r="D48">
        <f t="shared" si="2"/>
        <v>136.96</v>
      </c>
      <c r="E48">
        <f t="shared" si="3"/>
        <v>135.68</v>
      </c>
      <c r="F48">
        <f t="shared" si="3"/>
        <v>134.4</v>
      </c>
      <c r="G48">
        <f t="shared" si="5"/>
        <v>133.12</v>
      </c>
      <c r="H48">
        <f t="shared" si="5"/>
        <v>131.84</v>
      </c>
      <c r="I48">
        <f t="shared" si="5"/>
        <v>130.55999999999997</v>
      </c>
      <c r="J48">
        <f t="shared" si="5"/>
        <v>129.28</v>
      </c>
      <c r="K48">
        <f t="shared" si="5"/>
        <v>128</v>
      </c>
      <c r="L48">
        <f t="shared" si="5"/>
        <v>126.71999999999998</v>
      </c>
      <c r="M48">
        <f t="shared" si="5"/>
        <v>125.44</v>
      </c>
      <c r="N48">
        <f t="shared" si="5"/>
        <v>124.16</v>
      </c>
      <c r="O48">
        <f t="shared" si="5"/>
        <v>122.88</v>
      </c>
      <c r="P48">
        <f t="shared" si="5"/>
        <v>121.6</v>
      </c>
      <c r="Q48">
        <f t="shared" si="5"/>
        <v>120.32</v>
      </c>
      <c r="R48">
        <f t="shared" si="5"/>
        <v>119.04</v>
      </c>
      <c r="S48">
        <f t="shared" si="5"/>
        <v>117.75999999999999</v>
      </c>
      <c r="T48">
        <f t="shared" si="5"/>
        <v>115.2</v>
      </c>
      <c r="U48">
        <f t="shared" si="5"/>
        <v>102.4</v>
      </c>
      <c r="V48">
        <f t="shared" si="5"/>
        <v>89.6</v>
      </c>
    </row>
    <row r="49" spans="2:22" x14ac:dyDescent="0.35">
      <c r="B49">
        <v>-0.04</v>
      </c>
      <c r="C49">
        <f t="shared" si="1"/>
        <v>136.19200000000001</v>
      </c>
      <c r="D49">
        <f t="shared" si="2"/>
        <v>135.16800000000001</v>
      </c>
      <c r="E49">
        <f t="shared" si="3"/>
        <v>134.14400000000001</v>
      </c>
      <c r="F49">
        <f t="shared" si="3"/>
        <v>133.12</v>
      </c>
      <c r="G49">
        <f t="shared" si="5"/>
        <v>132.096</v>
      </c>
      <c r="H49">
        <f t="shared" si="5"/>
        <v>131.072</v>
      </c>
      <c r="I49">
        <f t="shared" si="5"/>
        <v>130.048</v>
      </c>
      <c r="J49">
        <f t="shared" si="5"/>
        <v>129.024</v>
      </c>
      <c r="K49">
        <f t="shared" si="5"/>
        <v>128</v>
      </c>
      <c r="L49">
        <f t="shared" si="5"/>
        <v>126.97599999999998</v>
      </c>
      <c r="M49">
        <f t="shared" si="5"/>
        <v>125.952</v>
      </c>
      <c r="N49">
        <f t="shared" si="5"/>
        <v>124.928</v>
      </c>
      <c r="O49">
        <f t="shared" si="5"/>
        <v>123.904</v>
      </c>
      <c r="P49">
        <f t="shared" si="5"/>
        <v>122.88</v>
      </c>
      <c r="Q49">
        <f t="shared" si="5"/>
        <v>121.85599999999999</v>
      </c>
      <c r="R49">
        <f t="shared" si="5"/>
        <v>120.83199999999999</v>
      </c>
      <c r="S49">
        <f t="shared" si="5"/>
        <v>119.80799999999999</v>
      </c>
      <c r="T49">
        <f t="shared" ref="G49:V65" si="6">IF((0.5+T$2*$B49)*256&gt;230.4, 230.4, IF((0.5+T$2*$B49)*256&lt;25.6, 25.6, (0.5+T$2*$B49)*256))</f>
        <v>117.76</v>
      </c>
      <c r="U49">
        <f t="shared" si="6"/>
        <v>107.52</v>
      </c>
      <c r="V49">
        <f t="shared" si="6"/>
        <v>97.28</v>
      </c>
    </row>
    <row r="50" spans="2:22" x14ac:dyDescent="0.35">
      <c r="B50">
        <v>-0.03</v>
      </c>
      <c r="C50">
        <f t="shared" si="1"/>
        <v>134.14400000000001</v>
      </c>
      <c r="D50">
        <f t="shared" si="2"/>
        <v>133.376</v>
      </c>
      <c r="E50">
        <f t="shared" si="3"/>
        <v>132.608</v>
      </c>
      <c r="F50">
        <f t="shared" si="3"/>
        <v>131.84</v>
      </c>
      <c r="G50">
        <f t="shared" si="6"/>
        <v>131.072</v>
      </c>
      <c r="H50">
        <f t="shared" si="6"/>
        <v>130.304</v>
      </c>
      <c r="I50">
        <f t="shared" si="6"/>
        <v>129.536</v>
      </c>
      <c r="J50">
        <f t="shared" si="6"/>
        <v>128.768</v>
      </c>
      <c r="K50">
        <f t="shared" si="6"/>
        <v>128</v>
      </c>
      <c r="L50">
        <f t="shared" si="6"/>
        <v>127.232</v>
      </c>
      <c r="M50">
        <f t="shared" si="6"/>
        <v>126.464</v>
      </c>
      <c r="N50">
        <f t="shared" si="6"/>
        <v>125.696</v>
      </c>
      <c r="O50">
        <f t="shared" si="6"/>
        <v>124.928</v>
      </c>
      <c r="P50">
        <f t="shared" si="6"/>
        <v>124.16</v>
      </c>
      <c r="Q50">
        <f t="shared" si="6"/>
        <v>123.392</v>
      </c>
      <c r="R50">
        <f t="shared" si="6"/>
        <v>122.624</v>
      </c>
      <c r="S50">
        <f t="shared" si="6"/>
        <v>121.85599999999999</v>
      </c>
      <c r="T50">
        <f t="shared" si="6"/>
        <v>120.32</v>
      </c>
      <c r="U50">
        <f t="shared" si="6"/>
        <v>112.64</v>
      </c>
      <c r="V50">
        <f t="shared" si="6"/>
        <v>104.96000000000001</v>
      </c>
    </row>
    <row r="51" spans="2:22" x14ac:dyDescent="0.35">
      <c r="B51">
        <v>-0.02</v>
      </c>
      <c r="C51">
        <f t="shared" si="1"/>
        <v>132.096</v>
      </c>
      <c r="D51">
        <f t="shared" si="2"/>
        <v>131.584</v>
      </c>
      <c r="E51">
        <f t="shared" si="3"/>
        <v>131.072</v>
      </c>
      <c r="F51">
        <f t="shared" si="3"/>
        <v>130.56</v>
      </c>
      <c r="G51">
        <f t="shared" si="6"/>
        <v>130.048</v>
      </c>
      <c r="H51">
        <f t="shared" si="6"/>
        <v>129.536</v>
      </c>
      <c r="I51">
        <f t="shared" si="6"/>
        <v>129.024</v>
      </c>
      <c r="J51">
        <f t="shared" si="6"/>
        <v>128.512</v>
      </c>
      <c r="K51">
        <f t="shared" si="6"/>
        <v>128</v>
      </c>
      <c r="L51">
        <f t="shared" si="6"/>
        <v>127.488</v>
      </c>
      <c r="M51">
        <f t="shared" si="6"/>
        <v>126.976</v>
      </c>
      <c r="N51">
        <f t="shared" si="6"/>
        <v>126.464</v>
      </c>
      <c r="O51">
        <f t="shared" si="6"/>
        <v>125.952</v>
      </c>
      <c r="P51">
        <f t="shared" si="6"/>
        <v>125.44</v>
      </c>
      <c r="Q51">
        <f t="shared" si="6"/>
        <v>124.928</v>
      </c>
      <c r="R51">
        <f t="shared" si="6"/>
        <v>124.416</v>
      </c>
      <c r="S51">
        <f t="shared" si="6"/>
        <v>123.904</v>
      </c>
      <c r="T51">
        <f t="shared" si="6"/>
        <v>122.88</v>
      </c>
      <c r="U51">
        <f t="shared" si="6"/>
        <v>117.76</v>
      </c>
      <c r="V51">
        <f t="shared" si="6"/>
        <v>112.64</v>
      </c>
    </row>
    <row r="52" spans="2:22" x14ac:dyDescent="0.35">
      <c r="B52">
        <v>-0.01</v>
      </c>
      <c r="C52">
        <f t="shared" si="1"/>
        <v>130.048</v>
      </c>
      <c r="D52">
        <f t="shared" si="2"/>
        <v>129.792</v>
      </c>
      <c r="E52">
        <f t="shared" si="3"/>
        <v>129.536</v>
      </c>
      <c r="F52">
        <f t="shared" si="3"/>
        <v>129.28</v>
      </c>
      <c r="G52">
        <f t="shared" si="6"/>
        <v>129.024</v>
      </c>
      <c r="H52">
        <f t="shared" si="6"/>
        <v>128.768</v>
      </c>
      <c r="I52">
        <f t="shared" si="6"/>
        <v>128.512</v>
      </c>
      <c r="J52">
        <f t="shared" si="6"/>
        <v>128.256</v>
      </c>
      <c r="K52">
        <f t="shared" si="6"/>
        <v>128</v>
      </c>
      <c r="L52">
        <f t="shared" si="6"/>
        <v>127.744</v>
      </c>
      <c r="M52">
        <f t="shared" si="6"/>
        <v>127.488</v>
      </c>
      <c r="N52">
        <f t="shared" si="6"/>
        <v>127.232</v>
      </c>
      <c r="O52">
        <f t="shared" si="6"/>
        <v>126.976</v>
      </c>
      <c r="P52">
        <f t="shared" si="6"/>
        <v>126.72</v>
      </c>
      <c r="Q52">
        <f t="shared" si="6"/>
        <v>126.464</v>
      </c>
      <c r="R52">
        <f t="shared" si="6"/>
        <v>126.208</v>
      </c>
      <c r="S52">
        <f t="shared" si="6"/>
        <v>125.952</v>
      </c>
      <c r="T52">
        <f t="shared" si="6"/>
        <v>125.44</v>
      </c>
      <c r="U52">
        <f t="shared" si="6"/>
        <v>122.88</v>
      </c>
      <c r="V52">
        <f t="shared" si="6"/>
        <v>120.32</v>
      </c>
    </row>
    <row r="53" spans="2:22" x14ac:dyDescent="0.35">
      <c r="B53">
        <v>0</v>
      </c>
      <c r="C53">
        <f t="shared" si="1"/>
        <v>128</v>
      </c>
      <c r="D53">
        <f t="shared" si="2"/>
        <v>128</v>
      </c>
      <c r="E53">
        <f t="shared" si="3"/>
        <v>128</v>
      </c>
      <c r="F53">
        <f t="shared" si="3"/>
        <v>128</v>
      </c>
      <c r="G53">
        <f t="shared" si="6"/>
        <v>128</v>
      </c>
      <c r="H53">
        <f t="shared" si="6"/>
        <v>128</v>
      </c>
      <c r="I53">
        <f t="shared" si="6"/>
        <v>128</v>
      </c>
      <c r="J53">
        <f t="shared" si="6"/>
        <v>128</v>
      </c>
      <c r="K53">
        <f t="shared" si="6"/>
        <v>128</v>
      </c>
      <c r="L53">
        <f t="shared" si="6"/>
        <v>128</v>
      </c>
      <c r="M53">
        <f t="shared" si="6"/>
        <v>128</v>
      </c>
      <c r="N53">
        <f t="shared" si="6"/>
        <v>128</v>
      </c>
      <c r="O53">
        <f t="shared" si="6"/>
        <v>128</v>
      </c>
      <c r="P53">
        <f t="shared" si="6"/>
        <v>128</v>
      </c>
      <c r="Q53">
        <f t="shared" si="6"/>
        <v>128</v>
      </c>
      <c r="R53">
        <f t="shared" si="6"/>
        <v>128</v>
      </c>
      <c r="S53">
        <f t="shared" si="6"/>
        <v>128</v>
      </c>
      <c r="T53">
        <f t="shared" si="6"/>
        <v>128</v>
      </c>
      <c r="U53">
        <f t="shared" si="6"/>
        <v>128</v>
      </c>
      <c r="V53">
        <f t="shared" si="6"/>
        <v>128</v>
      </c>
    </row>
    <row r="54" spans="2:22" x14ac:dyDescent="0.35">
      <c r="B54">
        <v>0.01</v>
      </c>
      <c r="C54">
        <f t="shared" si="1"/>
        <v>125.952</v>
      </c>
      <c r="D54">
        <f t="shared" si="2"/>
        <v>126.208</v>
      </c>
      <c r="E54">
        <f t="shared" si="3"/>
        <v>126.464</v>
      </c>
      <c r="F54">
        <f t="shared" si="3"/>
        <v>126.72</v>
      </c>
      <c r="G54">
        <f t="shared" si="6"/>
        <v>126.976</v>
      </c>
      <c r="H54">
        <f t="shared" si="6"/>
        <v>127.232</v>
      </c>
      <c r="I54">
        <f t="shared" si="6"/>
        <v>127.488</v>
      </c>
      <c r="J54">
        <f t="shared" si="6"/>
        <v>127.744</v>
      </c>
      <c r="K54">
        <f t="shared" si="6"/>
        <v>128</v>
      </c>
      <c r="L54">
        <f t="shared" si="6"/>
        <v>128.256</v>
      </c>
      <c r="M54">
        <f t="shared" si="6"/>
        <v>128.512</v>
      </c>
      <c r="N54">
        <f t="shared" si="6"/>
        <v>128.768</v>
      </c>
      <c r="O54">
        <f t="shared" si="6"/>
        <v>129.024</v>
      </c>
      <c r="P54">
        <f t="shared" si="6"/>
        <v>129.28</v>
      </c>
      <c r="Q54">
        <f t="shared" si="6"/>
        <v>129.536</v>
      </c>
      <c r="R54">
        <f t="shared" si="6"/>
        <v>129.792</v>
      </c>
      <c r="S54">
        <f t="shared" si="6"/>
        <v>130.048</v>
      </c>
      <c r="T54">
        <f t="shared" si="6"/>
        <v>130.56</v>
      </c>
      <c r="U54">
        <f t="shared" si="6"/>
        <v>133.12</v>
      </c>
      <c r="V54">
        <f t="shared" si="6"/>
        <v>135.68</v>
      </c>
    </row>
    <row r="55" spans="2:22" x14ac:dyDescent="0.35">
      <c r="B55">
        <v>0.02</v>
      </c>
      <c r="C55">
        <f t="shared" si="1"/>
        <v>123.904</v>
      </c>
      <c r="D55">
        <f t="shared" si="2"/>
        <v>124.416</v>
      </c>
      <c r="E55">
        <f t="shared" si="3"/>
        <v>124.928</v>
      </c>
      <c r="F55">
        <f t="shared" si="3"/>
        <v>125.44</v>
      </c>
      <c r="G55">
        <f t="shared" si="6"/>
        <v>125.952</v>
      </c>
      <c r="H55">
        <f t="shared" si="6"/>
        <v>126.464</v>
      </c>
      <c r="I55">
        <f t="shared" si="6"/>
        <v>126.976</v>
      </c>
      <c r="J55">
        <f t="shared" si="6"/>
        <v>127.488</v>
      </c>
      <c r="K55">
        <f t="shared" si="6"/>
        <v>128</v>
      </c>
      <c r="L55">
        <f t="shared" si="6"/>
        <v>128.512</v>
      </c>
      <c r="M55">
        <f t="shared" si="6"/>
        <v>129.024</v>
      </c>
      <c r="N55">
        <f t="shared" si="6"/>
        <v>129.536</v>
      </c>
      <c r="O55">
        <f t="shared" si="6"/>
        <v>130.048</v>
      </c>
      <c r="P55">
        <f t="shared" si="6"/>
        <v>130.56</v>
      </c>
      <c r="Q55">
        <f t="shared" si="6"/>
        <v>131.072</v>
      </c>
      <c r="R55">
        <f t="shared" si="6"/>
        <v>131.584</v>
      </c>
      <c r="S55">
        <f t="shared" si="6"/>
        <v>132.096</v>
      </c>
      <c r="T55">
        <f t="shared" si="6"/>
        <v>133.12</v>
      </c>
      <c r="U55">
        <f t="shared" si="6"/>
        <v>138.24</v>
      </c>
      <c r="V55">
        <f t="shared" si="6"/>
        <v>143.36000000000001</v>
      </c>
    </row>
    <row r="56" spans="2:22" x14ac:dyDescent="0.35">
      <c r="B56">
        <v>0.03</v>
      </c>
      <c r="C56">
        <f t="shared" si="1"/>
        <v>121.85599999999999</v>
      </c>
      <c r="D56">
        <f t="shared" si="2"/>
        <v>122.624</v>
      </c>
      <c r="E56">
        <f t="shared" si="3"/>
        <v>123.392</v>
      </c>
      <c r="F56">
        <f t="shared" si="3"/>
        <v>124.16</v>
      </c>
      <c r="G56">
        <f t="shared" si="6"/>
        <v>124.928</v>
      </c>
      <c r="H56">
        <f t="shared" si="6"/>
        <v>125.696</v>
      </c>
      <c r="I56">
        <f t="shared" si="6"/>
        <v>126.46400000000001</v>
      </c>
      <c r="J56">
        <f t="shared" si="6"/>
        <v>127.23200000000001</v>
      </c>
      <c r="K56">
        <f t="shared" si="6"/>
        <v>128</v>
      </c>
      <c r="L56">
        <f t="shared" si="6"/>
        <v>128.768</v>
      </c>
      <c r="M56">
        <f t="shared" si="6"/>
        <v>129.536</v>
      </c>
      <c r="N56">
        <f t="shared" si="6"/>
        <v>130.304</v>
      </c>
      <c r="O56">
        <f t="shared" si="6"/>
        <v>131.072</v>
      </c>
      <c r="P56">
        <f t="shared" si="6"/>
        <v>131.84</v>
      </c>
      <c r="Q56">
        <f t="shared" si="6"/>
        <v>132.608</v>
      </c>
      <c r="R56">
        <f t="shared" si="6"/>
        <v>133.376</v>
      </c>
      <c r="S56">
        <f t="shared" si="6"/>
        <v>134.14400000000001</v>
      </c>
      <c r="T56">
        <f t="shared" si="6"/>
        <v>135.68</v>
      </c>
      <c r="U56">
        <f t="shared" si="6"/>
        <v>143.36000000000001</v>
      </c>
      <c r="V56">
        <f t="shared" si="6"/>
        <v>151.04</v>
      </c>
    </row>
    <row r="57" spans="2:22" x14ac:dyDescent="0.35">
      <c r="B57">
        <v>0.04</v>
      </c>
      <c r="C57">
        <f t="shared" si="1"/>
        <v>119.80799999999999</v>
      </c>
      <c r="D57">
        <f t="shared" si="2"/>
        <v>120.83199999999999</v>
      </c>
      <c r="E57">
        <f t="shared" si="3"/>
        <v>121.85599999999999</v>
      </c>
      <c r="F57">
        <f t="shared" si="3"/>
        <v>122.88</v>
      </c>
      <c r="G57">
        <f t="shared" si="6"/>
        <v>123.904</v>
      </c>
      <c r="H57">
        <f t="shared" si="6"/>
        <v>124.928</v>
      </c>
      <c r="I57">
        <f t="shared" si="6"/>
        <v>125.95200000000001</v>
      </c>
      <c r="J57">
        <f t="shared" si="6"/>
        <v>126.97600000000001</v>
      </c>
      <c r="K57">
        <f t="shared" si="6"/>
        <v>128</v>
      </c>
      <c r="L57">
        <f t="shared" si="6"/>
        <v>129.024</v>
      </c>
      <c r="M57">
        <f t="shared" si="6"/>
        <v>130.048</v>
      </c>
      <c r="N57">
        <f t="shared" si="6"/>
        <v>131.072</v>
      </c>
      <c r="O57">
        <f t="shared" si="6"/>
        <v>132.096</v>
      </c>
      <c r="P57">
        <f t="shared" si="6"/>
        <v>133.12</v>
      </c>
      <c r="Q57">
        <f t="shared" si="6"/>
        <v>134.14400000000001</v>
      </c>
      <c r="R57">
        <f t="shared" si="6"/>
        <v>135.16800000000001</v>
      </c>
      <c r="S57">
        <f t="shared" si="6"/>
        <v>136.19200000000001</v>
      </c>
      <c r="T57">
        <f t="shared" si="6"/>
        <v>138.24</v>
      </c>
      <c r="U57">
        <f t="shared" si="6"/>
        <v>148.47999999999999</v>
      </c>
      <c r="V57">
        <f t="shared" si="6"/>
        <v>158.72</v>
      </c>
    </row>
    <row r="58" spans="2:22" x14ac:dyDescent="0.35">
      <c r="B58">
        <v>0.05</v>
      </c>
      <c r="C58">
        <f t="shared" si="1"/>
        <v>117.75999999999999</v>
      </c>
      <c r="D58">
        <f t="shared" si="2"/>
        <v>119.04</v>
      </c>
      <c r="E58">
        <f t="shared" si="3"/>
        <v>120.32</v>
      </c>
      <c r="F58">
        <f t="shared" si="3"/>
        <v>121.6</v>
      </c>
      <c r="G58">
        <f t="shared" si="6"/>
        <v>122.88</v>
      </c>
      <c r="H58">
        <f t="shared" si="6"/>
        <v>124.16</v>
      </c>
      <c r="I58">
        <f t="shared" si="6"/>
        <v>125.44000000000001</v>
      </c>
      <c r="J58">
        <f t="shared" si="6"/>
        <v>126.72000000000001</v>
      </c>
      <c r="K58">
        <f t="shared" si="6"/>
        <v>128</v>
      </c>
      <c r="L58">
        <f t="shared" si="6"/>
        <v>129.28</v>
      </c>
      <c r="M58">
        <f t="shared" si="6"/>
        <v>130.56</v>
      </c>
      <c r="N58">
        <f t="shared" si="6"/>
        <v>131.84</v>
      </c>
      <c r="O58">
        <f t="shared" si="6"/>
        <v>133.12</v>
      </c>
      <c r="P58">
        <f t="shared" si="6"/>
        <v>134.4</v>
      </c>
      <c r="Q58">
        <f t="shared" si="6"/>
        <v>135.68</v>
      </c>
      <c r="R58">
        <f t="shared" si="6"/>
        <v>136.96</v>
      </c>
      <c r="S58">
        <f t="shared" si="6"/>
        <v>138.24</v>
      </c>
      <c r="T58">
        <f t="shared" si="6"/>
        <v>140.80000000000001</v>
      </c>
      <c r="U58">
        <f t="shared" si="6"/>
        <v>153.6</v>
      </c>
      <c r="V58">
        <f t="shared" si="6"/>
        <v>166.4</v>
      </c>
    </row>
    <row r="59" spans="2:22" x14ac:dyDescent="0.35">
      <c r="B59">
        <v>6.0000000000000102E-2</v>
      </c>
      <c r="C59">
        <f t="shared" si="1"/>
        <v>115.71199999999997</v>
      </c>
      <c r="D59">
        <f t="shared" si="2"/>
        <v>117.24799999999998</v>
      </c>
      <c r="E59">
        <f t="shared" si="3"/>
        <v>118.78399999999999</v>
      </c>
      <c r="F59">
        <f t="shared" si="3"/>
        <v>120.32</v>
      </c>
      <c r="G59">
        <f t="shared" si="6"/>
        <v>121.85599999999999</v>
      </c>
      <c r="H59">
        <f t="shared" si="6"/>
        <v>123.392</v>
      </c>
      <c r="I59">
        <f t="shared" si="6"/>
        <v>124.92800000000001</v>
      </c>
      <c r="J59">
        <f t="shared" si="6"/>
        <v>126.46400000000001</v>
      </c>
      <c r="K59">
        <f t="shared" si="6"/>
        <v>128</v>
      </c>
      <c r="L59">
        <f t="shared" si="6"/>
        <v>129.53600000000003</v>
      </c>
      <c r="M59">
        <f t="shared" si="6"/>
        <v>131.072</v>
      </c>
      <c r="N59">
        <f t="shared" si="6"/>
        <v>132.608</v>
      </c>
      <c r="O59">
        <f t="shared" si="6"/>
        <v>134.14400000000001</v>
      </c>
      <c r="P59">
        <f t="shared" si="6"/>
        <v>135.68</v>
      </c>
      <c r="Q59">
        <f t="shared" si="6"/>
        <v>137.21600000000001</v>
      </c>
      <c r="R59">
        <f t="shared" si="6"/>
        <v>138.75200000000001</v>
      </c>
      <c r="S59">
        <f t="shared" si="6"/>
        <v>140.28800000000001</v>
      </c>
      <c r="T59">
        <f t="shared" si="6"/>
        <v>143.36000000000001</v>
      </c>
      <c r="U59">
        <f t="shared" si="6"/>
        <v>158.72000000000006</v>
      </c>
      <c r="V59">
        <f t="shared" si="6"/>
        <v>174.08000000000007</v>
      </c>
    </row>
    <row r="60" spans="2:22" x14ac:dyDescent="0.35">
      <c r="B60">
        <v>7.0000000000001006E-2</v>
      </c>
      <c r="C60">
        <f t="shared" si="1"/>
        <v>113.66399999999979</v>
      </c>
      <c r="D60">
        <f t="shared" si="2"/>
        <v>115.45599999999982</v>
      </c>
      <c r="E60">
        <f t="shared" si="3"/>
        <v>117.24799999999985</v>
      </c>
      <c r="F60">
        <f t="shared" si="3"/>
        <v>119.03999999999988</v>
      </c>
      <c r="G60">
        <f t="shared" si="6"/>
        <v>120.83199999999989</v>
      </c>
      <c r="H60">
        <f t="shared" si="6"/>
        <v>122.62399999999992</v>
      </c>
      <c r="I60">
        <f t="shared" si="6"/>
        <v>124.41599999999997</v>
      </c>
      <c r="J60">
        <f t="shared" si="6"/>
        <v>126.20799999999998</v>
      </c>
      <c r="K60">
        <f t="shared" si="6"/>
        <v>128</v>
      </c>
      <c r="L60">
        <f t="shared" si="6"/>
        <v>129.79200000000003</v>
      </c>
      <c r="M60">
        <f t="shared" si="6"/>
        <v>131.58400000000006</v>
      </c>
      <c r="N60">
        <f t="shared" si="6"/>
        <v>133.37600000000009</v>
      </c>
      <c r="O60">
        <f t="shared" si="6"/>
        <v>135.16800000000009</v>
      </c>
      <c r="P60">
        <f t="shared" si="6"/>
        <v>136.96000000000012</v>
      </c>
      <c r="Q60">
        <f t="shared" si="6"/>
        <v>138.75200000000015</v>
      </c>
      <c r="R60">
        <f t="shared" si="6"/>
        <v>140.54400000000018</v>
      </c>
      <c r="S60">
        <f t="shared" si="6"/>
        <v>142.33600000000021</v>
      </c>
      <c r="T60">
        <f t="shared" si="6"/>
        <v>145.92000000000024</v>
      </c>
      <c r="U60">
        <f t="shared" si="6"/>
        <v>163.84000000000052</v>
      </c>
      <c r="V60">
        <f t="shared" si="6"/>
        <v>181.76000000000079</v>
      </c>
    </row>
    <row r="61" spans="2:22" x14ac:dyDescent="0.35">
      <c r="B61">
        <v>8.0000000000001001E-2</v>
      </c>
      <c r="C61">
        <f t="shared" si="1"/>
        <v>111.61599999999979</v>
      </c>
      <c r="D61">
        <f t="shared" si="2"/>
        <v>113.66399999999982</v>
      </c>
      <c r="E61">
        <f t="shared" si="3"/>
        <v>115.71199999999985</v>
      </c>
      <c r="F61">
        <f t="shared" si="3"/>
        <v>117.75999999999988</v>
      </c>
      <c r="G61">
        <f t="shared" si="6"/>
        <v>119.80799999999989</v>
      </c>
      <c r="H61">
        <f t="shared" si="6"/>
        <v>121.85599999999992</v>
      </c>
      <c r="I61">
        <f t="shared" si="6"/>
        <v>123.90399999999997</v>
      </c>
      <c r="J61">
        <f t="shared" si="6"/>
        <v>125.952</v>
      </c>
      <c r="K61">
        <f t="shared" si="6"/>
        <v>128</v>
      </c>
      <c r="L61">
        <f t="shared" si="6"/>
        <v>130.04800000000006</v>
      </c>
      <c r="M61">
        <f t="shared" si="6"/>
        <v>132.09600000000006</v>
      </c>
      <c r="N61">
        <f t="shared" si="6"/>
        <v>134.14400000000006</v>
      </c>
      <c r="O61">
        <f t="shared" si="6"/>
        <v>136.19200000000009</v>
      </c>
      <c r="P61">
        <f t="shared" si="6"/>
        <v>138.24000000000012</v>
      </c>
      <c r="Q61">
        <f t="shared" si="6"/>
        <v>140.28800000000015</v>
      </c>
      <c r="R61">
        <f t="shared" si="6"/>
        <v>142.33600000000018</v>
      </c>
      <c r="S61">
        <f t="shared" si="6"/>
        <v>144.38400000000021</v>
      </c>
      <c r="T61">
        <f t="shared" si="6"/>
        <v>148.48000000000025</v>
      </c>
      <c r="U61">
        <f t="shared" si="6"/>
        <v>168.96000000000052</v>
      </c>
      <c r="V61">
        <f t="shared" si="6"/>
        <v>189.44000000000077</v>
      </c>
    </row>
    <row r="62" spans="2:22" x14ac:dyDescent="0.35">
      <c r="B62">
        <v>9.0000000000000996E-2</v>
      </c>
      <c r="C62">
        <f t="shared" si="1"/>
        <v>109.5679999999998</v>
      </c>
      <c r="D62">
        <f t="shared" si="2"/>
        <v>111.87199999999982</v>
      </c>
      <c r="E62">
        <f t="shared" si="3"/>
        <v>114.17599999999985</v>
      </c>
      <c r="F62">
        <f t="shared" si="3"/>
        <v>116.47999999999988</v>
      </c>
      <c r="G62">
        <f t="shared" si="6"/>
        <v>118.78399999999989</v>
      </c>
      <c r="H62">
        <f t="shared" si="6"/>
        <v>121.08799999999992</v>
      </c>
      <c r="I62">
        <f t="shared" si="6"/>
        <v>123.39199999999997</v>
      </c>
      <c r="J62">
        <f t="shared" si="6"/>
        <v>125.696</v>
      </c>
      <c r="K62">
        <f t="shared" si="6"/>
        <v>128</v>
      </c>
      <c r="L62">
        <f t="shared" si="6"/>
        <v>130.30400000000006</v>
      </c>
      <c r="M62">
        <f t="shared" si="6"/>
        <v>132.60800000000006</v>
      </c>
      <c r="N62">
        <f t="shared" si="6"/>
        <v>134.91200000000006</v>
      </c>
      <c r="O62">
        <f t="shared" si="6"/>
        <v>137.21600000000009</v>
      </c>
      <c r="P62">
        <f t="shared" si="6"/>
        <v>139.52000000000012</v>
      </c>
      <c r="Q62">
        <f t="shared" si="6"/>
        <v>141.82400000000015</v>
      </c>
      <c r="R62">
        <f t="shared" si="6"/>
        <v>144.12800000000018</v>
      </c>
      <c r="S62">
        <f t="shared" si="6"/>
        <v>146.43200000000022</v>
      </c>
      <c r="T62">
        <f t="shared" si="6"/>
        <v>151.04000000000025</v>
      </c>
      <c r="U62">
        <f t="shared" si="6"/>
        <v>174.0800000000005</v>
      </c>
      <c r="V62">
        <f t="shared" si="6"/>
        <v>197.12000000000077</v>
      </c>
    </row>
    <row r="63" spans="2:22" x14ac:dyDescent="0.35">
      <c r="B63">
        <v>0.100000000000001</v>
      </c>
      <c r="C63">
        <f t="shared" si="1"/>
        <v>107.5199999999998</v>
      </c>
      <c r="D63">
        <f t="shared" si="2"/>
        <v>110.07999999999981</v>
      </c>
      <c r="E63">
        <f t="shared" si="3"/>
        <v>112.63999999999984</v>
      </c>
      <c r="F63">
        <f t="shared" si="3"/>
        <v>115.19999999999987</v>
      </c>
      <c r="G63">
        <f t="shared" si="6"/>
        <v>117.75999999999989</v>
      </c>
      <c r="H63">
        <f t="shared" si="6"/>
        <v>120.31999999999992</v>
      </c>
      <c r="I63">
        <f t="shared" si="6"/>
        <v>122.87999999999997</v>
      </c>
      <c r="J63">
        <f t="shared" si="6"/>
        <v>125.44</v>
      </c>
      <c r="K63">
        <f t="shared" si="6"/>
        <v>128</v>
      </c>
      <c r="L63">
        <f t="shared" si="6"/>
        <v>130.56000000000006</v>
      </c>
      <c r="M63">
        <f t="shared" si="6"/>
        <v>133.12000000000006</v>
      </c>
      <c r="N63">
        <f t="shared" si="6"/>
        <v>135.68000000000006</v>
      </c>
      <c r="O63">
        <f t="shared" si="6"/>
        <v>138.24000000000009</v>
      </c>
      <c r="P63">
        <f t="shared" si="6"/>
        <v>140.80000000000013</v>
      </c>
      <c r="Q63">
        <f t="shared" si="6"/>
        <v>143.36000000000016</v>
      </c>
      <c r="R63">
        <f t="shared" si="6"/>
        <v>145.92000000000019</v>
      </c>
      <c r="S63">
        <f t="shared" si="6"/>
        <v>148.48000000000022</v>
      </c>
      <c r="T63">
        <f t="shared" si="6"/>
        <v>153.60000000000025</v>
      </c>
      <c r="U63">
        <f t="shared" si="6"/>
        <v>179.2000000000005</v>
      </c>
      <c r="V63">
        <f t="shared" si="6"/>
        <v>204.80000000000078</v>
      </c>
    </row>
    <row r="64" spans="2:22" x14ac:dyDescent="0.35">
      <c r="B64">
        <v>0.110000000000001</v>
      </c>
      <c r="C64">
        <f t="shared" si="1"/>
        <v>105.4719999999998</v>
      </c>
      <c r="D64">
        <f t="shared" si="2"/>
        <v>108.28799999999983</v>
      </c>
      <c r="E64">
        <f t="shared" si="3"/>
        <v>111.10399999999984</v>
      </c>
      <c r="F64">
        <f t="shared" si="3"/>
        <v>113.91999999999987</v>
      </c>
      <c r="G64">
        <f t="shared" si="6"/>
        <v>116.7359999999999</v>
      </c>
      <c r="H64">
        <f t="shared" si="6"/>
        <v>119.55199999999992</v>
      </c>
      <c r="I64">
        <f t="shared" si="6"/>
        <v>122.36799999999998</v>
      </c>
      <c r="J64">
        <f t="shared" si="6"/>
        <v>125.184</v>
      </c>
      <c r="K64">
        <f t="shared" si="6"/>
        <v>128</v>
      </c>
      <c r="L64">
        <f t="shared" si="6"/>
        <v>130.81600000000006</v>
      </c>
      <c r="M64">
        <f t="shared" si="6"/>
        <v>133.63200000000006</v>
      </c>
      <c r="N64">
        <f t="shared" si="6"/>
        <v>136.44800000000006</v>
      </c>
      <c r="O64">
        <f t="shared" si="6"/>
        <v>139.2640000000001</v>
      </c>
      <c r="P64">
        <f t="shared" si="6"/>
        <v>142.08000000000013</v>
      </c>
      <c r="Q64">
        <f t="shared" si="6"/>
        <v>144.89600000000016</v>
      </c>
      <c r="R64">
        <f t="shared" si="6"/>
        <v>147.71200000000019</v>
      </c>
      <c r="S64">
        <f t="shared" si="6"/>
        <v>150.52800000000019</v>
      </c>
      <c r="T64">
        <f t="shared" si="6"/>
        <v>156.16000000000025</v>
      </c>
      <c r="U64">
        <f t="shared" si="6"/>
        <v>184.3200000000005</v>
      </c>
      <c r="V64">
        <f t="shared" si="6"/>
        <v>212.48000000000076</v>
      </c>
    </row>
    <row r="65" spans="2:22" x14ac:dyDescent="0.35">
      <c r="B65">
        <v>0.12000000000000099</v>
      </c>
      <c r="C65">
        <f t="shared" si="1"/>
        <v>103.42399999999979</v>
      </c>
      <c r="D65">
        <f t="shared" si="2"/>
        <v>106.49599999999982</v>
      </c>
      <c r="E65">
        <f t="shared" si="3"/>
        <v>109.56799999999984</v>
      </c>
      <c r="F65">
        <f t="shared" si="3"/>
        <v>112.63999999999987</v>
      </c>
      <c r="G65">
        <f t="shared" si="6"/>
        <v>115.7119999999999</v>
      </c>
      <c r="H65">
        <f t="shared" si="6"/>
        <v>118.78399999999992</v>
      </c>
      <c r="I65">
        <f t="shared" si="6"/>
        <v>121.85599999999998</v>
      </c>
      <c r="J65">
        <f t="shared" si="6"/>
        <v>124.928</v>
      </c>
      <c r="K65">
        <f t="shared" si="6"/>
        <v>128</v>
      </c>
      <c r="L65">
        <f t="shared" si="6"/>
        <v>131.07200000000006</v>
      </c>
      <c r="M65">
        <f t="shared" si="6"/>
        <v>134.14400000000006</v>
      </c>
      <c r="N65">
        <f t="shared" si="6"/>
        <v>137.21600000000007</v>
      </c>
      <c r="O65">
        <f t="shared" si="6"/>
        <v>140.2880000000001</v>
      </c>
      <c r="P65">
        <f t="shared" si="6"/>
        <v>143.36000000000013</v>
      </c>
      <c r="Q65">
        <f t="shared" si="6"/>
        <v>146.43200000000016</v>
      </c>
      <c r="R65">
        <f t="shared" si="6"/>
        <v>149.50400000000019</v>
      </c>
      <c r="S65">
        <f t="shared" ref="G65:V81" si="7">IF((0.5+S$2*$B65)*256&gt;230.4, 230.4, IF((0.5+S$2*$B65)*256&lt;25.6, 25.6, (0.5+S$2*$B65)*256))</f>
        <v>152.57600000000019</v>
      </c>
      <c r="T65">
        <f t="shared" si="7"/>
        <v>158.72000000000025</v>
      </c>
      <c r="U65">
        <f t="shared" si="7"/>
        <v>189.44000000000051</v>
      </c>
      <c r="V65">
        <f t="shared" si="7"/>
        <v>220.16000000000076</v>
      </c>
    </row>
    <row r="66" spans="2:22" x14ac:dyDescent="0.35">
      <c r="B66">
        <v>0.130000000000001</v>
      </c>
      <c r="C66">
        <f t="shared" si="1"/>
        <v>101.37599999999979</v>
      </c>
      <c r="D66">
        <f t="shared" si="2"/>
        <v>104.70399999999982</v>
      </c>
      <c r="E66">
        <f t="shared" si="3"/>
        <v>108.03199999999984</v>
      </c>
      <c r="F66">
        <f t="shared" si="3"/>
        <v>111.35999999999987</v>
      </c>
      <c r="G66">
        <f t="shared" si="7"/>
        <v>114.6879999999999</v>
      </c>
      <c r="H66">
        <f t="shared" si="7"/>
        <v>118.01599999999992</v>
      </c>
      <c r="I66">
        <f t="shared" si="7"/>
        <v>121.34399999999998</v>
      </c>
      <c r="J66">
        <f t="shared" si="7"/>
        <v>124.672</v>
      </c>
      <c r="K66">
        <f t="shared" si="7"/>
        <v>128</v>
      </c>
      <c r="L66">
        <f t="shared" si="7"/>
        <v>131.32800000000006</v>
      </c>
      <c r="M66">
        <f t="shared" si="7"/>
        <v>134.65600000000006</v>
      </c>
      <c r="N66">
        <f t="shared" si="7"/>
        <v>137.98400000000007</v>
      </c>
      <c r="O66">
        <f t="shared" si="7"/>
        <v>141.3120000000001</v>
      </c>
      <c r="P66">
        <f t="shared" si="7"/>
        <v>144.64000000000013</v>
      </c>
      <c r="Q66">
        <f t="shared" si="7"/>
        <v>147.96800000000016</v>
      </c>
      <c r="R66">
        <f t="shared" si="7"/>
        <v>151.29600000000016</v>
      </c>
      <c r="S66">
        <f t="shared" si="7"/>
        <v>154.62400000000019</v>
      </c>
      <c r="T66">
        <f t="shared" si="7"/>
        <v>161.28000000000026</v>
      </c>
      <c r="U66">
        <f t="shared" si="7"/>
        <v>194.56000000000051</v>
      </c>
      <c r="V66">
        <f t="shared" si="7"/>
        <v>227.84000000000077</v>
      </c>
    </row>
    <row r="67" spans="2:22" x14ac:dyDescent="0.35">
      <c r="B67">
        <v>0.14000000000000101</v>
      </c>
      <c r="C67">
        <f t="shared" si="1"/>
        <v>99.32799999999979</v>
      </c>
      <c r="D67">
        <f t="shared" si="2"/>
        <v>102.91199999999982</v>
      </c>
      <c r="E67">
        <f t="shared" si="3"/>
        <v>106.49599999999984</v>
      </c>
      <c r="F67">
        <f t="shared" si="3"/>
        <v>110.07999999999987</v>
      </c>
      <c r="G67">
        <f t="shared" si="7"/>
        <v>113.6639999999999</v>
      </c>
      <c r="H67">
        <f t="shared" si="7"/>
        <v>117.24799999999992</v>
      </c>
      <c r="I67">
        <f t="shared" si="7"/>
        <v>120.83199999999998</v>
      </c>
      <c r="J67">
        <f t="shared" si="7"/>
        <v>124.41600000000001</v>
      </c>
      <c r="K67">
        <f t="shared" si="7"/>
        <v>128</v>
      </c>
      <c r="L67">
        <f t="shared" si="7"/>
        <v>131.58400000000006</v>
      </c>
      <c r="M67">
        <f t="shared" si="7"/>
        <v>135.16800000000006</v>
      </c>
      <c r="N67">
        <f t="shared" si="7"/>
        <v>138.75200000000007</v>
      </c>
      <c r="O67">
        <f t="shared" si="7"/>
        <v>142.3360000000001</v>
      </c>
      <c r="P67">
        <f t="shared" si="7"/>
        <v>145.92000000000013</v>
      </c>
      <c r="Q67">
        <f t="shared" si="7"/>
        <v>149.50400000000016</v>
      </c>
      <c r="R67">
        <f t="shared" si="7"/>
        <v>153.08800000000019</v>
      </c>
      <c r="S67">
        <f t="shared" si="7"/>
        <v>156.6720000000002</v>
      </c>
      <c r="T67">
        <f t="shared" si="7"/>
        <v>163.84000000000026</v>
      </c>
      <c r="U67">
        <f t="shared" si="7"/>
        <v>199.68000000000052</v>
      </c>
      <c r="V67">
        <f t="shared" si="7"/>
        <v>230.4</v>
      </c>
    </row>
    <row r="68" spans="2:22" x14ac:dyDescent="0.35">
      <c r="B68">
        <v>0.15000000000000099</v>
      </c>
      <c r="C68">
        <f t="shared" ref="C68:C103" si="8">IF((0.5+$C$2*B68)*256&gt;230.4, 230.4, IF((0.5+$C$2*B68)*256&lt;25.6, 25.6, (0.5+$C$2*B68)*256))</f>
        <v>97.279999999999802</v>
      </c>
      <c r="D68">
        <f t="shared" ref="D68:D103" si="9">IF((0.5+$D$2*B68)*256&gt;230.4, 230.4, IF((0.5+$D$2*B68)*256&lt;25.6, 25.6, (0.5+$D$2*B68)*256))</f>
        <v>101.11999999999982</v>
      </c>
      <c r="E68">
        <f t="shared" si="3"/>
        <v>104.95999999999985</v>
      </c>
      <c r="F68">
        <f t="shared" si="3"/>
        <v>108.79999999999987</v>
      </c>
      <c r="G68">
        <f t="shared" si="7"/>
        <v>112.6399999999999</v>
      </c>
      <c r="H68">
        <f t="shared" si="7"/>
        <v>116.47999999999992</v>
      </c>
      <c r="I68">
        <f t="shared" si="7"/>
        <v>120.32</v>
      </c>
      <c r="J68">
        <f t="shared" si="7"/>
        <v>124.16000000000001</v>
      </c>
      <c r="K68">
        <f t="shared" si="7"/>
        <v>128</v>
      </c>
      <c r="L68">
        <f t="shared" si="7"/>
        <v>131.84000000000006</v>
      </c>
      <c r="M68">
        <f t="shared" si="7"/>
        <v>135.68000000000006</v>
      </c>
      <c r="N68">
        <f t="shared" si="7"/>
        <v>139.52000000000007</v>
      </c>
      <c r="O68">
        <f t="shared" si="7"/>
        <v>143.3600000000001</v>
      </c>
      <c r="P68">
        <f t="shared" si="7"/>
        <v>147.20000000000013</v>
      </c>
      <c r="Q68">
        <f t="shared" si="7"/>
        <v>151.04000000000016</v>
      </c>
      <c r="R68">
        <f t="shared" si="7"/>
        <v>154.88000000000017</v>
      </c>
      <c r="S68">
        <f t="shared" si="7"/>
        <v>158.7200000000002</v>
      </c>
      <c r="T68">
        <f t="shared" si="7"/>
        <v>166.40000000000026</v>
      </c>
      <c r="U68">
        <f t="shared" si="7"/>
        <v>204.80000000000052</v>
      </c>
      <c r="V68">
        <f t="shared" si="7"/>
        <v>230.4</v>
      </c>
    </row>
    <row r="69" spans="2:22" x14ac:dyDescent="0.35">
      <c r="B69">
        <v>0.160000000000001</v>
      </c>
      <c r="C69">
        <f t="shared" si="8"/>
        <v>95.2319999999998</v>
      </c>
      <c r="D69">
        <f t="shared" si="9"/>
        <v>99.327999999999818</v>
      </c>
      <c r="E69">
        <f t="shared" ref="E69:F103" si="10">IF((0.5+E$2*$B69)*256&gt;230.4, 230.4, IF((0.5+E$2*$B69)*256&lt;25.6, 25.6, (0.5+E$2*$B69)*256))</f>
        <v>103.42399999999985</v>
      </c>
      <c r="F69">
        <f t="shared" si="10"/>
        <v>107.51999999999987</v>
      </c>
      <c r="G69">
        <f t="shared" si="7"/>
        <v>111.6159999999999</v>
      </c>
      <c r="H69">
        <f t="shared" si="7"/>
        <v>115.71199999999992</v>
      </c>
      <c r="I69">
        <f t="shared" si="7"/>
        <v>119.80799999999999</v>
      </c>
      <c r="J69">
        <f t="shared" si="7"/>
        <v>123.90400000000001</v>
      </c>
      <c r="K69">
        <f t="shared" si="7"/>
        <v>128</v>
      </c>
      <c r="L69">
        <f t="shared" si="7"/>
        <v>132.09600000000006</v>
      </c>
      <c r="M69">
        <f t="shared" si="7"/>
        <v>136.19200000000006</v>
      </c>
      <c r="N69">
        <f t="shared" si="7"/>
        <v>140.28800000000007</v>
      </c>
      <c r="O69">
        <f t="shared" si="7"/>
        <v>144.3840000000001</v>
      </c>
      <c r="P69">
        <f t="shared" si="7"/>
        <v>148.48000000000013</v>
      </c>
      <c r="Q69">
        <f t="shared" si="7"/>
        <v>152.57600000000016</v>
      </c>
      <c r="R69">
        <f t="shared" si="7"/>
        <v>156.67200000000017</v>
      </c>
      <c r="S69">
        <f t="shared" si="7"/>
        <v>160.7680000000002</v>
      </c>
      <c r="T69">
        <f t="shared" si="7"/>
        <v>168.96000000000026</v>
      </c>
      <c r="U69">
        <f t="shared" si="7"/>
        <v>209.92000000000053</v>
      </c>
      <c r="V69">
        <f t="shared" si="7"/>
        <v>230.4</v>
      </c>
    </row>
    <row r="70" spans="2:22" x14ac:dyDescent="0.35">
      <c r="B70">
        <v>0.17000000000000101</v>
      </c>
      <c r="C70">
        <f t="shared" si="8"/>
        <v>93.183999999999799</v>
      </c>
      <c r="D70">
        <f t="shared" si="9"/>
        <v>97.535999999999817</v>
      </c>
      <c r="E70">
        <f t="shared" si="10"/>
        <v>101.88799999999985</v>
      </c>
      <c r="F70">
        <f t="shared" si="10"/>
        <v>106.23999999999987</v>
      </c>
      <c r="G70">
        <f t="shared" si="7"/>
        <v>110.5919999999999</v>
      </c>
      <c r="H70">
        <f t="shared" si="7"/>
        <v>114.94399999999992</v>
      </c>
      <c r="I70">
        <f t="shared" si="7"/>
        <v>119.29599999999999</v>
      </c>
      <c r="J70">
        <f t="shared" si="7"/>
        <v>123.64800000000001</v>
      </c>
      <c r="K70">
        <f t="shared" si="7"/>
        <v>128</v>
      </c>
      <c r="L70">
        <f t="shared" si="7"/>
        <v>132.35200000000006</v>
      </c>
      <c r="M70">
        <f t="shared" si="7"/>
        <v>136.70400000000006</v>
      </c>
      <c r="N70">
        <f t="shared" si="7"/>
        <v>141.05600000000007</v>
      </c>
      <c r="O70">
        <f t="shared" si="7"/>
        <v>145.4080000000001</v>
      </c>
      <c r="P70">
        <f t="shared" si="7"/>
        <v>149.76000000000013</v>
      </c>
      <c r="Q70">
        <f t="shared" si="7"/>
        <v>154.11200000000017</v>
      </c>
      <c r="R70">
        <f t="shared" si="7"/>
        <v>158.46400000000017</v>
      </c>
      <c r="S70">
        <f t="shared" si="7"/>
        <v>162.8160000000002</v>
      </c>
      <c r="T70">
        <f t="shared" si="7"/>
        <v>171.52000000000027</v>
      </c>
      <c r="U70">
        <f t="shared" si="7"/>
        <v>215.04000000000053</v>
      </c>
      <c r="V70">
        <f t="shared" si="7"/>
        <v>230.4</v>
      </c>
    </row>
    <row r="71" spans="2:22" x14ac:dyDescent="0.35">
      <c r="B71">
        <v>0.18000000000000099</v>
      </c>
      <c r="C71">
        <f t="shared" si="8"/>
        <v>91.135999999999797</v>
      </c>
      <c r="D71">
        <f t="shared" si="9"/>
        <v>95.743999999999829</v>
      </c>
      <c r="E71">
        <f t="shared" si="10"/>
        <v>100.35199999999985</v>
      </c>
      <c r="F71">
        <f t="shared" si="10"/>
        <v>104.95999999999987</v>
      </c>
      <c r="G71">
        <f t="shared" si="7"/>
        <v>109.5679999999999</v>
      </c>
      <c r="H71">
        <f t="shared" si="7"/>
        <v>114.17599999999993</v>
      </c>
      <c r="I71">
        <f t="shared" si="7"/>
        <v>118.78399999999999</v>
      </c>
      <c r="J71">
        <f t="shared" si="7"/>
        <v>123.39200000000001</v>
      </c>
      <c r="K71">
        <f t="shared" si="7"/>
        <v>128</v>
      </c>
      <c r="L71">
        <f t="shared" si="7"/>
        <v>132.60800000000006</v>
      </c>
      <c r="M71">
        <f t="shared" si="7"/>
        <v>137.21600000000007</v>
      </c>
      <c r="N71">
        <f t="shared" si="7"/>
        <v>141.82400000000007</v>
      </c>
      <c r="O71">
        <f t="shared" si="7"/>
        <v>146.4320000000001</v>
      </c>
      <c r="P71">
        <f t="shared" si="7"/>
        <v>151.04000000000013</v>
      </c>
      <c r="Q71">
        <f t="shared" si="7"/>
        <v>155.64800000000014</v>
      </c>
      <c r="R71">
        <f t="shared" si="7"/>
        <v>160.25600000000017</v>
      </c>
      <c r="S71">
        <f t="shared" si="7"/>
        <v>164.8640000000002</v>
      </c>
      <c r="T71">
        <f t="shared" si="7"/>
        <v>174.08000000000027</v>
      </c>
      <c r="U71">
        <f t="shared" si="7"/>
        <v>220.16000000000051</v>
      </c>
      <c r="V71">
        <f t="shared" si="7"/>
        <v>230.4</v>
      </c>
    </row>
    <row r="72" spans="2:22" x14ac:dyDescent="0.35">
      <c r="B72">
        <v>0.190000000000001</v>
      </c>
      <c r="C72">
        <f t="shared" si="8"/>
        <v>89.087999999999795</v>
      </c>
      <c r="D72">
        <f t="shared" si="9"/>
        <v>93.951999999999828</v>
      </c>
      <c r="E72">
        <f t="shared" si="10"/>
        <v>98.815999999999846</v>
      </c>
      <c r="F72">
        <f t="shared" si="10"/>
        <v>103.67999999999986</v>
      </c>
      <c r="G72">
        <f t="shared" si="7"/>
        <v>108.5439999999999</v>
      </c>
      <c r="H72">
        <f t="shared" si="7"/>
        <v>113.40799999999993</v>
      </c>
      <c r="I72">
        <f t="shared" si="7"/>
        <v>118.27199999999999</v>
      </c>
      <c r="J72">
        <f t="shared" si="7"/>
        <v>123.13600000000002</v>
      </c>
      <c r="K72">
        <f t="shared" si="7"/>
        <v>128</v>
      </c>
      <c r="L72">
        <f t="shared" si="7"/>
        <v>132.86400000000006</v>
      </c>
      <c r="M72">
        <f t="shared" si="7"/>
        <v>137.72800000000007</v>
      </c>
      <c r="N72">
        <f t="shared" si="7"/>
        <v>142.59200000000007</v>
      </c>
      <c r="O72">
        <f t="shared" si="7"/>
        <v>147.4560000000001</v>
      </c>
      <c r="P72">
        <f t="shared" si="7"/>
        <v>152.32000000000014</v>
      </c>
      <c r="Q72">
        <f t="shared" si="7"/>
        <v>157.18400000000014</v>
      </c>
      <c r="R72">
        <f t="shared" si="7"/>
        <v>162.04800000000017</v>
      </c>
      <c r="S72">
        <f t="shared" si="7"/>
        <v>166.91200000000021</v>
      </c>
      <c r="T72">
        <f t="shared" si="7"/>
        <v>176.64000000000027</v>
      </c>
      <c r="U72">
        <f t="shared" si="7"/>
        <v>225.28000000000051</v>
      </c>
      <c r="V72">
        <f t="shared" si="7"/>
        <v>230.4</v>
      </c>
    </row>
    <row r="73" spans="2:22" x14ac:dyDescent="0.35">
      <c r="B73">
        <v>0.20000000000000101</v>
      </c>
      <c r="C73">
        <f t="shared" si="8"/>
        <v>87.039999999999793</v>
      </c>
      <c r="D73">
        <f t="shared" si="9"/>
        <v>92.159999999999826</v>
      </c>
      <c r="E73">
        <f t="shared" si="10"/>
        <v>97.279999999999845</v>
      </c>
      <c r="F73">
        <f t="shared" si="10"/>
        <v>102.39999999999986</v>
      </c>
      <c r="G73">
        <f t="shared" si="7"/>
        <v>107.5199999999999</v>
      </c>
      <c r="H73">
        <f t="shared" si="7"/>
        <v>112.63999999999993</v>
      </c>
      <c r="I73">
        <f t="shared" si="7"/>
        <v>117.75999999999999</v>
      </c>
      <c r="J73">
        <f t="shared" si="7"/>
        <v>122.88000000000002</v>
      </c>
      <c r="K73">
        <f t="shared" si="7"/>
        <v>128</v>
      </c>
      <c r="L73">
        <f t="shared" si="7"/>
        <v>133.12000000000009</v>
      </c>
      <c r="M73">
        <f t="shared" si="7"/>
        <v>138.24000000000007</v>
      </c>
      <c r="N73">
        <f t="shared" si="7"/>
        <v>143.36000000000007</v>
      </c>
      <c r="O73">
        <f t="shared" si="7"/>
        <v>148.4800000000001</v>
      </c>
      <c r="P73">
        <f t="shared" si="7"/>
        <v>153.60000000000014</v>
      </c>
      <c r="Q73">
        <f t="shared" si="7"/>
        <v>158.72000000000014</v>
      </c>
      <c r="R73">
        <f t="shared" si="7"/>
        <v>163.84000000000017</v>
      </c>
      <c r="S73">
        <f t="shared" si="7"/>
        <v>168.96000000000021</v>
      </c>
      <c r="T73">
        <f t="shared" si="7"/>
        <v>179.20000000000027</v>
      </c>
      <c r="U73">
        <f t="shared" si="7"/>
        <v>230.4</v>
      </c>
      <c r="V73">
        <f t="shared" si="7"/>
        <v>230.4</v>
      </c>
    </row>
    <row r="74" spans="2:22" x14ac:dyDescent="0.35">
      <c r="B74">
        <v>0.21000000000000099</v>
      </c>
      <c r="C74">
        <f t="shared" si="8"/>
        <v>84.991999999999791</v>
      </c>
      <c r="D74">
        <f t="shared" si="9"/>
        <v>90.367999999999824</v>
      </c>
      <c r="E74">
        <f t="shared" si="10"/>
        <v>95.743999999999858</v>
      </c>
      <c r="F74">
        <f t="shared" si="10"/>
        <v>101.11999999999988</v>
      </c>
      <c r="G74">
        <f t="shared" si="7"/>
        <v>106.4959999999999</v>
      </c>
      <c r="H74">
        <f t="shared" si="7"/>
        <v>111.87199999999993</v>
      </c>
      <c r="I74">
        <f t="shared" si="7"/>
        <v>117.248</v>
      </c>
      <c r="J74">
        <f t="shared" si="7"/>
        <v>122.62400000000002</v>
      </c>
      <c r="K74">
        <f t="shared" si="7"/>
        <v>128</v>
      </c>
      <c r="L74">
        <f t="shared" si="7"/>
        <v>133.37600000000009</v>
      </c>
      <c r="M74">
        <f t="shared" si="7"/>
        <v>138.75200000000007</v>
      </c>
      <c r="N74">
        <f t="shared" si="7"/>
        <v>144.12800000000007</v>
      </c>
      <c r="O74">
        <f t="shared" si="7"/>
        <v>149.5040000000001</v>
      </c>
      <c r="P74">
        <f t="shared" si="7"/>
        <v>154.88000000000014</v>
      </c>
      <c r="Q74">
        <f t="shared" si="7"/>
        <v>160.25600000000014</v>
      </c>
      <c r="R74">
        <f t="shared" si="7"/>
        <v>165.63200000000018</v>
      </c>
      <c r="S74">
        <f t="shared" si="7"/>
        <v>171.00800000000021</v>
      </c>
      <c r="T74">
        <f t="shared" si="7"/>
        <v>181.76000000000025</v>
      </c>
      <c r="U74">
        <f t="shared" si="7"/>
        <v>230.4</v>
      </c>
      <c r="V74">
        <f t="shared" si="7"/>
        <v>230.4</v>
      </c>
    </row>
    <row r="75" spans="2:22" x14ac:dyDescent="0.35">
      <c r="B75">
        <v>0.220000000000001</v>
      </c>
      <c r="C75">
        <f t="shared" si="8"/>
        <v>82.943999999999789</v>
      </c>
      <c r="D75">
        <f t="shared" si="9"/>
        <v>88.575999999999823</v>
      </c>
      <c r="E75">
        <f t="shared" si="10"/>
        <v>94.207999999999856</v>
      </c>
      <c r="F75">
        <f t="shared" si="10"/>
        <v>99.839999999999876</v>
      </c>
      <c r="G75">
        <f t="shared" si="7"/>
        <v>105.47199999999989</v>
      </c>
      <c r="H75">
        <f t="shared" si="7"/>
        <v>111.10399999999993</v>
      </c>
      <c r="I75">
        <f t="shared" si="7"/>
        <v>116.736</v>
      </c>
      <c r="J75">
        <f t="shared" si="7"/>
        <v>122.36800000000002</v>
      </c>
      <c r="K75">
        <f t="shared" si="7"/>
        <v>128</v>
      </c>
      <c r="L75">
        <f t="shared" si="7"/>
        <v>133.63200000000009</v>
      </c>
      <c r="M75">
        <f t="shared" si="7"/>
        <v>139.26400000000007</v>
      </c>
      <c r="N75">
        <f t="shared" si="7"/>
        <v>144.89600000000007</v>
      </c>
      <c r="O75">
        <f t="shared" si="7"/>
        <v>150.52800000000011</v>
      </c>
      <c r="P75">
        <f t="shared" si="7"/>
        <v>156.16000000000014</v>
      </c>
      <c r="Q75">
        <f t="shared" si="7"/>
        <v>161.79200000000014</v>
      </c>
      <c r="R75">
        <f t="shared" si="7"/>
        <v>167.42400000000018</v>
      </c>
      <c r="S75">
        <f t="shared" si="7"/>
        <v>173.05600000000021</v>
      </c>
      <c r="T75">
        <f t="shared" si="7"/>
        <v>184.32000000000025</v>
      </c>
      <c r="U75">
        <f t="shared" si="7"/>
        <v>230.4</v>
      </c>
      <c r="V75">
        <f t="shared" si="7"/>
        <v>230.4</v>
      </c>
    </row>
    <row r="76" spans="2:22" x14ac:dyDescent="0.35">
      <c r="B76">
        <v>0.23000000000000101</v>
      </c>
      <c r="C76">
        <f t="shared" si="8"/>
        <v>80.895999999999788</v>
      </c>
      <c r="D76">
        <f t="shared" si="9"/>
        <v>86.783999999999821</v>
      </c>
      <c r="E76">
        <f t="shared" si="10"/>
        <v>92.671999999999855</v>
      </c>
      <c r="F76">
        <f t="shared" si="10"/>
        <v>98.559999999999874</v>
      </c>
      <c r="G76">
        <f t="shared" si="7"/>
        <v>104.44799999999989</v>
      </c>
      <c r="H76">
        <f t="shared" si="7"/>
        <v>110.33599999999993</v>
      </c>
      <c r="I76">
        <f t="shared" si="7"/>
        <v>116.224</v>
      </c>
      <c r="J76">
        <f t="shared" si="7"/>
        <v>122.11200000000002</v>
      </c>
      <c r="K76">
        <f t="shared" si="7"/>
        <v>128</v>
      </c>
      <c r="L76">
        <f t="shared" si="7"/>
        <v>133.88800000000009</v>
      </c>
      <c r="M76">
        <f t="shared" si="7"/>
        <v>139.77600000000007</v>
      </c>
      <c r="N76">
        <f t="shared" si="7"/>
        <v>145.66400000000007</v>
      </c>
      <c r="O76">
        <f t="shared" si="7"/>
        <v>151.55200000000011</v>
      </c>
      <c r="P76">
        <f t="shared" si="7"/>
        <v>157.44000000000014</v>
      </c>
      <c r="Q76">
        <f t="shared" si="7"/>
        <v>163.32800000000015</v>
      </c>
      <c r="R76">
        <f t="shared" si="7"/>
        <v>169.21600000000018</v>
      </c>
      <c r="S76">
        <f t="shared" si="7"/>
        <v>175.10400000000021</v>
      </c>
      <c r="T76">
        <f t="shared" si="7"/>
        <v>186.88000000000025</v>
      </c>
      <c r="U76">
        <f t="shared" si="7"/>
        <v>230.4</v>
      </c>
      <c r="V76">
        <f t="shared" si="7"/>
        <v>230.4</v>
      </c>
    </row>
    <row r="77" spans="2:22" x14ac:dyDescent="0.35">
      <c r="B77">
        <v>0.24000000000000099</v>
      </c>
      <c r="C77">
        <f t="shared" si="8"/>
        <v>78.847999999999786</v>
      </c>
      <c r="D77">
        <f t="shared" si="9"/>
        <v>84.99199999999982</v>
      </c>
      <c r="E77">
        <f t="shared" si="10"/>
        <v>91.135999999999854</v>
      </c>
      <c r="F77">
        <f t="shared" si="10"/>
        <v>97.279999999999873</v>
      </c>
      <c r="G77">
        <f t="shared" si="7"/>
        <v>103.42399999999989</v>
      </c>
      <c r="H77">
        <f t="shared" si="7"/>
        <v>109.56799999999993</v>
      </c>
      <c r="I77">
        <f t="shared" si="7"/>
        <v>115.71200000000002</v>
      </c>
      <c r="J77">
        <f t="shared" si="7"/>
        <v>121.85600000000002</v>
      </c>
      <c r="K77">
        <f t="shared" si="7"/>
        <v>128</v>
      </c>
      <c r="L77">
        <f t="shared" si="7"/>
        <v>134.14400000000009</v>
      </c>
      <c r="M77">
        <f t="shared" si="7"/>
        <v>140.28800000000004</v>
      </c>
      <c r="N77">
        <f t="shared" si="7"/>
        <v>146.43200000000007</v>
      </c>
      <c r="O77">
        <f t="shared" si="7"/>
        <v>152.57600000000011</v>
      </c>
      <c r="P77">
        <f t="shared" si="7"/>
        <v>158.72000000000014</v>
      </c>
      <c r="Q77">
        <f t="shared" si="7"/>
        <v>164.86400000000015</v>
      </c>
      <c r="R77">
        <f t="shared" si="7"/>
        <v>171.00800000000018</v>
      </c>
      <c r="S77">
        <f t="shared" si="7"/>
        <v>177.15200000000021</v>
      </c>
      <c r="T77">
        <f t="shared" si="7"/>
        <v>189.44000000000025</v>
      </c>
      <c r="U77">
        <f t="shared" si="7"/>
        <v>230.4</v>
      </c>
      <c r="V77">
        <f t="shared" si="7"/>
        <v>230.4</v>
      </c>
    </row>
    <row r="78" spans="2:22" x14ac:dyDescent="0.35">
      <c r="B78">
        <v>0.250000000000001</v>
      </c>
      <c r="C78">
        <f t="shared" si="8"/>
        <v>76.799999999999784</v>
      </c>
      <c r="D78">
        <f t="shared" si="9"/>
        <v>83.199999999999818</v>
      </c>
      <c r="E78">
        <f t="shared" si="10"/>
        <v>89.599999999999852</v>
      </c>
      <c r="F78">
        <f t="shared" si="10"/>
        <v>95.999999999999872</v>
      </c>
      <c r="G78">
        <f t="shared" si="7"/>
        <v>102.39999999999989</v>
      </c>
      <c r="H78">
        <f t="shared" si="7"/>
        <v>108.79999999999993</v>
      </c>
      <c r="I78">
        <f t="shared" si="7"/>
        <v>115.20000000000002</v>
      </c>
      <c r="J78">
        <f t="shared" si="7"/>
        <v>121.60000000000004</v>
      </c>
      <c r="K78">
        <f t="shared" si="7"/>
        <v>128</v>
      </c>
      <c r="L78">
        <f t="shared" si="7"/>
        <v>134.40000000000009</v>
      </c>
      <c r="M78">
        <f t="shared" si="7"/>
        <v>140.80000000000004</v>
      </c>
      <c r="N78">
        <f t="shared" si="7"/>
        <v>147.20000000000007</v>
      </c>
      <c r="O78">
        <f t="shared" si="7"/>
        <v>153.60000000000011</v>
      </c>
      <c r="P78">
        <f t="shared" si="7"/>
        <v>160.00000000000011</v>
      </c>
      <c r="Q78">
        <f t="shared" si="7"/>
        <v>166.40000000000015</v>
      </c>
      <c r="R78">
        <f t="shared" si="7"/>
        <v>172.80000000000018</v>
      </c>
      <c r="S78">
        <f t="shared" si="7"/>
        <v>179.20000000000022</v>
      </c>
      <c r="T78">
        <f t="shared" si="7"/>
        <v>192.00000000000026</v>
      </c>
      <c r="U78">
        <f t="shared" si="7"/>
        <v>230.4</v>
      </c>
      <c r="V78">
        <f t="shared" si="7"/>
        <v>230.4</v>
      </c>
    </row>
    <row r="79" spans="2:22" x14ac:dyDescent="0.35">
      <c r="B79">
        <v>0.26000000000000101</v>
      </c>
      <c r="C79">
        <f t="shared" si="8"/>
        <v>74.751999999999782</v>
      </c>
      <c r="D79">
        <f t="shared" si="9"/>
        <v>81.407999999999817</v>
      </c>
      <c r="E79">
        <f t="shared" si="10"/>
        <v>88.063999999999851</v>
      </c>
      <c r="F79">
        <f t="shared" si="10"/>
        <v>94.719999999999871</v>
      </c>
      <c r="G79">
        <f t="shared" si="7"/>
        <v>101.37599999999989</v>
      </c>
      <c r="H79">
        <f t="shared" si="7"/>
        <v>108.03199999999993</v>
      </c>
      <c r="I79">
        <f t="shared" si="7"/>
        <v>114.68800000000002</v>
      </c>
      <c r="J79">
        <f t="shared" si="7"/>
        <v>121.34400000000004</v>
      </c>
      <c r="K79">
        <f t="shared" si="7"/>
        <v>128</v>
      </c>
      <c r="L79">
        <f t="shared" si="7"/>
        <v>134.65600000000009</v>
      </c>
      <c r="M79">
        <f t="shared" si="7"/>
        <v>141.31200000000004</v>
      </c>
      <c r="N79">
        <f t="shared" si="7"/>
        <v>147.96800000000007</v>
      </c>
      <c r="O79">
        <f t="shared" si="7"/>
        <v>154.62400000000011</v>
      </c>
      <c r="P79">
        <f t="shared" si="7"/>
        <v>161.28000000000014</v>
      </c>
      <c r="Q79">
        <f t="shared" si="7"/>
        <v>167.93600000000015</v>
      </c>
      <c r="R79">
        <f t="shared" si="7"/>
        <v>174.59200000000018</v>
      </c>
      <c r="S79">
        <f t="shared" si="7"/>
        <v>181.24800000000022</v>
      </c>
      <c r="T79">
        <f t="shared" si="7"/>
        <v>194.56000000000026</v>
      </c>
      <c r="U79">
        <f t="shared" si="7"/>
        <v>230.4</v>
      </c>
      <c r="V79">
        <f t="shared" si="7"/>
        <v>230.4</v>
      </c>
    </row>
    <row r="80" spans="2:22" x14ac:dyDescent="0.35">
      <c r="B80">
        <v>0.27000000000000102</v>
      </c>
      <c r="C80">
        <f t="shared" si="8"/>
        <v>72.70399999999978</v>
      </c>
      <c r="D80">
        <f t="shared" si="9"/>
        <v>79.615999999999815</v>
      </c>
      <c r="E80">
        <f t="shared" si="10"/>
        <v>86.527999999999849</v>
      </c>
      <c r="F80">
        <f t="shared" si="10"/>
        <v>93.43999999999987</v>
      </c>
      <c r="G80">
        <f t="shared" si="7"/>
        <v>100.35199999999989</v>
      </c>
      <c r="H80">
        <f t="shared" si="7"/>
        <v>107.26399999999992</v>
      </c>
      <c r="I80">
        <f t="shared" si="7"/>
        <v>114.17600000000002</v>
      </c>
      <c r="J80">
        <f t="shared" si="7"/>
        <v>121.08800000000004</v>
      </c>
      <c r="K80">
        <f t="shared" si="7"/>
        <v>128</v>
      </c>
      <c r="L80">
        <f t="shared" si="7"/>
        <v>134.91200000000009</v>
      </c>
      <c r="M80">
        <f t="shared" si="7"/>
        <v>141.82400000000004</v>
      </c>
      <c r="N80">
        <f t="shared" si="7"/>
        <v>148.73600000000008</v>
      </c>
      <c r="O80">
        <f t="shared" si="7"/>
        <v>155.64800000000011</v>
      </c>
      <c r="P80">
        <f t="shared" si="7"/>
        <v>162.56000000000012</v>
      </c>
      <c r="Q80">
        <f t="shared" si="7"/>
        <v>169.47200000000015</v>
      </c>
      <c r="R80">
        <f t="shared" si="7"/>
        <v>176.38400000000019</v>
      </c>
      <c r="S80">
        <f t="shared" si="7"/>
        <v>183.29600000000022</v>
      </c>
      <c r="T80">
        <f t="shared" si="7"/>
        <v>197.12000000000026</v>
      </c>
      <c r="U80">
        <f t="shared" si="7"/>
        <v>230.4</v>
      </c>
      <c r="V80">
        <f t="shared" si="7"/>
        <v>230.4</v>
      </c>
    </row>
    <row r="81" spans="2:22" x14ac:dyDescent="0.35">
      <c r="B81">
        <v>0.28000000000000103</v>
      </c>
      <c r="C81">
        <f t="shared" si="8"/>
        <v>70.655999999999779</v>
      </c>
      <c r="D81">
        <f t="shared" si="9"/>
        <v>77.823999999999813</v>
      </c>
      <c r="E81">
        <f t="shared" si="10"/>
        <v>84.991999999999848</v>
      </c>
      <c r="F81">
        <f t="shared" si="10"/>
        <v>92.159999999999869</v>
      </c>
      <c r="G81">
        <f t="shared" si="7"/>
        <v>99.327999999999889</v>
      </c>
      <c r="H81">
        <f t="shared" si="7"/>
        <v>106.49599999999992</v>
      </c>
      <c r="I81">
        <f t="shared" si="7"/>
        <v>113.66400000000002</v>
      </c>
      <c r="J81">
        <f t="shared" si="7"/>
        <v>120.83200000000004</v>
      </c>
      <c r="K81">
        <f t="shared" si="7"/>
        <v>128</v>
      </c>
      <c r="L81">
        <f t="shared" si="7"/>
        <v>135.16800000000009</v>
      </c>
      <c r="M81">
        <f t="shared" si="7"/>
        <v>142.33600000000004</v>
      </c>
      <c r="N81">
        <f t="shared" si="7"/>
        <v>149.50400000000008</v>
      </c>
      <c r="O81">
        <f t="shared" si="7"/>
        <v>156.67200000000011</v>
      </c>
      <c r="P81">
        <f t="shared" si="7"/>
        <v>163.84000000000015</v>
      </c>
      <c r="Q81">
        <f t="shared" si="7"/>
        <v>171.00800000000015</v>
      </c>
      <c r="R81">
        <f t="shared" ref="G81:V97" si="11">IF((0.5+R$2*$B81)*256&gt;230.4, 230.4, IF((0.5+R$2*$B81)*256&lt;25.6, 25.6, (0.5+R$2*$B81)*256))</f>
        <v>178.17600000000019</v>
      </c>
      <c r="S81">
        <f t="shared" si="11"/>
        <v>185.34400000000022</v>
      </c>
      <c r="T81">
        <f t="shared" si="11"/>
        <v>199.68000000000026</v>
      </c>
      <c r="U81">
        <f t="shared" si="11"/>
        <v>230.4</v>
      </c>
      <c r="V81">
        <f t="shared" si="11"/>
        <v>230.4</v>
      </c>
    </row>
    <row r="82" spans="2:22" x14ac:dyDescent="0.35">
      <c r="B82">
        <v>0.29000000000000098</v>
      </c>
      <c r="C82">
        <f t="shared" si="8"/>
        <v>68.607999999999805</v>
      </c>
      <c r="D82">
        <f t="shared" si="9"/>
        <v>76.031999999999826</v>
      </c>
      <c r="E82">
        <f t="shared" si="10"/>
        <v>83.455999999999847</v>
      </c>
      <c r="F82">
        <f t="shared" si="10"/>
        <v>90.879999999999882</v>
      </c>
      <c r="G82">
        <f t="shared" si="11"/>
        <v>98.303999999999903</v>
      </c>
      <c r="H82">
        <f t="shared" si="11"/>
        <v>105.72799999999992</v>
      </c>
      <c r="I82">
        <f t="shared" si="11"/>
        <v>113.15200000000002</v>
      </c>
      <c r="J82">
        <f t="shared" si="11"/>
        <v>120.57600000000004</v>
      </c>
      <c r="K82">
        <f t="shared" si="11"/>
        <v>128</v>
      </c>
      <c r="L82">
        <f t="shared" si="11"/>
        <v>135.42400000000009</v>
      </c>
      <c r="M82">
        <f t="shared" si="11"/>
        <v>142.84800000000004</v>
      </c>
      <c r="N82">
        <f t="shared" si="11"/>
        <v>150.27200000000008</v>
      </c>
      <c r="O82">
        <f t="shared" si="11"/>
        <v>157.69600000000011</v>
      </c>
      <c r="P82">
        <f t="shared" si="11"/>
        <v>165.12000000000012</v>
      </c>
      <c r="Q82">
        <f t="shared" si="11"/>
        <v>172.54400000000015</v>
      </c>
      <c r="R82">
        <f t="shared" si="11"/>
        <v>179.96800000000019</v>
      </c>
      <c r="S82">
        <f t="shared" si="11"/>
        <v>187.39200000000019</v>
      </c>
      <c r="T82">
        <f t="shared" si="11"/>
        <v>202.24000000000024</v>
      </c>
      <c r="U82">
        <f t="shared" si="11"/>
        <v>230.4</v>
      </c>
      <c r="V82">
        <f t="shared" si="11"/>
        <v>230.4</v>
      </c>
    </row>
    <row r="83" spans="2:22" x14ac:dyDescent="0.35">
      <c r="B83">
        <v>0.30000000000000099</v>
      </c>
      <c r="C83">
        <f t="shared" si="8"/>
        <v>66.559999999999803</v>
      </c>
      <c r="D83">
        <f t="shared" si="9"/>
        <v>74.239999999999824</v>
      </c>
      <c r="E83">
        <f t="shared" si="10"/>
        <v>81.919999999999845</v>
      </c>
      <c r="F83">
        <f t="shared" si="10"/>
        <v>89.599999999999881</v>
      </c>
      <c r="G83">
        <f t="shared" si="11"/>
        <v>97.279999999999902</v>
      </c>
      <c r="H83">
        <f t="shared" si="11"/>
        <v>104.95999999999992</v>
      </c>
      <c r="I83">
        <f t="shared" si="11"/>
        <v>112.64000000000003</v>
      </c>
      <c r="J83">
        <f t="shared" si="11"/>
        <v>120.32000000000005</v>
      </c>
      <c r="K83">
        <f t="shared" si="11"/>
        <v>128</v>
      </c>
      <c r="L83">
        <f t="shared" si="11"/>
        <v>135.68000000000009</v>
      </c>
      <c r="M83">
        <f t="shared" si="11"/>
        <v>143.36000000000004</v>
      </c>
      <c r="N83">
        <f t="shared" si="11"/>
        <v>151.04000000000008</v>
      </c>
      <c r="O83">
        <f t="shared" si="11"/>
        <v>158.72000000000011</v>
      </c>
      <c r="P83">
        <f t="shared" si="11"/>
        <v>166.40000000000012</v>
      </c>
      <c r="Q83">
        <f t="shared" si="11"/>
        <v>174.08000000000015</v>
      </c>
      <c r="R83">
        <f t="shared" si="11"/>
        <v>181.76000000000016</v>
      </c>
      <c r="S83">
        <f t="shared" si="11"/>
        <v>189.4400000000002</v>
      </c>
      <c r="T83">
        <f t="shared" si="11"/>
        <v>204.80000000000024</v>
      </c>
      <c r="U83">
        <f t="shared" si="11"/>
        <v>230.4</v>
      </c>
      <c r="V83">
        <f t="shared" si="11"/>
        <v>230.4</v>
      </c>
    </row>
    <row r="84" spans="2:22" x14ac:dyDescent="0.35">
      <c r="B84">
        <v>0.310000000000001</v>
      </c>
      <c r="C84">
        <f t="shared" si="8"/>
        <v>64.511999999999802</v>
      </c>
      <c r="D84">
        <f t="shared" si="9"/>
        <v>72.447999999999823</v>
      </c>
      <c r="E84">
        <f t="shared" si="10"/>
        <v>80.383999999999844</v>
      </c>
      <c r="F84">
        <f t="shared" si="10"/>
        <v>88.319999999999879</v>
      </c>
      <c r="G84">
        <f t="shared" si="11"/>
        <v>96.255999999999901</v>
      </c>
      <c r="H84">
        <f t="shared" si="11"/>
        <v>104.19199999999992</v>
      </c>
      <c r="I84">
        <f t="shared" si="11"/>
        <v>112.12800000000003</v>
      </c>
      <c r="J84">
        <f t="shared" si="11"/>
        <v>120.06400000000005</v>
      </c>
      <c r="K84">
        <f t="shared" si="11"/>
        <v>128</v>
      </c>
      <c r="L84">
        <f t="shared" si="11"/>
        <v>135.93600000000009</v>
      </c>
      <c r="M84">
        <f t="shared" si="11"/>
        <v>143.87200000000004</v>
      </c>
      <c r="N84">
        <f t="shared" si="11"/>
        <v>151.80800000000008</v>
      </c>
      <c r="O84">
        <f t="shared" si="11"/>
        <v>159.74400000000011</v>
      </c>
      <c r="P84">
        <f t="shared" si="11"/>
        <v>167.68000000000012</v>
      </c>
      <c r="Q84">
        <f t="shared" si="11"/>
        <v>175.61600000000016</v>
      </c>
      <c r="R84">
        <f t="shared" si="11"/>
        <v>183.55200000000019</v>
      </c>
      <c r="S84">
        <f t="shared" si="11"/>
        <v>191.4880000000002</v>
      </c>
      <c r="T84">
        <f t="shared" si="11"/>
        <v>207.36000000000024</v>
      </c>
      <c r="U84">
        <f t="shared" si="11"/>
        <v>230.4</v>
      </c>
      <c r="V84">
        <f t="shared" si="11"/>
        <v>230.4</v>
      </c>
    </row>
    <row r="85" spans="2:22" x14ac:dyDescent="0.35">
      <c r="B85">
        <v>0.32000000000000101</v>
      </c>
      <c r="C85">
        <f t="shared" si="8"/>
        <v>62.463999999999785</v>
      </c>
      <c r="D85">
        <f t="shared" si="9"/>
        <v>70.655999999999821</v>
      </c>
      <c r="E85">
        <f t="shared" si="10"/>
        <v>78.847999999999843</v>
      </c>
      <c r="F85">
        <f t="shared" si="10"/>
        <v>87.039999999999878</v>
      </c>
      <c r="G85">
        <f t="shared" si="11"/>
        <v>95.231999999999886</v>
      </c>
      <c r="H85">
        <f t="shared" si="11"/>
        <v>103.42399999999992</v>
      </c>
      <c r="I85">
        <f t="shared" si="11"/>
        <v>111.61600000000003</v>
      </c>
      <c r="J85">
        <f t="shared" si="11"/>
        <v>119.80800000000005</v>
      </c>
      <c r="K85">
        <f t="shared" si="11"/>
        <v>128</v>
      </c>
      <c r="L85">
        <f t="shared" si="11"/>
        <v>136.19200000000012</v>
      </c>
      <c r="M85">
        <f t="shared" si="11"/>
        <v>144.38400000000004</v>
      </c>
      <c r="N85">
        <f t="shared" si="11"/>
        <v>152.57600000000008</v>
      </c>
      <c r="O85">
        <f t="shared" si="11"/>
        <v>160.76800000000011</v>
      </c>
      <c r="P85">
        <f t="shared" si="11"/>
        <v>168.96000000000012</v>
      </c>
      <c r="Q85">
        <f t="shared" si="11"/>
        <v>177.15200000000016</v>
      </c>
      <c r="R85">
        <f t="shared" si="11"/>
        <v>185.34400000000016</v>
      </c>
      <c r="S85">
        <f t="shared" si="11"/>
        <v>193.53600000000023</v>
      </c>
      <c r="T85">
        <f t="shared" si="11"/>
        <v>209.92000000000024</v>
      </c>
      <c r="U85">
        <f t="shared" si="11"/>
        <v>230.4</v>
      </c>
      <c r="V85">
        <f t="shared" si="11"/>
        <v>230.4</v>
      </c>
    </row>
    <row r="86" spans="2:22" x14ac:dyDescent="0.35">
      <c r="B86">
        <v>0.33000000000000101</v>
      </c>
      <c r="C86">
        <f t="shared" si="8"/>
        <v>60.415999999999784</v>
      </c>
      <c r="D86">
        <f t="shared" si="9"/>
        <v>68.86399999999982</v>
      </c>
      <c r="E86">
        <f t="shared" si="10"/>
        <v>77.311999999999841</v>
      </c>
      <c r="F86">
        <f t="shared" si="10"/>
        <v>85.759999999999877</v>
      </c>
      <c r="G86">
        <f t="shared" si="11"/>
        <v>94.207999999999885</v>
      </c>
      <c r="H86">
        <f t="shared" si="11"/>
        <v>102.65599999999992</v>
      </c>
      <c r="I86">
        <f t="shared" si="11"/>
        <v>111.10400000000003</v>
      </c>
      <c r="J86">
        <f t="shared" si="11"/>
        <v>119.55200000000005</v>
      </c>
      <c r="K86">
        <f t="shared" si="11"/>
        <v>128</v>
      </c>
      <c r="L86">
        <f t="shared" si="11"/>
        <v>136.44800000000012</v>
      </c>
      <c r="M86">
        <f t="shared" si="11"/>
        <v>144.89600000000004</v>
      </c>
      <c r="N86">
        <f t="shared" si="11"/>
        <v>153.34400000000008</v>
      </c>
      <c r="O86">
        <f t="shared" si="11"/>
        <v>161.79200000000012</v>
      </c>
      <c r="P86">
        <f t="shared" si="11"/>
        <v>170.24000000000012</v>
      </c>
      <c r="Q86">
        <f t="shared" si="11"/>
        <v>178.68800000000016</v>
      </c>
      <c r="R86">
        <f t="shared" si="11"/>
        <v>187.13600000000019</v>
      </c>
      <c r="S86">
        <f t="shared" si="11"/>
        <v>195.58400000000023</v>
      </c>
      <c r="T86">
        <f t="shared" si="11"/>
        <v>212.48000000000025</v>
      </c>
      <c r="U86">
        <f t="shared" si="11"/>
        <v>230.4</v>
      </c>
      <c r="V86">
        <f t="shared" si="11"/>
        <v>230.4</v>
      </c>
    </row>
    <row r="87" spans="2:22" x14ac:dyDescent="0.35">
      <c r="B87">
        <v>0.34000000000000102</v>
      </c>
      <c r="C87">
        <f t="shared" si="8"/>
        <v>58.367999999999782</v>
      </c>
      <c r="D87">
        <f t="shared" si="9"/>
        <v>67.071999999999818</v>
      </c>
      <c r="E87">
        <f t="shared" si="10"/>
        <v>75.77599999999984</v>
      </c>
      <c r="F87">
        <f t="shared" si="10"/>
        <v>84.479999999999876</v>
      </c>
      <c r="G87">
        <f t="shared" si="11"/>
        <v>93.183999999999884</v>
      </c>
      <c r="H87">
        <f t="shared" si="11"/>
        <v>101.88799999999992</v>
      </c>
      <c r="I87">
        <f t="shared" si="11"/>
        <v>110.59200000000004</v>
      </c>
      <c r="J87">
        <f t="shared" si="11"/>
        <v>119.29600000000005</v>
      </c>
      <c r="K87">
        <f t="shared" si="11"/>
        <v>128</v>
      </c>
      <c r="L87">
        <f t="shared" si="11"/>
        <v>136.70400000000012</v>
      </c>
      <c r="M87">
        <f t="shared" si="11"/>
        <v>145.40800000000004</v>
      </c>
      <c r="N87">
        <f t="shared" si="11"/>
        <v>154.11200000000008</v>
      </c>
      <c r="O87">
        <f t="shared" si="11"/>
        <v>162.81600000000012</v>
      </c>
      <c r="P87">
        <f t="shared" si="11"/>
        <v>171.52000000000012</v>
      </c>
      <c r="Q87">
        <f t="shared" si="11"/>
        <v>180.22400000000016</v>
      </c>
      <c r="R87">
        <f t="shared" si="11"/>
        <v>188.92800000000017</v>
      </c>
      <c r="S87">
        <f t="shared" si="11"/>
        <v>197.63200000000023</v>
      </c>
      <c r="T87">
        <f t="shared" si="11"/>
        <v>215.04000000000025</v>
      </c>
      <c r="U87">
        <f t="shared" si="11"/>
        <v>230.4</v>
      </c>
      <c r="V87">
        <f t="shared" si="11"/>
        <v>230.4</v>
      </c>
    </row>
    <row r="88" spans="2:22" x14ac:dyDescent="0.35">
      <c r="B88">
        <v>0.35000000000000098</v>
      </c>
      <c r="C88">
        <f t="shared" si="8"/>
        <v>56.319999999999794</v>
      </c>
      <c r="D88">
        <f t="shared" si="9"/>
        <v>65.279999999999831</v>
      </c>
      <c r="E88">
        <f t="shared" si="10"/>
        <v>74.239999999999853</v>
      </c>
      <c r="F88">
        <f t="shared" si="10"/>
        <v>83.199999999999875</v>
      </c>
      <c r="G88">
        <f t="shared" si="11"/>
        <v>92.159999999999897</v>
      </c>
      <c r="H88">
        <f t="shared" si="11"/>
        <v>101.11999999999992</v>
      </c>
      <c r="I88">
        <f t="shared" si="11"/>
        <v>110.08000000000004</v>
      </c>
      <c r="J88">
        <f t="shared" si="11"/>
        <v>119.04000000000005</v>
      </c>
      <c r="K88">
        <f t="shared" si="11"/>
        <v>128</v>
      </c>
      <c r="L88">
        <f t="shared" si="11"/>
        <v>136.96000000000012</v>
      </c>
      <c r="M88">
        <f t="shared" si="11"/>
        <v>145.92000000000004</v>
      </c>
      <c r="N88">
        <f t="shared" si="11"/>
        <v>154.88000000000008</v>
      </c>
      <c r="O88">
        <f t="shared" si="11"/>
        <v>163.84000000000009</v>
      </c>
      <c r="P88">
        <f t="shared" si="11"/>
        <v>172.80000000000013</v>
      </c>
      <c r="Q88">
        <f t="shared" si="11"/>
        <v>181.76000000000016</v>
      </c>
      <c r="R88">
        <f t="shared" si="11"/>
        <v>190.72000000000017</v>
      </c>
      <c r="S88">
        <f t="shared" si="11"/>
        <v>199.68000000000021</v>
      </c>
      <c r="T88">
        <f t="shared" si="11"/>
        <v>217.60000000000025</v>
      </c>
      <c r="U88">
        <f t="shared" si="11"/>
        <v>230.4</v>
      </c>
      <c r="V88">
        <f t="shared" si="11"/>
        <v>230.4</v>
      </c>
    </row>
    <row r="89" spans="2:22" x14ac:dyDescent="0.35">
      <c r="B89">
        <v>0.36000000000000099</v>
      </c>
      <c r="C89">
        <f t="shared" si="8"/>
        <v>54.271999999999792</v>
      </c>
      <c r="D89">
        <f t="shared" si="9"/>
        <v>63.487999999999829</v>
      </c>
      <c r="E89">
        <f t="shared" si="10"/>
        <v>72.703999999999851</v>
      </c>
      <c r="F89">
        <f t="shared" si="10"/>
        <v>81.919999999999874</v>
      </c>
      <c r="G89">
        <f t="shared" si="11"/>
        <v>91.135999999999896</v>
      </c>
      <c r="H89">
        <f t="shared" si="11"/>
        <v>100.35199999999992</v>
      </c>
      <c r="I89">
        <f t="shared" si="11"/>
        <v>109.56800000000004</v>
      </c>
      <c r="J89">
        <f t="shared" si="11"/>
        <v>118.78400000000006</v>
      </c>
      <c r="K89">
        <f t="shared" si="11"/>
        <v>128</v>
      </c>
      <c r="L89">
        <f t="shared" si="11"/>
        <v>137.21600000000012</v>
      </c>
      <c r="M89">
        <f t="shared" si="11"/>
        <v>146.43200000000004</v>
      </c>
      <c r="N89">
        <f t="shared" si="11"/>
        <v>155.64800000000008</v>
      </c>
      <c r="O89">
        <f t="shared" si="11"/>
        <v>164.86400000000009</v>
      </c>
      <c r="P89">
        <f t="shared" si="11"/>
        <v>174.08000000000013</v>
      </c>
      <c r="Q89">
        <f t="shared" si="11"/>
        <v>183.29600000000016</v>
      </c>
      <c r="R89">
        <f t="shared" si="11"/>
        <v>192.51200000000017</v>
      </c>
      <c r="S89">
        <f t="shared" si="11"/>
        <v>201.72800000000021</v>
      </c>
      <c r="T89">
        <f t="shared" si="11"/>
        <v>220.16000000000025</v>
      </c>
      <c r="U89">
        <f t="shared" si="11"/>
        <v>230.4</v>
      </c>
      <c r="V89">
        <f t="shared" si="11"/>
        <v>230.4</v>
      </c>
    </row>
    <row r="90" spans="2:22" x14ac:dyDescent="0.35">
      <c r="B90">
        <v>0.37000000000000099</v>
      </c>
      <c r="C90">
        <f t="shared" si="8"/>
        <v>52.223999999999791</v>
      </c>
      <c r="D90">
        <f t="shared" si="9"/>
        <v>61.695999999999827</v>
      </c>
      <c r="E90">
        <f t="shared" si="10"/>
        <v>71.16799999999985</v>
      </c>
      <c r="F90">
        <f t="shared" si="10"/>
        <v>80.639999999999873</v>
      </c>
      <c r="G90">
        <f t="shared" si="11"/>
        <v>90.111999999999895</v>
      </c>
      <c r="H90">
        <f t="shared" si="11"/>
        <v>99.583999999999918</v>
      </c>
      <c r="I90">
        <f t="shared" si="11"/>
        <v>109.05600000000004</v>
      </c>
      <c r="J90">
        <f t="shared" si="11"/>
        <v>118.52800000000006</v>
      </c>
      <c r="K90">
        <f t="shared" si="11"/>
        <v>128</v>
      </c>
      <c r="L90">
        <f t="shared" si="11"/>
        <v>137.47200000000012</v>
      </c>
      <c r="M90">
        <f t="shared" si="11"/>
        <v>146.94400000000005</v>
      </c>
      <c r="N90">
        <f t="shared" si="11"/>
        <v>156.41600000000008</v>
      </c>
      <c r="O90">
        <f t="shared" si="11"/>
        <v>165.88800000000009</v>
      </c>
      <c r="P90">
        <f t="shared" si="11"/>
        <v>175.36000000000013</v>
      </c>
      <c r="Q90">
        <f t="shared" si="11"/>
        <v>184.83200000000016</v>
      </c>
      <c r="R90">
        <f t="shared" si="11"/>
        <v>194.30400000000017</v>
      </c>
      <c r="S90">
        <f t="shared" si="11"/>
        <v>203.77600000000021</v>
      </c>
      <c r="T90">
        <f t="shared" si="11"/>
        <v>222.72000000000025</v>
      </c>
      <c r="U90">
        <f t="shared" si="11"/>
        <v>230.4</v>
      </c>
      <c r="V90">
        <f t="shared" si="11"/>
        <v>230.4</v>
      </c>
    </row>
    <row r="91" spans="2:22" x14ac:dyDescent="0.35">
      <c r="B91">
        <v>0.380000000000001</v>
      </c>
      <c r="C91">
        <f t="shared" si="8"/>
        <v>50.175999999999789</v>
      </c>
      <c r="D91">
        <f t="shared" si="9"/>
        <v>59.903999999999826</v>
      </c>
      <c r="E91">
        <f t="shared" si="10"/>
        <v>69.631999999999849</v>
      </c>
      <c r="F91">
        <f t="shared" si="10"/>
        <v>79.359999999999872</v>
      </c>
      <c r="G91">
        <f t="shared" si="11"/>
        <v>89.087999999999894</v>
      </c>
      <c r="H91">
        <f t="shared" si="11"/>
        <v>98.815999999999917</v>
      </c>
      <c r="I91">
        <f t="shared" si="11"/>
        <v>108.54400000000004</v>
      </c>
      <c r="J91">
        <f t="shared" si="11"/>
        <v>118.27200000000006</v>
      </c>
      <c r="K91">
        <f t="shared" si="11"/>
        <v>128</v>
      </c>
      <c r="L91">
        <f t="shared" si="11"/>
        <v>137.72800000000012</v>
      </c>
      <c r="M91">
        <f t="shared" si="11"/>
        <v>147.45600000000005</v>
      </c>
      <c r="N91">
        <f t="shared" si="11"/>
        <v>157.18400000000008</v>
      </c>
      <c r="O91">
        <f t="shared" si="11"/>
        <v>166.91200000000009</v>
      </c>
      <c r="P91">
        <f t="shared" si="11"/>
        <v>176.64000000000013</v>
      </c>
      <c r="Q91">
        <f t="shared" si="11"/>
        <v>186.36800000000017</v>
      </c>
      <c r="R91">
        <f t="shared" si="11"/>
        <v>196.09600000000017</v>
      </c>
      <c r="S91">
        <f t="shared" si="11"/>
        <v>205.82400000000021</v>
      </c>
      <c r="T91">
        <f t="shared" si="11"/>
        <v>225.28000000000026</v>
      </c>
      <c r="U91">
        <f t="shared" si="11"/>
        <v>230.4</v>
      </c>
      <c r="V91">
        <f t="shared" si="11"/>
        <v>230.4</v>
      </c>
    </row>
    <row r="92" spans="2:22" x14ac:dyDescent="0.35">
      <c r="B92">
        <v>0.39000000000000101</v>
      </c>
      <c r="C92">
        <f t="shared" si="8"/>
        <v>48.127999999999787</v>
      </c>
      <c r="D92">
        <f t="shared" si="9"/>
        <v>58.111999999999824</v>
      </c>
      <c r="E92">
        <f t="shared" si="10"/>
        <v>68.095999999999847</v>
      </c>
      <c r="F92">
        <f t="shared" si="10"/>
        <v>78.07999999999987</v>
      </c>
      <c r="G92">
        <f t="shared" si="11"/>
        <v>88.063999999999893</v>
      </c>
      <c r="H92">
        <f t="shared" si="11"/>
        <v>98.047999999999917</v>
      </c>
      <c r="I92">
        <f t="shared" si="11"/>
        <v>108.03200000000004</v>
      </c>
      <c r="J92">
        <f t="shared" si="11"/>
        <v>118.01600000000006</v>
      </c>
      <c r="K92">
        <f t="shared" si="11"/>
        <v>128</v>
      </c>
      <c r="L92">
        <f t="shared" si="11"/>
        <v>137.98400000000012</v>
      </c>
      <c r="M92">
        <f t="shared" si="11"/>
        <v>147.96800000000005</v>
      </c>
      <c r="N92">
        <f t="shared" si="11"/>
        <v>157.95200000000008</v>
      </c>
      <c r="O92">
        <f t="shared" si="11"/>
        <v>167.93600000000009</v>
      </c>
      <c r="P92">
        <f t="shared" si="11"/>
        <v>177.92000000000013</v>
      </c>
      <c r="Q92">
        <f t="shared" si="11"/>
        <v>187.90400000000017</v>
      </c>
      <c r="R92">
        <f t="shared" si="11"/>
        <v>197.88800000000018</v>
      </c>
      <c r="S92">
        <f t="shared" si="11"/>
        <v>207.87200000000021</v>
      </c>
      <c r="T92">
        <f t="shared" si="11"/>
        <v>227.84000000000026</v>
      </c>
      <c r="U92">
        <f t="shared" si="11"/>
        <v>230.4</v>
      </c>
      <c r="V92">
        <f t="shared" si="11"/>
        <v>230.4</v>
      </c>
    </row>
    <row r="93" spans="2:22" x14ac:dyDescent="0.35">
      <c r="B93">
        <v>0.40000000000000102</v>
      </c>
      <c r="C93">
        <f t="shared" si="8"/>
        <v>46.079999999999785</v>
      </c>
      <c r="D93">
        <f t="shared" si="9"/>
        <v>56.319999999999823</v>
      </c>
      <c r="E93">
        <f t="shared" si="10"/>
        <v>66.559999999999846</v>
      </c>
      <c r="F93">
        <f t="shared" si="10"/>
        <v>76.799999999999869</v>
      </c>
      <c r="G93">
        <f t="shared" si="11"/>
        <v>87.039999999999893</v>
      </c>
      <c r="H93">
        <f t="shared" si="11"/>
        <v>97.279999999999916</v>
      </c>
      <c r="I93">
        <f t="shared" si="11"/>
        <v>107.52000000000005</v>
      </c>
      <c r="J93">
        <f t="shared" si="11"/>
        <v>117.76000000000006</v>
      </c>
      <c r="K93">
        <f t="shared" si="11"/>
        <v>128</v>
      </c>
      <c r="L93">
        <f t="shared" si="11"/>
        <v>138.24000000000012</v>
      </c>
      <c r="M93">
        <f t="shared" si="11"/>
        <v>148.48000000000005</v>
      </c>
      <c r="N93">
        <f t="shared" si="11"/>
        <v>158.72000000000008</v>
      </c>
      <c r="O93">
        <f t="shared" si="11"/>
        <v>168.96000000000009</v>
      </c>
      <c r="P93">
        <f t="shared" si="11"/>
        <v>179.20000000000013</v>
      </c>
      <c r="Q93">
        <f t="shared" si="11"/>
        <v>189.44000000000017</v>
      </c>
      <c r="R93">
        <f t="shared" si="11"/>
        <v>199.68000000000018</v>
      </c>
      <c r="S93">
        <f t="shared" si="11"/>
        <v>209.92000000000021</v>
      </c>
      <c r="T93">
        <f t="shared" si="11"/>
        <v>230.40000000000026</v>
      </c>
      <c r="U93">
        <f t="shared" si="11"/>
        <v>230.4</v>
      </c>
      <c r="V93">
        <f t="shared" si="11"/>
        <v>230.4</v>
      </c>
    </row>
    <row r="94" spans="2:22" x14ac:dyDescent="0.35">
      <c r="B94">
        <v>0.41000000000000097</v>
      </c>
      <c r="C94">
        <f t="shared" si="8"/>
        <v>44.031999999999798</v>
      </c>
      <c r="D94">
        <f t="shared" si="9"/>
        <v>54.527999999999835</v>
      </c>
      <c r="E94">
        <f t="shared" si="10"/>
        <v>65.023999999999859</v>
      </c>
      <c r="F94">
        <f t="shared" si="10"/>
        <v>75.519999999999868</v>
      </c>
      <c r="G94">
        <f t="shared" si="11"/>
        <v>86.015999999999906</v>
      </c>
      <c r="H94">
        <f t="shared" si="11"/>
        <v>96.511999999999929</v>
      </c>
      <c r="I94">
        <f t="shared" si="11"/>
        <v>107.00800000000005</v>
      </c>
      <c r="J94">
        <f t="shared" si="11"/>
        <v>117.50400000000008</v>
      </c>
      <c r="K94">
        <f t="shared" si="11"/>
        <v>128</v>
      </c>
      <c r="L94">
        <f t="shared" si="11"/>
        <v>138.49600000000012</v>
      </c>
      <c r="M94">
        <f t="shared" si="11"/>
        <v>148.99200000000005</v>
      </c>
      <c r="N94">
        <f t="shared" si="11"/>
        <v>159.48800000000008</v>
      </c>
      <c r="O94">
        <f t="shared" si="11"/>
        <v>169.98400000000009</v>
      </c>
      <c r="P94">
        <f t="shared" si="11"/>
        <v>180.48000000000013</v>
      </c>
      <c r="Q94">
        <f t="shared" si="11"/>
        <v>190.97600000000014</v>
      </c>
      <c r="R94">
        <f t="shared" si="11"/>
        <v>201.47200000000015</v>
      </c>
      <c r="S94">
        <f t="shared" si="11"/>
        <v>211.96800000000019</v>
      </c>
      <c r="T94">
        <f t="shared" si="11"/>
        <v>230.4</v>
      </c>
      <c r="U94">
        <f t="shared" si="11"/>
        <v>230.4</v>
      </c>
      <c r="V94">
        <f t="shared" si="11"/>
        <v>230.4</v>
      </c>
    </row>
    <row r="95" spans="2:22" x14ac:dyDescent="0.35">
      <c r="B95">
        <v>0.42000000000000098</v>
      </c>
      <c r="C95">
        <f t="shared" si="8"/>
        <v>41.983999999999796</v>
      </c>
      <c r="D95">
        <f t="shared" si="9"/>
        <v>52.735999999999834</v>
      </c>
      <c r="E95">
        <f t="shared" si="10"/>
        <v>63.487999999999857</v>
      </c>
      <c r="F95">
        <f t="shared" si="10"/>
        <v>74.239999999999867</v>
      </c>
      <c r="G95">
        <f t="shared" si="11"/>
        <v>84.991999999999905</v>
      </c>
      <c r="H95">
        <f t="shared" si="11"/>
        <v>95.743999999999929</v>
      </c>
      <c r="I95">
        <f t="shared" si="11"/>
        <v>106.49600000000005</v>
      </c>
      <c r="J95">
        <f t="shared" si="11"/>
        <v>117.24800000000008</v>
      </c>
      <c r="K95">
        <f t="shared" si="11"/>
        <v>128</v>
      </c>
      <c r="L95">
        <f t="shared" si="11"/>
        <v>138.75200000000012</v>
      </c>
      <c r="M95">
        <f t="shared" si="11"/>
        <v>149.50400000000005</v>
      </c>
      <c r="N95">
        <f t="shared" si="11"/>
        <v>160.25600000000009</v>
      </c>
      <c r="O95">
        <f t="shared" si="11"/>
        <v>171.0080000000001</v>
      </c>
      <c r="P95">
        <f t="shared" si="11"/>
        <v>181.76000000000013</v>
      </c>
      <c r="Q95">
        <f t="shared" si="11"/>
        <v>192.51200000000014</v>
      </c>
      <c r="R95">
        <f t="shared" si="11"/>
        <v>203.26400000000018</v>
      </c>
      <c r="S95">
        <f t="shared" si="11"/>
        <v>214.01600000000019</v>
      </c>
      <c r="T95">
        <f t="shared" si="11"/>
        <v>230.4</v>
      </c>
      <c r="U95">
        <f t="shared" si="11"/>
        <v>230.4</v>
      </c>
      <c r="V95">
        <f t="shared" si="11"/>
        <v>230.4</v>
      </c>
    </row>
    <row r="96" spans="2:22" x14ac:dyDescent="0.35">
      <c r="B96">
        <v>0.43000000000000099</v>
      </c>
      <c r="C96">
        <f t="shared" si="8"/>
        <v>39.935999999999794</v>
      </c>
      <c r="D96">
        <f t="shared" si="9"/>
        <v>50.943999999999832</v>
      </c>
      <c r="E96">
        <f t="shared" si="10"/>
        <v>61.951999999999856</v>
      </c>
      <c r="F96">
        <f t="shared" si="10"/>
        <v>72.959999999999866</v>
      </c>
      <c r="G96">
        <f t="shared" si="11"/>
        <v>83.967999999999904</v>
      </c>
      <c r="H96">
        <f t="shared" si="11"/>
        <v>94.975999999999928</v>
      </c>
      <c r="I96">
        <f t="shared" si="11"/>
        <v>105.98400000000007</v>
      </c>
      <c r="J96">
        <f t="shared" si="11"/>
        <v>116.99200000000008</v>
      </c>
      <c r="K96">
        <f t="shared" si="11"/>
        <v>128</v>
      </c>
      <c r="L96">
        <f t="shared" si="11"/>
        <v>139.00800000000012</v>
      </c>
      <c r="M96">
        <f t="shared" si="11"/>
        <v>150.01600000000005</v>
      </c>
      <c r="N96">
        <f t="shared" si="11"/>
        <v>161.02400000000006</v>
      </c>
      <c r="O96">
        <f t="shared" si="11"/>
        <v>172.0320000000001</v>
      </c>
      <c r="P96">
        <f t="shared" si="11"/>
        <v>183.04000000000013</v>
      </c>
      <c r="Q96">
        <f t="shared" si="11"/>
        <v>194.04800000000014</v>
      </c>
      <c r="R96">
        <f t="shared" si="11"/>
        <v>205.05600000000015</v>
      </c>
      <c r="S96">
        <f t="shared" si="11"/>
        <v>216.06400000000019</v>
      </c>
      <c r="T96">
        <f t="shared" si="11"/>
        <v>230.4</v>
      </c>
      <c r="U96">
        <f t="shared" si="11"/>
        <v>230.4</v>
      </c>
      <c r="V96">
        <f t="shared" si="11"/>
        <v>230.4</v>
      </c>
    </row>
    <row r="97" spans="2:22" x14ac:dyDescent="0.35">
      <c r="B97">
        <v>0.440000000000001</v>
      </c>
      <c r="C97">
        <f t="shared" si="8"/>
        <v>37.887999999999792</v>
      </c>
      <c r="D97">
        <f t="shared" si="9"/>
        <v>49.15199999999983</v>
      </c>
      <c r="E97">
        <f t="shared" si="10"/>
        <v>60.415999999999855</v>
      </c>
      <c r="F97">
        <f t="shared" si="10"/>
        <v>71.679999999999865</v>
      </c>
      <c r="G97">
        <f t="shared" si="11"/>
        <v>82.943999999999903</v>
      </c>
      <c r="H97">
        <f t="shared" si="11"/>
        <v>94.207999999999927</v>
      </c>
      <c r="I97">
        <f t="shared" si="11"/>
        <v>105.47200000000007</v>
      </c>
      <c r="J97">
        <f t="shared" si="11"/>
        <v>116.73600000000008</v>
      </c>
      <c r="K97">
        <f t="shared" si="11"/>
        <v>128</v>
      </c>
      <c r="L97">
        <f t="shared" si="11"/>
        <v>139.26400000000015</v>
      </c>
      <c r="M97">
        <f t="shared" si="11"/>
        <v>150.52800000000005</v>
      </c>
      <c r="N97">
        <f t="shared" si="11"/>
        <v>161.79200000000009</v>
      </c>
      <c r="O97">
        <f t="shared" si="11"/>
        <v>173.0560000000001</v>
      </c>
      <c r="P97">
        <f t="shared" si="11"/>
        <v>184.32000000000014</v>
      </c>
      <c r="Q97">
        <f t="shared" ref="G97:V103" si="12">IF((0.5+Q$2*$B97)*256&gt;230.4, 230.4, IF((0.5+Q$2*$B97)*256&lt;25.6, 25.6, (0.5+Q$2*$B97)*256))</f>
        <v>195.58400000000015</v>
      </c>
      <c r="R97">
        <f t="shared" si="12"/>
        <v>206.84800000000018</v>
      </c>
      <c r="S97">
        <f t="shared" si="12"/>
        <v>218.11200000000019</v>
      </c>
      <c r="T97">
        <f t="shared" si="12"/>
        <v>230.4</v>
      </c>
      <c r="U97">
        <f t="shared" si="12"/>
        <v>230.4</v>
      </c>
      <c r="V97">
        <f t="shared" si="12"/>
        <v>230.4</v>
      </c>
    </row>
    <row r="98" spans="2:22" x14ac:dyDescent="0.35">
      <c r="B98">
        <v>0.45000000000000101</v>
      </c>
      <c r="C98">
        <f t="shared" si="8"/>
        <v>35.83999999999979</v>
      </c>
      <c r="D98">
        <f t="shared" si="9"/>
        <v>47.359999999999829</v>
      </c>
      <c r="E98">
        <f t="shared" si="10"/>
        <v>58.879999999999853</v>
      </c>
      <c r="F98">
        <f t="shared" si="10"/>
        <v>70.399999999999864</v>
      </c>
      <c r="G98">
        <f t="shared" si="12"/>
        <v>81.919999999999902</v>
      </c>
      <c r="H98">
        <f t="shared" si="12"/>
        <v>93.439999999999927</v>
      </c>
      <c r="I98">
        <f t="shared" si="12"/>
        <v>104.96000000000006</v>
      </c>
      <c r="J98">
        <f t="shared" si="12"/>
        <v>116.48000000000008</v>
      </c>
      <c r="K98">
        <f t="shared" si="12"/>
        <v>128</v>
      </c>
      <c r="L98">
        <f t="shared" si="12"/>
        <v>139.52000000000015</v>
      </c>
      <c r="M98">
        <f t="shared" si="12"/>
        <v>151.04000000000005</v>
      </c>
      <c r="N98">
        <f t="shared" si="12"/>
        <v>162.56000000000006</v>
      </c>
      <c r="O98">
        <f t="shared" si="12"/>
        <v>174.0800000000001</v>
      </c>
      <c r="P98">
        <f t="shared" si="12"/>
        <v>185.60000000000014</v>
      </c>
      <c r="Q98">
        <f t="shared" si="12"/>
        <v>197.12000000000015</v>
      </c>
      <c r="R98">
        <f t="shared" si="12"/>
        <v>208.64000000000016</v>
      </c>
      <c r="S98">
        <f t="shared" si="12"/>
        <v>220.1600000000002</v>
      </c>
      <c r="T98">
        <f t="shared" si="12"/>
        <v>230.4</v>
      </c>
      <c r="U98">
        <f t="shared" si="12"/>
        <v>230.4</v>
      </c>
      <c r="V98">
        <f t="shared" si="12"/>
        <v>230.4</v>
      </c>
    </row>
    <row r="99" spans="2:22" x14ac:dyDescent="0.35">
      <c r="B99">
        <v>0.46000000000000102</v>
      </c>
      <c r="C99">
        <f t="shared" si="8"/>
        <v>33.791999999999788</v>
      </c>
      <c r="D99">
        <f t="shared" si="9"/>
        <v>45.567999999999827</v>
      </c>
      <c r="E99">
        <f t="shared" si="10"/>
        <v>57.343999999999852</v>
      </c>
      <c r="F99">
        <f t="shared" si="10"/>
        <v>69.119999999999862</v>
      </c>
      <c r="G99">
        <f t="shared" si="12"/>
        <v>80.895999999999901</v>
      </c>
      <c r="H99">
        <f t="shared" si="12"/>
        <v>92.671999999999926</v>
      </c>
      <c r="I99">
        <f t="shared" si="12"/>
        <v>104.44800000000006</v>
      </c>
      <c r="J99">
        <f t="shared" si="12"/>
        <v>116.22400000000007</v>
      </c>
      <c r="K99">
        <f t="shared" si="12"/>
        <v>128</v>
      </c>
      <c r="L99">
        <f t="shared" si="12"/>
        <v>139.77600000000015</v>
      </c>
      <c r="M99">
        <f t="shared" si="12"/>
        <v>151.55200000000005</v>
      </c>
      <c r="N99">
        <f t="shared" si="12"/>
        <v>163.32800000000009</v>
      </c>
      <c r="O99">
        <f t="shared" si="12"/>
        <v>175.1040000000001</v>
      </c>
      <c r="P99">
        <f t="shared" si="12"/>
        <v>186.88000000000014</v>
      </c>
      <c r="Q99">
        <f t="shared" si="12"/>
        <v>198.65600000000015</v>
      </c>
      <c r="R99">
        <f t="shared" si="12"/>
        <v>210.43200000000019</v>
      </c>
      <c r="S99">
        <f t="shared" si="12"/>
        <v>222.2080000000002</v>
      </c>
      <c r="T99">
        <f t="shared" si="12"/>
        <v>230.4</v>
      </c>
      <c r="U99">
        <f t="shared" si="12"/>
        <v>230.4</v>
      </c>
      <c r="V99">
        <f t="shared" si="12"/>
        <v>230.4</v>
      </c>
    </row>
    <row r="100" spans="2:22" x14ac:dyDescent="0.35">
      <c r="B100">
        <v>0.47000000000000097</v>
      </c>
      <c r="C100">
        <f t="shared" si="8"/>
        <v>31.743999999999801</v>
      </c>
      <c r="D100">
        <f t="shared" si="9"/>
        <v>43.775999999999826</v>
      </c>
      <c r="E100">
        <f t="shared" si="10"/>
        <v>55.807999999999851</v>
      </c>
      <c r="F100">
        <f t="shared" si="10"/>
        <v>67.839999999999876</v>
      </c>
      <c r="G100">
        <f t="shared" si="12"/>
        <v>79.8719999999999</v>
      </c>
      <c r="H100">
        <f t="shared" si="12"/>
        <v>91.903999999999925</v>
      </c>
      <c r="I100">
        <f t="shared" si="12"/>
        <v>103.93600000000006</v>
      </c>
      <c r="J100">
        <f t="shared" si="12"/>
        <v>115.96800000000009</v>
      </c>
      <c r="K100">
        <f t="shared" si="12"/>
        <v>128</v>
      </c>
      <c r="L100">
        <f t="shared" si="12"/>
        <v>140.03200000000015</v>
      </c>
      <c r="M100">
        <f t="shared" si="12"/>
        <v>152.06400000000005</v>
      </c>
      <c r="N100">
        <f t="shared" si="12"/>
        <v>164.09600000000006</v>
      </c>
      <c r="O100">
        <f t="shared" si="12"/>
        <v>176.1280000000001</v>
      </c>
      <c r="P100">
        <f t="shared" si="12"/>
        <v>188.16000000000014</v>
      </c>
      <c r="Q100">
        <f t="shared" si="12"/>
        <v>200.19200000000015</v>
      </c>
      <c r="R100">
        <f t="shared" si="12"/>
        <v>212.22400000000016</v>
      </c>
      <c r="S100">
        <f t="shared" si="12"/>
        <v>224.2560000000002</v>
      </c>
      <c r="T100">
        <f t="shared" si="12"/>
        <v>230.4</v>
      </c>
      <c r="U100">
        <f t="shared" si="12"/>
        <v>230.4</v>
      </c>
      <c r="V100">
        <f t="shared" si="12"/>
        <v>230.4</v>
      </c>
    </row>
    <row r="101" spans="2:22" x14ac:dyDescent="0.35">
      <c r="B101">
        <v>0.48000000000000098</v>
      </c>
      <c r="C101">
        <f t="shared" si="8"/>
        <v>29.695999999999799</v>
      </c>
      <c r="D101">
        <f t="shared" si="9"/>
        <v>41.983999999999824</v>
      </c>
      <c r="E101">
        <f t="shared" si="10"/>
        <v>54.271999999999849</v>
      </c>
      <c r="F101">
        <f t="shared" si="10"/>
        <v>66.559999999999874</v>
      </c>
      <c r="G101">
        <f t="shared" si="12"/>
        <v>78.8479999999999</v>
      </c>
      <c r="H101">
        <f t="shared" si="12"/>
        <v>91.135999999999925</v>
      </c>
      <c r="I101">
        <f t="shared" si="12"/>
        <v>103.42400000000006</v>
      </c>
      <c r="J101">
        <f t="shared" si="12"/>
        <v>115.71200000000009</v>
      </c>
      <c r="K101">
        <f t="shared" si="12"/>
        <v>128</v>
      </c>
      <c r="L101">
        <f t="shared" si="12"/>
        <v>140.28800000000015</v>
      </c>
      <c r="M101">
        <f t="shared" si="12"/>
        <v>152.57600000000005</v>
      </c>
      <c r="N101">
        <f t="shared" si="12"/>
        <v>164.86400000000009</v>
      </c>
      <c r="O101">
        <f t="shared" si="12"/>
        <v>177.1520000000001</v>
      </c>
      <c r="P101">
        <f t="shared" si="12"/>
        <v>189.44000000000011</v>
      </c>
      <c r="Q101">
        <f t="shared" si="12"/>
        <v>201.72800000000015</v>
      </c>
      <c r="R101">
        <f t="shared" si="12"/>
        <v>214.01600000000019</v>
      </c>
      <c r="S101">
        <f t="shared" si="12"/>
        <v>226.3040000000002</v>
      </c>
      <c r="T101">
        <f t="shared" si="12"/>
        <v>230.4</v>
      </c>
      <c r="U101">
        <f t="shared" si="12"/>
        <v>230.4</v>
      </c>
      <c r="V101">
        <f t="shared" si="12"/>
        <v>230.4</v>
      </c>
    </row>
    <row r="102" spans="2:22" x14ac:dyDescent="0.35">
      <c r="B102">
        <v>0.49000000000000099</v>
      </c>
      <c r="C102">
        <f t="shared" si="8"/>
        <v>27.647999999999797</v>
      </c>
      <c r="D102">
        <f t="shared" si="9"/>
        <v>40.191999999999823</v>
      </c>
      <c r="E102">
        <f t="shared" si="10"/>
        <v>52.735999999999848</v>
      </c>
      <c r="F102">
        <f t="shared" si="10"/>
        <v>65.279999999999873</v>
      </c>
      <c r="G102">
        <f t="shared" si="12"/>
        <v>77.823999999999899</v>
      </c>
      <c r="H102">
        <f t="shared" si="12"/>
        <v>90.367999999999924</v>
      </c>
      <c r="I102">
        <f t="shared" si="12"/>
        <v>102.91200000000008</v>
      </c>
      <c r="J102">
        <f t="shared" si="12"/>
        <v>115.45600000000009</v>
      </c>
      <c r="K102">
        <f t="shared" si="12"/>
        <v>128</v>
      </c>
      <c r="L102">
        <f t="shared" si="12"/>
        <v>140.54400000000015</v>
      </c>
      <c r="M102">
        <f t="shared" si="12"/>
        <v>153.08800000000005</v>
      </c>
      <c r="N102">
        <f t="shared" si="12"/>
        <v>165.63200000000006</v>
      </c>
      <c r="O102">
        <f t="shared" si="12"/>
        <v>178.1760000000001</v>
      </c>
      <c r="P102">
        <f t="shared" si="12"/>
        <v>190.72000000000014</v>
      </c>
      <c r="Q102">
        <f t="shared" si="12"/>
        <v>203.26400000000015</v>
      </c>
      <c r="R102">
        <f t="shared" si="12"/>
        <v>215.80800000000016</v>
      </c>
      <c r="S102">
        <f t="shared" si="12"/>
        <v>228.3520000000002</v>
      </c>
      <c r="T102">
        <f t="shared" si="12"/>
        <v>230.4</v>
      </c>
      <c r="U102">
        <f t="shared" si="12"/>
        <v>230.4</v>
      </c>
      <c r="V102">
        <f t="shared" si="12"/>
        <v>230.4</v>
      </c>
    </row>
    <row r="103" spans="2:22" x14ac:dyDescent="0.35">
      <c r="B103">
        <v>0.5</v>
      </c>
      <c r="C103">
        <f t="shared" si="8"/>
        <v>25.599999999999994</v>
      </c>
      <c r="D103">
        <f t="shared" si="9"/>
        <v>38.400000000000006</v>
      </c>
      <c r="E103">
        <f t="shared" si="10"/>
        <v>51.2</v>
      </c>
      <c r="F103">
        <f t="shared" si="10"/>
        <v>64</v>
      </c>
      <c r="G103">
        <f t="shared" si="12"/>
        <v>76.8</v>
      </c>
      <c r="H103">
        <f t="shared" si="12"/>
        <v>89.6</v>
      </c>
      <c r="I103">
        <f t="shared" si="12"/>
        <v>102.40000000000012</v>
      </c>
      <c r="J103">
        <f t="shared" si="12"/>
        <v>115.20000000000012</v>
      </c>
      <c r="K103">
        <f t="shared" si="12"/>
        <v>128</v>
      </c>
      <c r="L103">
        <f t="shared" si="12"/>
        <v>140.80000000000013</v>
      </c>
      <c r="M103">
        <f t="shared" si="12"/>
        <v>153.6</v>
      </c>
      <c r="N103">
        <f t="shared" si="12"/>
        <v>166.4</v>
      </c>
      <c r="O103">
        <f t="shared" si="12"/>
        <v>179.2</v>
      </c>
      <c r="P103">
        <f t="shared" si="12"/>
        <v>192</v>
      </c>
      <c r="Q103">
        <f t="shared" si="12"/>
        <v>204.8</v>
      </c>
      <c r="R103">
        <f t="shared" si="12"/>
        <v>217.6</v>
      </c>
      <c r="S103">
        <f t="shared" si="12"/>
        <v>230.4</v>
      </c>
      <c r="T103">
        <f t="shared" si="12"/>
        <v>230.4</v>
      </c>
      <c r="U103">
        <f t="shared" si="12"/>
        <v>230.4</v>
      </c>
      <c r="V103">
        <f t="shared" si="12"/>
        <v>230.4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 Data</vt:lpstr>
      <vt:lpstr>Gain 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Lin</dc:creator>
  <cp:lastModifiedBy>Gary Lin</cp:lastModifiedBy>
  <dcterms:created xsi:type="dcterms:W3CDTF">2022-06-15T15:07:31Z</dcterms:created>
  <dcterms:modified xsi:type="dcterms:W3CDTF">2022-07-31T18:11:11Z</dcterms:modified>
</cp:coreProperties>
</file>