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Tests\SampleData\"/>
    </mc:Choice>
  </mc:AlternateContent>
  <xr:revisionPtr revIDLastSave="0" documentId="13_ncr:1_{6CBBD138-FD33-4F34-8F21-B59CFC38F9A8}" xr6:coauthVersionLast="47" xr6:coauthVersionMax="47" xr10:uidLastSave="{00000000-0000-0000-0000-000000000000}"/>
  <bookViews>
    <workbookView xWindow="7440" yWindow="3700" windowWidth="28800" windowHeight="15460" xr2:uid="{D78380F0-A539-4D8B-9BEC-B3C0621EF4A6}"/>
  </bookViews>
  <sheets>
    <sheet name="SampleDataPattern" sheetId="1" r:id="rId1"/>
    <sheet name="Need Want Sav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C11" i="2" l="1"/>
  <c r="C12" i="2"/>
  <c r="C13" i="2"/>
</calcChain>
</file>

<file path=xl/sharedStrings.xml><?xml version="1.0" encoding="utf-8"?>
<sst xmlns="http://schemas.openxmlformats.org/spreadsheetml/2006/main" count="45" uniqueCount="29">
  <si>
    <t>Monthly</t>
  </si>
  <si>
    <t>Yearly</t>
  </si>
  <si>
    <t>None</t>
  </si>
  <si>
    <t>High</t>
  </si>
  <si>
    <t>Paycheck</t>
  </si>
  <si>
    <t>Category</t>
  </si>
  <si>
    <t>Payee</t>
  </si>
  <si>
    <t>AmountJitter</t>
  </si>
  <si>
    <t>DateJitter</t>
  </si>
  <si>
    <t>Group</t>
  </si>
  <si>
    <t>AmountYearly</t>
  </si>
  <si>
    <t>DateFrequency</t>
  </si>
  <si>
    <t>Classification</t>
  </si>
  <si>
    <t>Need</t>
  </si>
  <si>
    <t>Want</t>
  </si>
  <si>
    <t>Save</t>
  </si>
  <si>
    <t>Row Labels</t>
  </si>
  <si>
    <t>Grand Total</t>
  </si>
  <si>
    <t>Sum of AmountYearly</t>
  </si>
  <si>
    <t>Net Pay</t>
  </si>
  <si>
    <t>DateRepeats</t>
  </si>
  <si>
    <t>A</t>
  </si>
  <si>
    <t>X:Y</t>
  </si>
  <si>
    <t>X:Z</t>
  </si>
  <si>
    <t>Big Money</t>
  </si>
  <si>
    <t>A:B</t>
  </si>
  <si>
    <t>Big Stuff</t>
  </si>
  <si>
    <t>C:D</t>
  </si>
  <si>
    <t>Big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</si>
</sst>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7B-43B9-82D3-21798F94F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B-43B9-82D3-21798F94F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B-43B9-82D3-21798F94F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'Need Want Save'!$A$11:$A$13</c:f>
              <c:strCache>
                <c:ptCount val="3"/>
                <c:pt idx="0">
                  <c:v>Need</c:v>
                </c:pt>
                <c:pt idx="1">
                  <c:v>Want</c:v>
                </c:pt>
                <c:pt idx="2">
                  <c:v>Save</c:v>
                </c:pt>
              </c:strCache>
            </c:strRef>
          </c:cat>
          <c:val>
            <c:numRef>
              <c:f>'Need Want Save'!$B$11:$B$13</c:f>
              <c:numCache>
                <c:formatCode>General</c:formatCode>
                <c:ptCount val="3"/>
                <c:pt idx="0">
                  <c:v>56770</c:v>
                </c:pt>
                <c:pt idx="1">
                  <c:v>17184</c:v>
                </c:pt>
                <c:pt idx="2">
                  <c:v>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3B9-82D3-21798F94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14</xdr:row>
      <xdr:rowOff>60324</xdr:rowOff>
    </xdr:from>
    <xdr:to>
      <xdr:col>4</xdr:col>
      <xdr:colOff>95250</xdr:colOff>
      <xdr:row>30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10A8-0292-46A5-8944-EF8079CE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475.818932986112" createdVersion="7" refreshedVersion="7" minRefreshableVersion="3" recordCount="45" xr:uid="{979DF2D5-559B-47AA-AEFA-1764B35F70D3}">
  <cacheSource type="worksheet">
    <worksheetSource name="Table1"/>
  </cacheSource>
  <cacheFields count="8">
    <cacheField name="Category" numFmtId="0">
      <sharedItems/>
    </cacheField>
    <cacheField name="Payee" numFmtId="0">
      <sharedItems containsBlank="1"/>
    </cacheField>
    <cacheField name="AmountYearly" numFmtId="164">
      <sharedItems containsSemiMixedTypes="0" containsString="0" containsNumber="1" containsInteger="1" minValue="-19000" maxValue="120000"/>
    </cacheField>
    <cacheField name="DateFrequency" numFmtId="0">
      <sharedItems/>
    </cacheField>
    <cacheField name="AmountJitter" numFmtId="0">
      <sharedItems/>
    </cacheField>
    <cacheField name="DateJitter" numFmtId="0">
      <sharedItems/>
    </cacheField>
    <cacheField name="Group" numFmtId="0">
      <sharedItems containsBlank="1"/>
    </cacheField>
    <cacheField name="Classification" numFmtId="0">
      <sharedItems count="4">
        <s v="Need"/>
        <s v="Want"/>
        <s v="Paycheck"/>
        <s v="S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avings:Mortgage Principal"/>
    <s v="Chase Bank Mortgage"/>
    <n v="-9600"/>
    <s v="Monthly"/>
    <s v="None"/>
    <s v="None"/>
    <s v="Mortgage"/>
    <x v="0"/>
  </r>
  <r>
    <s v="Housing:Mortgage Interest"/>
    <m/>
    <n v="-8400"/>
    <s v="Monthly"/>
    <s v="None"/>
    <s v="None"/>
    <s v="Mortgage"/>
    <x v="0"/>
  </r>
  <r>
    <s v="Housing:Condo Fees"/>
    <s v="Farquat Homeowners Assoc"/>
    <n v="-3960"/>
    <s v="Monthly"/>
    <s v="None"/>
    <s v="None"/>
    <m/>
    <x v="0"/>
  </r>
  <r>
    <s v="Housing:Insurance"/>
    <s v="GEICO Homeowners Insurance"/>
    <n v="-400"/>
    <s v="Yearly"/>
    <s v="None"/>
    <s v="High"/>
    <m/>
    <x v="0"/>
  </r>
  <r>
    <s v="Housing:Property Tax"/>
    <s v="County of Windsor Assessors Office"/>
    <n v="-5000"/>
    <s v="Yearly"/>
    <s v="None"/>
    <s v="High"/>
    <m/>
    <x v="0"/>
  </r>
  <r>
    <s v="Housing:Repairs &amp; Maintenance"/>
    <s v="Connor Construction"/>
    <n v="-3600"/>
    <s v="Quarterly"/>
    <s v="Moderate"/>
    <s v="High"/>
    <m/>
    <x v="0"/>
  </r>
  <r>
    <s v="Housing:Utilities:Gas"/>
    <s v="Central Gas Electric"/>
    <n v="-800"/>
    <s v="Monthly"/>
    <s v="Low"/>
    <s v="None"/>
    <m/>
    <x v="0"/>
  </r>
  <r>
    <s v="Housing:Utilities:Electric"/>
    <s v="Central Gas Electric"/>
    <n v="-600"/>
    <s v="Monthly"/>
    <s v="Low"/>
    <s v="None"/>
    <m/>
    <x v="0"/>
  </r>
  <r>
    <s v="Housing:Utilities:Trash"/>
    <s v="Waste Management"/>
    <n v="-700"/>
    <s v="Monthly"/>
    <s v="None"/>
    <s v="None"/>
    <m/>
    <x v="0"/>
  </r>
  <r>
    <s v="Housing:Utilities:Water &amp; Sewer"/>
    <s v="Windsor County Water Co"/>
    <n v="-400"/>
    <s v="Monthly"/>
    <s v="None"/>
    <s v="None"/>
    <m/>
    <x v="0"/>
  </r>
  <r>
    <s v="Housing:Utilities:Cable TV"/>
    <s v="Viacom"/>
    <n v="-1140"/>
    <s v="Monthly"/>
    <s v="None"/>
    <s v="None"/>
    <m/>
    <x v="0"/>
  </r>
  <r>
    <s v="Housing:Utilities:Cellular"/>
    <s v="Sprint"/>
    <n v="-480"/>
    <s v="Monthly"/>
    <s v="None"/>
    <s v="None"/>
    <m/>
    <x v="0"/>
  </r>
  <r>
    <s v="Housing:Home Goods"/>
    <s v="Bed Bath Beyond,Target,Container Store"/>
    <n v="-2400"/>
    <s v="Weekly"/>
    <s v="High"/>
    <s v="High"/>
    <m/>
    <x v="1"/>
  </r>
  <r>
    <s v="Food:At Home"/>
    <s v="Ralphs"/>
    <n v="-4420"/>
    <s v="Weekly"/>
    <s v="Moderate"/>
    <s v="Low"/>
    <m/>
    <x v="0"/>
  </r>
  <r>
    <s v="Food:Away:Coffee"/>
    <s v="Starbucks,Uptown Espresso,Tim Hortons"/>
    <n v="-1170"/>
    <s v="ManyPerWeek"/>
    <s v="High"/>
    <s v="High"/>
    <m/>
    <x v="1"/>
  </r>
  <r>
    <s v="Food:Away:Dinner"/>
    <s v="Applebees,Olive Garden,Spaghetti Factory"/>
    <n v="-7800"/>
    <s v="ManyPerWeek"/>
    <s v="High"/>
    <s v="High"/>
    <m/>
    <x v="1"/>
  </r>
  <r>
    <s v="Healthcare:Co-Pays"/>
    <s v="Providence Medical"/>
    <n v="-400"/>
    <s v="Quarterly"/>
    <s v="High"/>
    <s v="High"/>
    <m/>
    <x v="0"/>
  </r>
  <r>
    <s v="Healthcare:Out-of-pocket"/>
    <s v="Providence Medical"/>
    <n v="-1200"/>
    <s v="Quarterly"/>
    <s v="High"/>
    <s v="High"/>
    <m/>
    <x v="0"/>
  </r>
  <r>
    <s v="Personal:Clothing"/>
    <s v="Nordstrom"/>
    <n v="-1800"/>
    <s v="Weekly"/>
    <s v="High"/>
    <s v="High"/>
    <m/>
    <x v="1"/>
  </r>
  <r>
    <s v="Personal:Haircuts"/>
    <s v="Zohan Dvir"/>
    <n v="-240"/>
    <s v="Quarterly"/>
    <s v="None"/>
    <s v="Moderate"/>
    <m/>
    <x v="1"/>
  </r>
  <r>
    <s v="Personal:Apps"/>
    <s v="iTunes App Store"/>
    <n v="-250"/>
    <s v="Monthly"/>
    <s v="High"/>
    <s v="High"/>
    <m/>
    <x v="1"/>
  </r>
  <r>
    <s v="Personal:Electronics"/>
    <s v="Amazon"/>
    <n v="-2400"/>
    <s v="Weekly"/>
    <s v="High"/>
    <s v="High"/>
    <m/>
    <x v="1"/>
  </r>
  <r>
    <s v="Transportation:Fuel"/>
    <s v="Standard Oil"/>
    <n v="-1820"/>
    <s v="Weekly"/>
    <s v="High"/>
    <s v="Moderate"/>
    <m/>
    <x v="0"/>
  </r>
  <r>
    <s v="Transportation:Insurance"/>
    <s v="GEICO Auto Insurance"/>
    <n v="-500"/>
    <s v="Quarterly"/>
    <s v="None"/>
    <s v="None"/>
    <m/>
    <x v="0"/>
  </r>
  <r>
    <s v="Transportation:Registration"/>
    <s v="Windsor County DMV"/>
    <n v="-300"/>
    <s v="Yearly"/>
    <s v="Low"/>
    <s v="None"/>
    <m/>
    <x v="0"/>
  </r>
  <r>
    <s v="Transportation:Car Payment"/>
    <s v="Chase Bank Auto Loans"/>
    <n v="-4800"/>
    <s v="Monthly"/>
    <s v="None"/>
    <s v="None"/>
    <m/>
    <x v="0"/>
  </r>
  <r>
    <s v="Transportation:Repairs &amp; Maintenance"/>
    <s v="Mikes Wrenchems"/>
    <n v="-2000"/>
    <s v="Quarterly"/>
    <s v="High"/>
    <s v="High"/>
    <m/>
    <x v="0"/>
  </r>
  <r>
    <s v="Entertainment:Disney Plus"/>
    <s v="Disney Plus"/>
    <n v="-144"/>
    <s v="Monthly"/>
    <s v="None"/>
    <s v="None"/>
    <m/>
    <x v="1"/>
  </r>
  <r>
    <s v="Entertainment:Netflix"/>
    <s v="Netflix"/>
    <n v="-180"/>
    <s v="Monthly"/>
    <s v="None"/>
    <s v="None"/>
    <m/>
    <x v="1"/>
  </r>
  <r>
    <s v="Entertainment:Cinema"/>
    <s v="AMC"/>
    <n v="-300"/>
    <s v="Monthly"/>
    <s v="Low"/>
    <s v="High"/>
    <m/>
    <x v="1"/>
  </r>
  <r>
    <s v="Entertainment:Go-Karts"/>
    <s v="Speedy Speeds"/>
    <n v="-500"/>
    <s v="Quarterly"/>
    <s v="Low"/>
    <s v="Moderate"/>
    <m/>
    <x v="1"/>
  </r>
  <r>
    <s v="Income:Bonus"/>
    <s v="Megacorp Inc"/>
    <n v="25000"/>
    <s v="Yearly"/>
    <s v="None"/>
    <s v="None"/>
    <m/>
    <x v="2"/>
  </r>
  <r>
    <s v="Income:Salary"/>
    <s v="Megacorp Inc"/>
    <n v="120000"/>
    <s v="SemiMonthly"/>
    <s v="None"/>
    <s v="None"/>
    <s v="Paycheck"/>
    <x v="2"/>
  </r>
  <r>
    <s v="Income:401k Match"/>
    <m/>
    <n v="4000"/>
    <s v="SemiMonthly"/>
    <s v="None"/>
    <s v="None"/>
    <s v="Paycheck"/>
    <x v="2"/>
  </r>
  <r>
    <s v="Taxes:Federal:Paycheck"/>
    <m/>
    <n v="-16488"/>
    <s v="SemiMonthly"/>
    <s v="None"/>
    <s v="None"/>
    <s v="Paycheck"/>
    <x v="2"/>
  </r>
  <r>
    <s v="Taxes:SSA"/>
    <m/>
    <n v="-7440"/>
    <s v="SemiMonthly"/>
    <s v="None"/>
    <s v="None"/>
    <s v="Paycheck"/>
    <x v="2"/>
  </r>
  <r>
    <s v="Taxes:Medicare"/>
    <m/>
    <n v="-1752"/>
    <s v="SemiMonthly"/>
    <s v="None"/>
    <s v="None"/>
    <s v="Paycheck"/>
    <x v="2"/>
  </r>
  <r>
    <s v="Taxes:State Income"/>
    <m/>
    <n v="-6240"/>
    <s v="SemiMonthly"/>
    <s v="None"/>
    <s v="None"/>
    <s v="Paycheck"/>
    <x v="2"/>
  </r>
  <r>
    <s v="Taxes:State Disability"/>
    <m/>
    <n v="-1152"/>
    <s v="SemiMonthly"/>
    <s v="None"/>
    <s v="None"/>
    <s v="Paycheck"/>
    <x v="2"/>
  </r>
  <r>
    <s v="Healthcare:Premiums"/>
    <m/>
    <n v="-6000"/>
    <s v="SemiMonthly"/>
    <s v="None"/>
    <s v="None"/>
    <s v="Paycheck"/>
    <x v="0"/>
  </r>
  <r>
    <s v="Savings:401k Match"/>
    <m/>
    <n v="-4000"/>
    <s v="SemiMonthly"/>
    <s v="None"/>
    <s v="None"/>
    <s v="Paycheck"/>
    <x v="3"/>
  </r>
  <r>
    <s v="Savings:401k Contributions"/>
    <m/>
    <n v="-19000"/>
    <s v="SemiMonthly"/>
    <s v="None"/>
    <s v="None"/>
    <s v="Paycheck"/>
    <x v="3"/>
  </r>
  <r>
    <s v="Insurance:Life"/>
    <m/>
    <n v="-200"/>
    <s v="SemiMonthly"/>
    <s v="None"/>
    <s v="None"/>
    <s v="Paycheck"/>
    <x v="0"/>
  </r>
  <r>
    <s v="Insurance:Disability"/>
    <m/>
    <n v="-50"/>
    <s v="SemiMonthly"/>
    <s v="None"/>
    <s v="None"/>
    <s v="Paycheck"/>
    <x v="0"/>
  </r>
  <r>
    <s v="Taxes:Federal:Return"/>
    <s v="IRS"/>
    <n v="1200"/>
    <s v="Yearly"/>
    <s v="None"/>
    <s v="None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50C2-1ED2-47A3-A33A-0974DD3FF0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I5" totalsRowShown="0">
  <autoFilter ref="A1:I5" xr:uid="{1E37678C-2EAF-4E37-B1FA-AD78BDAEE85C}"/>
  <tableColumns count="9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8" xr3:uid="{0223E3EB-A5B0-4539-9429-E8AAEE8364AC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7" xr3:uid="{0CB4C16B-4D70-4E5B-AF7A-7B77AF66D670}" name="Classific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I5"/>
  <sheetViews>
    <sheetView tabSelected="1" workbookViewId="0">
      <selection activeCell="A4" sqref="A4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15.81640625" bestFit="1" customWidth="1"/>
    <col min="5" max="5" width="13.81640625" bestFit="1" customWidth="1"/>
    <col min="6" max="6" width="14.08984375" customWidth="1"/>
    <col min="7" max="8" width="11.26953125" customWidth="1"/>
  </cols>
  <sheetData>
    <row r="1" spans="1:9" x14ac:dyDescent="0.35">
      <c r="A1" t="s">
        <v>5</v>
      </c>
      <c r="B1" t="s">
        <v>6</v>
      </c>
      <c r="C1" t="s">
        <v>10</v>
      </c>
      <c r="D1" t="s">
        <v>11</v>
      </c>
      <c r="E1" t="s">
        <v>20</v>
      </c>
      <c r="F1" t="s">
        <v>7</v>
      </c>
      <c r="G1" t="s">
        <v>8</v>
      </c>
      <c r="H1" t="s">
        <v>9</v>
      </c>
      <c r="I1" t="s">
        <v>12</v>
      </c>
    </row>
    <row r="2" spans="1:9" x14ac:dyDescent="0.35">
      <c r="A2" t="s">
        <v>22</v>
      </c>
      <c r="B2" t="s">
        <v>24</v>
      </c>
      <c r="C2" s="1">
        <v>-1000</v>
      </c>
      <c r="D2" t="s">
        <v>0</v>
      </c>
      <c r="F2" t="s">
        <v>2</v>
      </c>
      <c r="G2" t="s">
        <v>2</v>
      </c>
      <c r="H2" t="s">
        <v>21</v>
      </c>
      <c r="I2" t="s">
        <v>13</v>
      </c>
    </row>
    <row r="3" spans="1:9" x14ac:dyDescent="0.35">
      <c r="A3" t="s">
        <v>23</v>
      </c>
      <c r="C3" s="1">
        <v>-2000</v>
      </c>
      <c r="D3" t="s">
        <v>0</v>
      </c>
      <c r="F3" t="s">
        <v>2</v>
      </c>
      <c r="G3" t="s">
        <v>2</v>
      </c>
      <c r="H3" t="s">
        <v>21</v>
      </c>
      <c r="I3" t="s">
        <v>13</v>
      </c>
    </row>
    <row r="4" spans="1:9" x14ac:dyDescent="0.35">
      <c r="A4" t="s">
        <v>25</v>
      </c>
      <c r="B4" t="s">
        <v>26</v>
      </c>
      <c r="C4" s="1">
        <v>-3000</v>
      </c>
      <c r="D4" t="s">
        <v>0</v>
      </c>
      <c r="F4" t="s">
        <v>2</v>
      </c>
      <c r="G4" t="s">
        <v>2</v>
      </c>
      <c r="I4" t="s">
        <v>13</v>
      </c>
    </row>
    <row r="5" spans="1:9" x14ac:dyDescent="0.35">
      <c r="A5" t="s">
        <v>27</v>
      </c>
      <c r="B5" t="s">
        <v>28</v>
      </c>
      <c r="C5" s="1">
        <v>-4000</v>
      </c>
      <c r="D5" t="s">
        <v>1</v>
      </c>
      <c r="F5" t="s">
        <v>2</v>
      </c>
      <c r="G5" t="s">
        <v>3</v>
      </c>
      <c r="I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DDD4-322B-43C7-B16E-9DB6F82D3792}">
  <dimension ref="A3:C13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3" x14ac:dyDescent="0.35">
      <c r="A3" s="2" t="s">
        <v>16</v>
      </c>
      <c r="B3" t="s">
        <v>18</v>
      </c>
    </row>
    <row r="4" spans="1:3" x14ac:dyDescent="0.35">
      <c r="A4" s="3" t="s">
        <v>13</v>
      </c>
      <c r="B4" s="4">
        <v>-56770</v>
      </c>
    </row>
    <row r="5" spans="1:3" x14ac:dyDescent="0.35">
      <c r="A5" s="3" t="s">
        <v>4</v>
      </c>
      <c r="B5" s="4">
        <v>117128</v>
      </c>
    </row>
    <row r="6" spans="1:3" x14ac:dyDescent="0.35">
      <c r="A6" s="3" t="s">
        <v>15</v>
      </c>
      <c r="B6" s="4">
        <v>-23000</v>
      </c>
    </row>
    <row r="7" spans="1:3" x14ac:dyDescent="0.35">
      <c r="A7" s="3" t="s">
        <v>14</v>
      </c>
      <c r="B7" s="4">
        <v>-17184</v>
      </c>
    </row>
    <row r="8" spans="1:3" x14ac:dyDescent="0.35">
      <c r="A8" s="3" t="s">
        <v>17</v>
      </c>
      <c r="B8" s="4">
        <v>20174</v>
      </c>
    </row>
    <row r="10" spans="1:3" x14ac:dyDescent="0.35">
      <c r="A10" s="3" t="s">
        <v>19</v>
      </c>
      <c r="B10">
        <f>GETPIVOTDATA("AmountYearly",$A$3,"Classification","Paycheck")</f>
        <v>117128</v>
      </c>
    </row>
    <row r="11" spans="1:3" x14ac:dyDescent="0.35">
      <c r="A11" s="3" t="s">
        <v>13</v>
      </c>
      <c r="B11">
        <f>-GETPIVOTDATA("AmountYearly",$A$3,"Classification","Need")</f>
        <v>56770</v>
      </c>
      <c r="C11" s="5">
        <f>B11/B10</f>
        <v>0.48468342326343827</v>
      </c>
    </row>
    <row r="12" spans="1:3" x14ac:dyDescent="0.35">
      <c r="A12" s="3" t="s">
        <v>14</v>
      </c>
      <c r="B12">
        <f>-GETPIVOTDATA("AmountYearly",$A$3,"Classification","Want")</f>
        <v>17184</v>
      </c>
      <c r="C12" s="5">
        <f>B12/B10</f>
        <v>0.14671129021241719</v>
      </c>
    </row>
    <row r="13" spans="1:3" x14ac:dyDescent="0.35">
      <c r="A13" s="3" t="s">
        <v>15</v>
      </c>
      <c r="B13">
        <f>-GETPIVOTDATA("AmountYearly",$A$3,"Classification","Save")+GETPIVOTDATA("AmountYearly",$A$3)</f>
        <v>43174</v>
      </c>
      <c r="C13" s="5">
        <f>B13/B10</f>
        <v>0.36860528652414454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SampleDataPattern</vt:lpstr>
      <vt:lpstr>Need Want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2021-10-29T02:43:36Z</dcterms:modified>
</cp:coreProperties>
</file>