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tyProjects\ld35-master\UnityProject\LD35\Assets\StaticDefinitions\"/>
    </mc:Choice>
  </mc:AlternateContent>
  <bookViews>
    <workbookView xWindow="120" yWindow="3120" windowWidth="22035" windowHeight="9285" firstSheet="1" activeTab="3"/>
  </bookViews>
  <sheets>
    <sheet name="HeadPartDefs" sheetId="5" r:id="rId1"/>
    <sheet name="ThoraxPartDefs" sheetId="2" r:id="rId2"/>
    <sheet name="AbdomenPartDefs" sheetId="3" r:id="rId3"/>
    <sheet name="LegPartDefs" sheetId="4" r:id="rId4"/>
  </sheets>
  <calcPr calcId="171027"/>
</workbook>
</file>

<file path=xl/calcChain.xml><?xml version="1.0" encoding="utf-8"?>
<calcChain xmlns="http://schemas.openxmlformats.org/spreadsheetml/2006/main">
  <c r="B15" i="3" l="1"/>
  <c r="C15" i="3" s="1"/>
  <c r="D15" i="3"/>
  <c r="K15" i="3"/>
  <c r="B14" i="3"/>
  <c r="C14" i="3"/>
  <c r="D14" i="3"/>
  <c r="K14" i="3"/>
  <c r="B13" i="3"/>
  <c r="C13" i="3"/>
  <c r="D13" i="3"/>
  <c r="K13" i="3"/>
  <c r="B12" i="3"/>
  <c r="C12" i="3"/>
  <c r="D12" i="3"/>
  <c r="K12" i="3"/>
  <c r="B11" i="3"/>
  <c r="C11" i="3" s="1"/>
  <c r="D11" i="3"/>
  <c r="K11" i="3"/>
  <c r="B15" i="2"/>
  <c r="C15" i="2"/>
  <c r="D15" i="2"/>
  <c r="K15" i="2"/>
  <c r="B14" i="2"/>
  <c r="C14" i="2" s="1"/>
  <c r="D14" i="2"/>
  <c r="K14" i="2"/>
  <c r="B13" i="2"/>
  <c r="C13" i="2" s="1"/>
  <c r="D13" i="2"/>
  <c r="K13" i="2"/>
  <c r="B12" i="2"/>
  <c r="C12" i="2"/>
  <c r="D12" i="2"/>
  <c r="K12" i="2"/>
  <c r="B11" i="2"/>
  <c r="C11" i="2" s="1"/>
  <c r="D11" i="2"/>
  <c r="K11" i="2"/>
  <c r="B15" i="5"/>
  <c r="C15" i="5" s="1"/>
  <c r="D15" i="5"/>
  <c r="K15" i="5"/>
  <c r="B14" i="5"/>
  <c r="C14" i="5"/>
  <c r="D14" i="5"/>
  <c r="K14" i="5"/>
  <c r="B13" i="5"/>
  <c r="C13" i="5" s="1"/>
  <c r="D13" i="5"/>
  <c r="K13" i="5"/>
  <c r="B12" i="5"/>
  <c r="C12" i="5" s="1"/>
  <c r="D12" i="5"/>
  <c r="K12" i="5"/>
  <c r="B11" i="5"/>
  <c r="C11" i="5" s="1"/>
  <c r="D11" i="5"/>
  <c r="K11" i="5"/>
  <c r="K2" i="4" l="1"/>
  <c r="K3" i="4"/>
  <c r="K4" i="4"/>
  <c r="K5" i="4"/>
  <c r="K6" i="4"/>
  <c r="K2" i="3"/>
  <c r="K3" i="3"/>
  <c r="K4" i="3"/>
  <c r="K5" i="3"/>
  <c r="K6" i="3"/>
  <c r="K7" i="3"/>
  <c r="K8" i="3"/>
  <c r="K9" i="3"/>
  <c r="K10" i="3"/>
  <c r="K2" i="2"/>
  <c r="K3" i="2"/>
  <c r="K4" i="2"/>
  <c r="K5" i="2"/>
  <c r="K6" i="2"/>
  <c r="K7" i="2"/>
  <c r="K8" i="2"/>
  <c r="K9" i="2"/>
  <c r="K10" i="2"/>
  <c r="K3" i="5"/>
  <c r="K2" i="5"/>
  <c r="K4" i="5"/>
  <c r="K5" i="5"/>
  <c r="K6" i="5"/>
  <c r="K7" i="5"/>
  <c r="K8" i="5"/>
  <c r="K9" i="5"/>
  <c r="K10" i="5"/>
  <c r="B10" i="3" l="1"/>
  <c r="C10" i="3" s="1"/>
  <c r="D10" i="3"/>
  <c r="B9" i="3"/>
  <c r="C9" i="3" s="1"/>
  <c r="D9" i="3"/>
  <c r="B8" i="3"/>
  <c r="C8" i="3" s="1"/>
  <c r="D8" i="3"/>
  <c r="B7" i="3"/>
  <c r="C7" i="3" s="1"/>
  <c r="D7" i="3"/>
  <c r="B6" i="3"/>
  <c r="C6" i="3" s="1"/>
  <c r="D6" i="3"/>
  <c r="B10" i="2"/>
  <c r="C10" i="2" s="1"/>
  <c r="D10" i="2"/>
  <c r="B9" i="2"/>
  <c r="C9" i="2" s="1"/>
  <c r="D9" i="2"/>
  <c r="B8" i="2"/>
  <c r="C8" i="2" s="1"/>
  <c r="D8" i="2"/>
  <c r="B7" i="2"/>
  <c r="C7" i="2" s="1"/>
  <c r="D7" i="2"/>
  <c r="B6" i="2"/>
  <c r="C6" i="2" s="1"/>
  <c r="D6" i="2"/>
  <c r="B10" i="5"/>
  <c r="C10" i="5" s="1"/>
  <c r="D10" i="5"/>
  <c r="B9" i="5"/>
  <c r="C9" i="5" s="1"/>
  <c r="D9" i="5"/>
  <c r="B8" i="5"/>
  <c r="C8" i="5" s="1"/>
  <c r="D8" i="5"/>
  <c r="B7" i="5"/>
  <c r="C7" i="5" s="1"/>
  <c r="D7" i="5"/>
  <c r="B6" i="5"/>
  <c r="C6" i="5" s="1"/>
  <c r="D6" i="5"/>
  <c r="B6" i="4"/>
  <c r="C6" i="4" s="1"/>
  <c r="D6" i="4"/>
  <c r="B2" i="4" l="1"/>
  <c r="C2" i="4" s="1"/>
  <c r="B3" i="4"/>
  <c r="C3" i="4" s="1"/>
  <c r="B4" i="4"/>
  <c r="C4" i="4" s="1"/>
  <c r="B5" i="4"/>
  <c r="C5" i="4" s="1"/>
  <c r="D2" i="4"/>
  <c r="D3" i="4"/>
  <c r="D4" i="4"/>
  <c r="D5" i="4"/>
  <c r="D2" i="3"/>
  <c r="D3" i="3"/>
  <c r="D4" i="3"/>
  <c r="D5" i="3"/>
  <c r="B2" i="3"/>
  <c r="B3" i="3"/>
  <c r="C3" i="3" s="1"/>
  <c r="B4" i="3"/>
  <c r="C4" i="3" s="1"/>
  <c r="B5" i="3"/>
  <c r="C5" i="3" s="1"/>
  <c r="C2" i="3"/>
  <c r="D2" i="2"/>
  <c r="D3" i="2"/>
  <c r="D4" i="2"/>
  <c r="D5" i="2"/>
  <c r="B2" i="2"/>
  <c r="C2" i="2" s="1"/>
  <c r="B3" i="2"/>
  <c r="C3" i="2" s="1"/>
  <c r="B4" i="2"/>
  <c r="C4" i="2" s="1"/>
  <c r="B5" i="2"/>
  <c r="C5" i="2" s="1"/>
  <c r="D3" i="5"/>
  <c r="D4" i="5"/>
  <c r="D5" i="5"/>
  <c r="D2" i="5"/>
  <c r="B3" i="5"/>
  <c r="C3" i="5" s="1"/>
  <c r="B4" i="5"/>
  <c r="C4" i="5" s="1"/>
  <c r="B5" i="5"/>
  <c r="C5" i="5" s="1"/>
  <c r="B2" i="5"/>
  <c r="C2" i="5" s="1"/>
</calcChain>
</file>

<file path=xl/sharedStrings.xml><?xml version="1.0" encoding="utf-8"?>
<sst xmlns="http://schemas.openxmlformats.org/spreadsheetml/2006/main" count="44" uniqueCount="11">
  <si>
    <t>ID</t>
  </si>
  <si>
    <t>name</t>
  </si>
  <si>
    <t>assetName</t>
  </si>
  <si>
    <t>health</t>
  </si>
  <si>
    <t>damage</t>
  </si>
  <si>
    <t>turnSpeed</t>
  </si>
  <si>
    <t>jumpForce</t>
  </si>
  <si>
    <t>description</t>
  </si>
  <si>
    <t>backSpeed</t>
  </si>
  <si>
    <t>jumpCooldown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</si>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</sst>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3" borderId="0" xfId="0" applyFont="1" applyFill="1"/>
    <xf numFmtId="0" fontId="0" fillId="0" borderId="0" xfId="0" applyFont="1"/>
    <xf numFmtId="0" fontId="0" fillId="0" borderId="0" xfId="0" applyNumberFormat="1"/>
    <xf numFmtId="0" fontId="2" fillId="2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2" borderId="1" xfId="0" applyFont="1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HeadParts" displayName="TabHeadParts" ref="A1:K15" totalsRowShown="0" headerRowDxfId="14">
  <autoFilter ref="A1:K15"/>
  <sortState ref="A2:K10">
    <sortCondition ref="A1:A10"/>
  </sortState>
  <tableColumns count="11">
    <tableColumn id="1" name="ID"/>
    <tableColumn id="2" name="name">
      <calculatedColumnFormula>CONCATENATE("Beetle Head ",A2)</calculatedColumnFormula>
    </tableColumn>
    <tableColumn id="3" name="description">
      <calculatedColumnFormula>CONCATENATE("A ", B2)</calculatedColumnFormula>
    </tableColumn>
    <tableColumn id="4" name="assetName">
      <calculatedColumnFormula>CONCATENATE("beetle",A2,"-head")</calculatedColumnFormula>
    </tableColumn>
    <tableColumn id="5" name="health"/>
    <tableColumn id="6" name="damage"/>
    <tableColumn id="7" name="turnSpeed"/>
    <tableColumn id="8" name="jumpForce"/>
    <tableColumn id="9" name="backSpeed" dataDxfId="13"/>
    <tableColumn id="10" name="jumpCooldown"/>
    <tableColumn id="11" name="VALUE" dataDxfId="12">
      <calculatedColumnFormula>TabHeadParts[[#This Row],[health]]/50+TabHeadParts[[#This Row],[damage]]/25+TabHeadParts[[#This Row],[turnSpeed]]/160+TabHeadParts[[#This Row],[jumpForce]]/1300+TabHeadParts[[#This Row],[backSpeed]]/25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ThoraxParts" displayName="TabThoraxParts" ref="A1:K15" totalsRowShown="0" headerRowDxfId="11">
  <autoFilter ref="A1:K15"/>
  <tableColumns count="11">
    <tableColumn id="1" name="ID"/>
    <tableColumn id="2" name="name" dataDxfId="10">
      <calculatedColumnFormula>CONCATENATE("Beetle Thorax ",A2)</calculatedColumnFormula>
    </tableColumn>
    <tableColumn id="3" name="description">
      <calculatedColumnFormula>CONCATENATE("A ", B2)</calculatedColumnFormula>
    </tableColumn>
    <tableColumn id="4" name="assetName" dataDxfId="9">
      <calculatedColumnFormula>CONCATENATE("beetle",A2,"-thorax")</calculatedColumnFormula>
    </tableColumn>
    <tableColumn id="5" name="health"/>
    <tableColumn id="6" name="damage"/>
    <tableColumn id="7" name="turnSpeed"/>
    <tableColumn id="8" name="jumpForce"/>
    <tableColumn id="9" name="backSpeed"/>
    <tableColumn id="10" name="jumpCooldown"/>
    <tableColumn id="11" name="VALUE" dataDxfId="8">
      <calculatedColumnFormula>TabThoraxParts[[#This Row],[health]]/50+TabThoraxParts[[#This Row],[damage]]/25+TabThoraxParts[[#This Row],[turnSpeed]]/160+TabThoraxParts[[#This Row],[jumpForce]]/1300+TabThoraxParts[[#This Row],[backSpeed]]/25+1/TabThoraxParts[[#This Row],[jumpCooldown]]/1.35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TabAbdomenParts" displayName="TabAbdomenParts" ref="A1:K15" totalsRowShown="0" headerRowDxfId="7">
  <autoFilter ref="A1:K15"/>
  <tableColumns count="11">
    <tableColumn id="1" name="ID"/>
    <tableColumn id="2" name="name" dataDxfId="6">
      <calculatedColumnFormula>CONCATENATE("Beetle Abdomen ",A2)</calculatedColumnFormula>
    </tableColumn>
    <tableColumn id="3" name="description">
      <calculatedColumnFormula>CONCATENATE("A ", B2)</calculatedColumnFormula>
    </tableColumn>
    <tableColumn id="4" name="assetName" dataDxfId="5">
      <calculatedColumnFormula>CONCATENATE("beetle",A2,"-abdomen")</calculatedColumnFormula>
    </tableColumn>
    <tableColumn id="5" name="health"/>
    <tableColumn id="6" name="damage"/>
    <tableColumn id="7" name="turnSpeed"/>
    <tableColumn id="8" name="jumpForce"/>
    <tableColumn id="9" name="backSpeed"/>
    <tableColumn id="10" name="jumpCooldown"/>
    <tableColumn id="11" name="VALUE" dataDxfId="4">
      <calculatedColumnFormula>TabAbdomenParts[[#This Row],[health]]/50+TabAbdomenParts[[#This Row],[damage]]/25+TabAbdomenParts[[#This Row],[turnSpeed]]/160+TabAbdomenParts[[#This Row],[jumpForce]]/1300+TabAbdomenParts[[#This Row],[backSpeed]]/25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5" name="TabLegParts" displayName="TabLegParts" ref="A1:K6" totalsRowShown="0" headerRowDxfId="3">
  <autoFilter ref="A1:K6"/>
  <tableColumns count="11">
    <tableColumn id="1" name="ID"/>
    <tableColumn id="2" name="name" dataDxfId="2">
      <calculatedColumnFormula>CONCATENATE("Beetle Leg ",A2)</calculatedColumnFormula>
    </tableColumn>
    <tableColumn id="3" name="description">
      <calculatedColumnFormula>CONCATENATE("A ", B2)</calculatedColumnFormula>
    </tableColumn>
    <tableColumn id="4" name="assetName" dataDxfId="1">
      <calculatedColumnFormula>CONCATENATE("beetle",A2,)</calculatedColumnFormula>
    </tableColumn>
    <tableColumn id="5" name="health"/>
    <tableColumn id="6" name="damage"/>
    <tableColumn id="7" name="turnSpeed"/>
    <tableColumn id="8" name="jumpForce"/>
    <tableColumn id="9" name="backSpeed"/>
    <tableColumn id="10" name="jumpCooldown"/>
    <tableColumn id="11" name="VALUE" dataDxfId="0">
      <calculatedColumnFormula>TabLegParts[[#This Row],[health]]/50+TabLegParts[[#This Row],[damage]]/25+TabLegParts[[#This Row],[turnSpeed]]/160+TabLegParts[[#This Row],[jumpForce]]/1300+TabLegParts[[#This Row],[backSpeed]]/25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G16" sqref="G16"/>
    </sheetView>
  </sheetViews>
  <sheetFormatPr defaultRowHeight="15" x14ac:dyDescent="0.25"/>
  <cols>
    <col min="1" max="1" width="5" customWidth="1"/>
    <col min="2" max="2" width="13.42578125" bestFit="1" customWidth="1"/>
    <col min="3" max="3" width="22.140625" bestFit="1" customWidth="1"/>
    <col min="4" max="4" width="13.140625" bestFit="1" customWidth="1"/>
    <col min="5" max="5" width="8.85546875" customWidth="1"/>
    <col min="6" max="6" width="10.140625" customWidth="1"/>
    <col min="7" max="7" width="12.42578125" customWidth="1"/>
    <col min="8" max="8" width="12.5703125" customWidth="1"/>
    <col min="9" max="9" width="12.85546875" bestFit="1" customWidth="1"/>
    <col min="10" max="10" width="17" bestFit="1" customWidth="1"/>
    <col min="11" max="11" width="12.7109375" bestFit="1" customWidth="1"/>
    <col min="12" max="12" width="14.7109375" bestFit="1" customWidth="1"/>
    <col min="13" max="13" width="12.7109375" bestFit="1" customWidth="1"/>
  </cols>
  <sheetData>
    <row r="1" spans="1:11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6" t="s">
        <v>4</v>
      </c>
      <c r="G1" s="7" t="s">
        <v>5</v>
      </c>
      <c r="H1" s="1" t="s">
        <v>6</v>
      </c>
      <c r="I1" s="1" t="s">
        <v>8</v>
      </c>
      <c r="J1" s="5" t="s">
        <v>9</v>
      </c>
      <c r="K1" s="1" t="s">
        <v>10</v>
      </c>
    </row>
    <row r="2" spans="1:11" x14ac:dyDescent="0.25">
      <c r="A2">
        <v>1</v>
      </c>
      <c r="B2" t="str">
        <f t="shared" ref="B2:B10" si="0">CONCATENATE("Beetle Head ",A2)</f>
        <v>Beetle Head 1</v>
      </c>
      <c r="C2" t="str">
        <f t="shared" ref="C2:C10" si="1">CONCATENATE("A ", B2)</f>
        <v>A Beetle Head 1</v>
      </c>
      <c r="D2" t="str">
        <f t="shared" ref="D2:D10" si="2">CONCATENATE("beetle",A2,"-head")</f>
        <v>beetle1-head</v>
      </c>
      <c r="E2">
        <v>0</v>
      </c>
      <c r="F2">
        <v>8</v>
      </c>
      <c r="G2">
        <v>80</v>
      </c>
      <c r="H2">
        <v>0</v>
      </c>
      <c r="I2">
        <v>0</v>
      </c>
      <c r="J2">
        <v>0</v>
      </c>
      <c r="K2">
        <f>TabHeadParts[[#This Row],[health]]/50+TabHeadParts[[#This Row],[damage]]/25+TabHeadParts[[#This Row],[turnSpeed]]/160+TabHeadParts[[#This Row],[jumpForce]]/1300+TabHeadParts[[#This Row],[backSpeed]]/25</f>
        <v>0.82000000000000006</v>
      </c>
    </row>
    <row r="3" spans="1:11" x14ac:dyDescent="0.25">
      <c r="A3">
        <v>2</v>
      </c>
      <c r="B3" t="str">
        <f t="shared" si="0"/>
        <v>Beetle Head 2</v>
      </c>
      <c r="C3" t="str">
        <f t="shared" si="1"/>
        <v>A Beetle Head 2</v>
      </c>
      <c r="D3" t="str">
        <f t="shared" si="2"/>
        <v>beetle2-head</v>
      </c>
      <c r="E3">
        <v>0</v>
      </c>
      <c r="F3">
        <v>15</v>
      </c>
      <c r="G3">
        <v>36</v>
      </c>
      <c r="H3">
        <v>0</v>
      </c>
      <c r="I3">
        <v>0</v>
      </c>
      <c r="J3">
        <v>0</v>
      </c>
      <c r="K3">
        <f>TabHeadParts[[#This Row],[health]]/50+TabHeadParts[[#This Row],[damage]]/25+TabHeadParts[[#This Row],[turnSpeed]]/160+TabHeadParts[[#This Row],[jumpForce]]/1300+TabHeadParts[[#This Row],[backSpeed]]/25</f>
        <v>0.82499999999999996</v>
      </c>
    </row>
    <row r="4" spans="1:11" x14ac:dyDescent="0.25">
      <c r="A4">
        <v>3</v>
      </c>
      <c r="B4" t="str">
        <f t="shared" si="0"/>
        <v>Beetle Head 3</v>
      </c>
      <c r="C4" t="str">
        <f t="shared" si="1"/>
        <v>A Beetle Head 3</v>
      </c>
      <c r="D4" t="str">
        <f t="shared" si="2"/>
        <v>beetle3-head</v>
      </c>
      <c r="E4">
        <v>0</v>
      </c>
      <c r="F4">
        <v>20</v>
      </c>
      <c r="G4">
        <v>4</v>
      </c>
      <c r="H4">
        <v>0</v>
      </c>
      <c r="I4">
        <v>0</v>
      </c>
      <c r="J4">
        <v>0</v>
      </c>
      <c r="K4">
        <f>TabHeadParts[[#This Row],[health]]/50+TabHeadParts[[#This Row],[damage]]/25+TabHeadParts[[#This Row],[turnSpeed]]/160+TabHeadParts[[#This Row],[jumpForce]]/1300+TabHeadParts[[#This Row],[backSpeed]]/25</f>
        <v>0.82500000000000007</v>
      </c>
    </row>
    <row r="5" spans="1:11" x14ac:dyDescent="0.25">
      <c r="A5">
        <v>4</v>
      </c>
      <c r="B5" t="str">
        <f t="shared" si="0"/>
        <v>Beetle Head 4</v>
      </c>
      <c r="C5" t="str">
        <f t="shared" si="1"/>
        <v>A Beetle Head 4</v>
      </c>
      <c r="D5" t="str">
        <f t="shared" si="2"/>
        <v>beetle4-head</v>
      </c>
      <c r="E5">
        <v>0</v>
      </c>
      <c r="F5">
        <v>25</v>
      </c>
      <c r="G5">
        <v>-28</v>
      </c>
      <c r="H5">
        <v>0</v>
      </c>
      <c r="I5">
        <v>0</v>
      </c>
      <c r="J5">
        <v>0</v>
      </c>
      <c r="K5">
        <f>TabHeadParts[[#This Row],[health]]/50+TabHeadParts[[#This Row],[damage]]/25+TabHeadParts[[#This Row],[turnSpeed]]/160+TabHeadParts[[#This Row],[jumpForce]]/1300+TabHeadParts[[#This Row],[backSpeed]]/25</f>
        <v>0.82499999999999996</v>
      </c>
    </row>
    <row r="6" spans="1:11" x14ac:dyDescent="0.25">
      <c r="A6">
        <v>5</v>
      </c>
      <c r="B6" t="str">
        <f t="shared" si="0"/>
        <v>Beetle Head 5</v>
      </c>
      <c r="C6" t="str">
        <f t="shared" si="1"/>
        <v>A Beetle Head 5</v>
      </c>
      <c r="D6" t="str">
        <f t="shared" si="2"/>
        <v>beetle5-head</v>
      </c>
      <c r="E6">
        <v>0</v>
      </c>
      <c r="F6">
        <v>12</v>
      </c>
      <c r="G6">
        <v>56</v>
      </c>
      <c r="H6">
        <v>0</v>
      </c>
      <c r="I6">
        <v>0</v>
      </c>
      <c r="J6">
        <v>0</v>
      </c>
      <c r="K6">
        <f>TabHeadParts[[#This Row],[health]]/50+TabHeadParts[[#This Row],[damage]]/25+TabHeadParts[[#This Row],[turnSpeed]]/160+TabHeadParts[[#This Row],[jumpForce]]/1300+TabHeadParts[[#This Row],[backSpeed]]/25</f>
        <v>0.83</v>
      </c>
    </row>
    <row r="7" spans="1:11" x14ac:dyDescent="0.25">
      <c r="A7">
        <v>6</v>
      </c>
      <c r="B7" t="str">
        <f t="shared" si="0"/>
        <v>Beetle Head 6</v>
      </c>
      <c r="C7" t="str">
        <f t="shared" si="1"/>
        <v>A Beetle Head 6</v>
      </c>
      <c r="D7" t="str">
        <f t="shared" si="2"/>
        <v>beetle6-head</v>
      </c>
      <c r="E7">
        <v>0</v>
      </c>
      <c r="F7">
        <v>10</v>
      </c>
      <c r="G7">
        <v>68</v>
      </c>
      <c r="H7">
        <v>0</v>
      </c>
      <c r="I7">
        <v>0</v>
      </c>
      <c r="J7">
        <v>0</v>
      </c>
      <c r="K7">
        <f>TabHeadParts[[#This Row],[health]]/50+TabHeadParts[[#This Row],[damage]]/25+TabHeadParts[[#This Row],[turnSpeed]]/160+TabHeadParts[[#This Row],[jumpForce]]/1300+TabHeadParts[[#This Row],[backSpeed]]/25</f>
        <v>0.82499999999999996</v>
      </c>
    </row>
    <row r="8" spans="1:11" x14ac:dyDescent="0.25">
      <c r="A8">
        <v>7</v>
      </c>
      <c r="B8" t="str">
        <f t="shared" si="0"/>
        <v>Beetle Head 7</v>
      </c>
      <c r="C8" t="str">
        <f t="shared" si="1"/>
        <v>A Beetle Head 7</v>
      </c>
      <c r="D8" t="str">
        <f t="shared" si="2"/>
        <v>beetle7-head</v>
      </c>
      <c r="E8">
        <v>0</v>
      </c>
      <c r="F8">
        <v>3</v>
      </c>
      <c r="G8">
        <v>112</v>
      </c>
      <c r="H8">
        <v>0</v>
      </c>
      <c r="I8" s="4">
        <v>0</v>
      </c>
      <c r="J8">
        <v>0</v>
      </c>
      <c r="K8">
        <f>TabHeadParts[[#This Row],[health]]/50+TabHeadParts[[#This Row],[damage]]/25+TabHeadParts[[#This Row],[turnSpeed]]/160+TabHeadParts[[#This Row],[jumpForce]]/1300+TabHeadParts[[#This Row],[backSpeed]]/25</f>
        <v>0.82</v>
      </c>
    </row>
    <row r="9" spans="1:11" x14ac:dyDescent="0.25">
      <c r="A9">
        <v>8</v>
      </c>
      <c r="B9" t="str">
        <f t="shared" si="0"/>
        <v>Beetle Head 8</v>
      </c>
      <c r="C9" t="str">
        <f t="shared" si="1"/>
        <v>A Beetle Head 8</v>
      </c>
      <c r="D9" t="str">
        <f t="shared" si="2"/>
        <v>beetle8-head</v>
      </c>
      <c r="E9">
        <v>0</v>
      </c>
      <c r="F9">
        <v>30</v>
      </c>
      <c r="G9">
        <v>-60</v>
      </c>
      <c r="H9">
        <v>0</v>
      </c>
      <c r="I9" s="4">
        <v>0</v>
      </c>
      <c r="J9">
        <v>0</v>
      </c>
      <c r="K9">
        <f>TabHeadParts[[#This Row],[health]]/50+TabHeadParts[[#This Row],[damage]]/25+TabHeadParts[[#This Row],[turnSpeed]]/160+TabHeadParts[[#This Row],[jumpForce]]/1300+TabHeadParts[[#This Row],[backSpeed]]/25</f>
        <v>0.82499999999999996</v>
      </c>
    </row>
    <row r="10" spans="1:11" x14ac:dyDescent="0.25">
      <c r="A10">
        <v>9</v>
      </c>
      <c r="B10" t="str">
        <f t="shared" si="0"/>
        <v>Beetle Head 9</v>
      </c>
      <c r="C10" t="str">
        <f t="shared" si="1"/>
        <v>A Beetle Head 9</v>
      </c>
      <c r="D10" t="str">
        <f t="shared" si="2"/>
        <v>beetle9-head</v>
      </c>
      <c r="E10">
        <v>0</v>
      </c>
      <c r="F10">
        <v>5</v>
      </c>
      <c r="G10">
        <v>100</v>
      </c>
      <c r="H10">
        <v>0</v>
      </c>
      <c r="I10" s="4">
        <v>0</v>
      </c>
      <c r="J10">
        <v>0</v>
      </c>
      <c r="K10">
        <f>TabHeadParts[[#This Row],[health]]/50+TabHeadParts[[#This Row],[damage]]/25+TabHeadParts[[#This Row],[turnSpeed]]/160+TabHeadParts[[#This Row],[jumpForce]]/1300+TabHeadParts[[#This Row],[backSpeed]]/25</f>
        <v>0.82499999999999996</v>
      </c>
    </row>
    <row r="11" spans="1:11" x14ac:dyDescent="0.25">
      <c r="A11">
        <v>10</v>
      </c>
      <c r="B11" t="str">
        <f>CONCATENATE("Beetle Head ",A11)</f>
        <v>Beetle Head 10</v>
      </c>
      <c r="C11" t="str">
        <f>CONCATENATE("A ", B11)</f>
        <v>A Beetle Head 10</v>
      </c>
      <c r="D11" t="str">
        <f>CONCATENATE("beetle",A11,"-head")</f>
        <v>beetle10-head</v>
      </c>
      <c r="E11">
        <v>0</v>
      </c>
      <c r="F11">
        <v>16</v>
      </c>
      <c r="G11">
        <v>29</v>
      </c>
      <c r="H11">
        <v>0</v>
      </c>
      <c r="I11" s="4">
        <v>0</v>
      </c>
      <c r="J11">
        <v>0</v>
      </c>
      <c r="K11" s="4">
        <f>TabHeadParts[[#This Row],[health]]/50+TabHeadParts[[#This Row],[damage]]/25+TabHeadParts[[#This Row],[turnSpeed]]/160+TabHeadParts[[#This Row],[jumpForce]]/1300+TabHeadParts[[#This Row],[backSpeed]]/25</f>
        <v>0.82125000000000004</v>
      </c>
    </row>
    <row r="12" spans="1:11" x14ac:dyDescent="0.25">
      <c r="A12">
        <v>11</v>
      </c>
      <c r="B12" t="str">
        <f>CONCATENATE("Beetle Head ",A12)</f>
        <v>Beetle Head 11</v>
      </c>
      <c r="C12" t="str">
        <f>CONCATENATE("A ", B12)</f>
        <v>A Beetle Head 11</v>
      </c>
      <c r="D12" t="str">
        <f>CONCATENATE("beetle",A12,"-head")</f>
        <v>beetle11-head</v>
      </c>
      <c r="E12">
        <v>0</v>
      </c>
      <c r="F12">
        <v>4</v>
      </c>
      <c r="G12">
        <v>106</v>
      </c>
      <c r="H12">
        <v>0</v>
      </c>
      <c r="I12" s="4">
        <v>0</v>
      </c>
      <c r="J12">
        <v>0</v>
      </c>
      <c r="K12" s="4">
        <f>TabHeadParts[[#This Row],[health]]/50+TabHeadParts[[#This Row],[damage]]/25+TabHeadParts[[#This Row],[turnSpeed]]/160+TabHeadParts[[#This Row],[jumpForce]]/1300+TabHeadParts[[#This Row],[backSpeed]]/25</f>
        <v>0.82250000000000001</v>
      </c>
    </row>
    <row r="13" spans="1:11" x14ac:dyDescent="0.25">
      <c r="A13">
        <v>12</v>
      </c>
      <c r="B13" t="str">
        <f>CONCATENATE("Beetle Head ",A13)</f>
        <v>Beetle Head 12</v>
      </c>
      <c r="C13" t="str">
        <f>CONCATENATE("A ", B13)</f>
        <v>A Beetle Head 12</v>
      </c>
      <c r="D13" t="str">
        <f>CONCATENATE("beetle",A13,"-head")</f>
        <v>beetle12-head</v>
      </c>
      <c r="E13">
        <v>0</v>
      </c>
      <c r="F13">
        <v>14</v>
      </c>
      <c r="G13">
        <v>42</v>
      </c>
      <c r="H13">
        <v>0</v>
      </c>
      <c r="I13" s="4">
        <v>0</v>
      </c>
      <c r="J13">
        <v>0</v>
      </c>
      <c r="K13" s="4">
        <f>TabHeadParts[[#This Row],[health]]/50+TabHeadParts[[#This Row],[damage]]/25+TabHeadParts[[#This Row],[turnSpeed]]/160+TabHeadParts[[#This Row],[jumpForce]]/1300+TabHeadParts[[#This Row],[backSpeed]]/25</f>
        <v>0.82250000000000001</v>
      </c>
    </row>
    <row r="14" spans="1:11" x14ac:dyDescent="0.25">
      <c r="A14">
        <v>13</v>
      </c>
      <c r="B14" t="str">
        <f>CONCATENATE("Beetle Head ",A14)</f>
        <v>Beetle Head 13</v>
      </c>
      <c r="C14" t="str">
        <f>CONCATENATE("A ", B14)</f>
        <v>A Beetle Head 13</v>
      </c>
      <c r="D14" t="str">
        <f>CONCATENATE("beetle",A14,"-head")</f>
        <v>beetle13-head</v>
      </c>
      <c r="E14">
        <v>0</v>
      </c>
      <c r="F14">
        <v>18</v>
      </c>
      <c r="G14">
        <v>16</v>
      </c>
      <c r="H14">
        <v>0</v>
      </c>
      <c r="I14" s="4">
        <v>0</v>
      </c>
      <c r="J14">
        <v>0</v>
      </c>
      <c r="K14" s="4">
        <f>TabHeadParts[[#This Row],[health]]/50+TabHeadParts[[#This Row],[damage]]/25+TabHeadParts[[#This Row],[turnSpeed]]/160+TabHeadParts[[#This Row],[jumpForce]]/1300+TabHeadParts[[#This Row],[backSpeed]]/25</f>
        <v>0.82</v>
      </c>
    </row>
    <row r="15" spans="1:11" x14ac:dyDescent="0.25">
      <c r="A15">
        <v>14</v>
      </c>
      <c r="B15" t="str">
        <f>CONCATENATE("Beetle Head ",A15)</f>
        <v>Beetle Head 14</v>
      </c>
      <c r="C15" t="str">
        <f>CONCATENATE("A ", B15)</f>
        <v>A Beetle Head 14</v>
      </c>
      <c r="D15" t="str">
        <f>CONCATENATE("beetle",A15,"-head")</f>
        <v>beetle14-head</v>
      </c>
      <c r="E15">
        <v>0</v>
      </c>
      <c r="F15">
        <v>6</v>
      </c>
      <c r="G15">
        <v>93</v>
      </c>
      <c r="H15">
        <v>0</v>
      </c>
      <c r="I15" s="4">
        <v>0</v>
      </c>
      <c r="J15">
        <v>0</v>
      </c>
      <c r="K15" s="4">
        <f>TabHeadParts[[#This Row],[health]]/50+TabHeadParts[[#This Row],[damage]]/25+TabHeadParts[[#This Row],[turnSpeed]]/160+TabHeadParts[[#This Row],[jumpForce]]/1300+TabHeadParts[[#This Row],[backSpeed]]/25</f>
        <v>0.82125000000000004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E16" sqref="E16"/>
    </sheetView>
  </sheetViews>
  <sheetFormatPr defaultRowHeight="15" x14ac:dyDescent="0.25"/>
  <cols>
    <col min="1" max="1" width="5.140625" bestFit="1" customWidth="1"/>
    <col min="2" max="2" width="14.85546875" bestFit="1" customWidth="1"/>
    <col min="3" max="3" width="16.5703125" bestFit="1" customWidth="1"/>
    <col min="4" max="4" width="14.42578125" bestFit="1" customWidth="1"/>
    <col min="5" max="5" width="9" bestFit="1" customWidth="1"/>
    <col min="6" max="6" width="10.28515625" bestFit="1" customWidth="1"/>
    <col min="7" max="7" width="12.5703125" bestFit="1" customWidth="1"/>
    <col min="8" max="8" width="12.7109375" bestFit="1" customWidth="1"/>
    <col min="9" max="9" width="12.85546875" bestFit="1" customWidth="1"/>
    <col min="10" max="10" width="17" bestFit="1" customWidth="1"/>
  </cols>
  <sheetData>
    <row r="1" spans="1:11" x14ac:dyDescent="0.25">
      <c r="A1" s="1" t="s">
        <v>0</v>
      </c>
      <c r="B1" s="1" t="s">
        <v>1</v>
      </c>
      <c r="C1" s="1" t="s">
        <v>7</v>
      </c>
      <c r="D1" s="1" t="s">
        <v>2</v>
      </c>
      <c r="E1" s="7" t="s">
        <v>3</v>
      </c>
      <c r="F1" s="1" t="s">
        <v>4</v>
      </c>
      <c r="G1" s="1" t="s">
        <v>5</v>
      </c>
      <c r="H1" s="6" t="s">
        <v>6</v>
      </c>
      <c r="I1" s="5" t="s">
        <v>8</v>
      </c>
      <c r="J1" s="8" t="s">
        <v>9</v>
      </c>
      <c r="K1" s="5" t="s">
        <v>10</v>
      </c>
    </row>
    <row r="2" spans="1:11" x14ac:dyDescent="0.25">
      <c r="A2">
        <v>1</v>
      </c>
      <c r="B2" t="str">
        <f t="shared" ref="B2:B5" si="0">CONCATENATE("Beetle Thorax ",A2)</f>
        <v>Beetle Thorax 1</v>
      </c>
      <c r="C2" t="str">
        <f>CONCATENATE("A ", B2)</f>
        <v>A Beetle Thorax 1</v>
      </c>
      <c r="D2" t="str">
        <f t="shared" ref="D2:D5" si="1">CONCATENATE("beetle",A2,"-thorax")</f>
        <v>beetle1-thorax</v>
      </c>
      <c r="E2">
        <v>20</v>
      </c>
      <c r="F2">
        <v>2</v>
      </c>
      <c r="G2">
        <v>0</v>
      </c>
      <c r="H2">
        <v>1400</v>
      </c>
      <c r="I2">
        <v>0</v>
      </c>
      <c r="J2">
        <v>0.95</v>
      </c>
      <c r="K2">
        <f>TabThoraxParts[[#This Row],[health]]/50+TabThoraxParts[[#This Row],[damage]]/25+TabThoraxParts[[#This Row],[turnSpeed]]/160+TabThoraxParts[[#This Row],[jumpForce]]/1300+TabThoraxParts[[#This Row],[backSpeed]]/25+1/TabThoraxParts[[#This Row],[jumpCooldown]]/1.35</f>
        <v>2.3366501724396462</v>
      </c>
    </row>
    <row r="3" spans="1:11" x14ac:dyDescent="0.25">
      <c r="A3">
        <v>2</v>
      </c>
      <c r="B3" t="str">
        <f t="shared" si="0"/>
        <v>Beetle Thorax 2</v>
      </c>
      <c r="C3" t="str">
        <f t="shared" ref="C3:C5" si="2">CONCATENATE("A ", B3)</f>
        <v>A Beetle Thorax 2</v>
      </c>
      <c r="D3" t="str">
        <f t="shared" si="1"/>
        <v>beetle2-thorax</v>
      </c>
      <c r="E3">
        <v>-3</v>
      </c>
      <c r="F3">
        <v>0</v>
      </c>
      <c r="G3">
        <v>0</v>
      </c>
      <c r="H3">
        <v>700</v>
      </c>
      <c r="I3">
        <v>0</v>
      </c>
      <c r="J3">
        <v>0.4</v>
      </c>
      <c r="K3">
        <f>TabThoraxParts[[#This Row],[health]]/50+TabThoraxParts[[#This Row],[damage]]/25+TabThoraxParts[[#This Row],[turnSpeed]]/160+TabThoraxParts[[#This Row],[jumpForce]]/1300+TabThoraxParts[[#This Row],[backSpeed]]/25+1/TabThoraxParts[[#This Row],[jumpCooldown]]/1.35</f>
        <v>2.3303133903133899</v>
      </c>
    </row>
    <row r="4" spans="1:11" x14ac:dyDescent="0.25">
      <c r="A4">
        <v>3</v>
      </c>
      <c r="B4" t="str">
        <f t="shared" si="0"/>
        <v>Beetle Thorax 3</v>
      </c>
      <c r="C4" t="str">
        <f t="shared" si="2"/>
        <v>A Beetle Thorax 3</v>
      </c>
      <c r="D4" t="str">
        <f t="shared" si="1"/>
        <v>beetle3-thorax</v>
      </c>
      <c r="E4">
        <v>-14</v>
      </c>
      <c r="F4">
        <v>-10</v>
      </c>
      <c r="G4">
        <v>0</v>
      </c>
      <c r="H4">
        <v>1500</v>
      </c>
      <c r="I4">
        <v>0</v>
      </c>
      <c r="J4">
        <v>0.4</v>
      </c>
      <c r="K4">
        <f>TabThoraxParts[[#This Row],[health]]/50+TabThoraxParts[[#This Row],[damage]]/25+TabThoraxParts[[#This Row],[turnSpeed]]/160+TabThoraxParts[[#This Row],[jumpForce]]/1300+TabThoraxParts[[#This Row],[backSpeed]]/25+1/TabThoraxParts[[#This Row],[jumpCooldown]]/1.35</f>
        <v>2.3256980056980052</v>
      </c>
    </row>
    <row r="5" spans="1:11" x14ac:dyDescent="0.25">
      <c r="A5">
        <v>4</v>
      </c>
      <c r="B5" t="str">
        <f t="shared" si="0"/>
        <v>Beetle Thorax 4</v>
      </c>
      <c r="C5" t="str">
        <f t="shared" si="2"/>
        <v>A Beetle Thorax 4</v>
      </c>
      <c r="D5" t="str">
        <f t="shared" si="1"/>
        <v>beetle4-thorax</v>
      </c>
      <c r="E5">
        <v>16</v>
      </c>
      <c r="F5">
        <v>10</v>
      </c>
      <c r="G5">
        <v>0</v>
      </c>
      <c r="H5">
        <v>900</v>
      </c>
      <c r="I5">
        <v>0</v>
      </c>
      <c r="J5">
        <v>0.8</v>
      </c>
      <c r="K5">
        <f>TabThoraxParts[[#This Row],[health]]/50+TabThoraxParts[[#This Row],[damage]]/25+TabThoraxParts[[#This Row],[turnSpeed]]/160+TabThoraxParts[[#This Row],[jumpForce]]/1300+TabThoraxParts[[#This Row],[backSpeed]]/25+1/TabThoraxParts[[#This Row],[jumpCooldown]]/1.35</f>
        <v>2.3382336182336179</v>
      </c>
    </row>
    <row r="6" spans="1:11" x14ac:dyDescent="0.25">
      <c r="A6">
        <v>5</v>
      </c>
      <c r="B6" s="4" t="str">
        <f>CONCATENATE("Beetle Thorax ",A6)</f>
        <v>Beetle Thorax 5</v>
      </c>
      <c r="C6" t="str">
        <f>CONCATENATE("A ", B6)</f>
        <v>A Beetle Thorax 5</v>
      </c>
      <c r="D6" s="4" t="str">
        <f>CONCATENATE("beetle",A6,"-thorax")</f>
        <v>beetle5-thorax</v>
      </c>
      <c r="E6">
        <v>0</v>
      </c>
      <c r="F6">
        <v>5</v>
      </c>
      <c r="G6">
        <v>0</v>
      </c>
      <c r="H6">
        <v>1800</v>
      </c>
      <c r="I6">
        <v>0</v>
      </c>
      <c r="J6">
        <v>1</v>
      </c>
      <c r="K6">
        <f>TabThoraxParts[[#This Row],[health]]/50+TabThoraxParts[[#This Row],[damage]]/25+TabThoraxParts[[#This Row],[turnSpeed]]/160+TabThoraxParts[[#This Row],[jumpForce]]/1300+TabThoraxParts[[#This Row],[backSpeed]]/25+1/TabThoraxParts[[#This Row],[jumpCooldown]]/1.35</f>
        <v>2.3253561253561252</v>
      </c>
    </row>
    <row r="7" spans="1:11" x14ac:dyDescent="0.25">
      <c r="A7">
        <v>6</v>
      </c>
      <c r="B7" s="4" t="str">
        <f>CONCATENATE("Beetle Thorax ",A7)</f>
        <v>Beetle Thorax 6</v>
      </c>
      <c r="C7" t="str">
        <f>CONCATENATE("A ", B7)</f>
        <v>A Beetle Thorax 6</v>
      </c>
      <c r="D7" s="4" t="str">
        <f>CONCATENATE("beetle",A7,"-thorax")</f>
        <v>beetle6-thorax</v>
      </c>
      <c r="E7">
        <v>16</v>
      </c>
      <c r="F7">
        <v>0</v>
      </c>
      <c r="G7">
        <v>0</v>
      </c>
      <c r="H7">
        <v>1000</v>
      </c>
      <c r="I7">
        <v>0</v>
      </c>
      <c r="J7">
        <v>0.6</v>
      </c>
      <c r="K7">
        <f>TabThoraxParts[[#This Row],[health]]/50+TabThoraxParts[[#This Row],[damage]]/25+TabThoraxParts[[#This Row],[turnSpeed]]/160+TabThoraxParts[[#This Row],[jumpForce]]/1300+TabThoraxParts[[#This Row],[backSpeed]]/25+1/TabThoraxParts[[#This Row],[jumpCooldown]]/1.35</f>
        <v>2.3237986704653371</v>
      </c>
    </row>
    <row r="8" spans="1:11" x14ac:dyDescent="0.25">
      <c r="A8">
        <v>7</v>
      </c>
      <c r="B8" s="4" t="str">
        <f>CONCATENATE("Beetle Thorax ",A8)</f>
        <v>Beetle Thorax 7</v>
      </c>
      <c r="C8" t="str">
        <f>CONCATENATE("A ", B8)</f>
        <v>A Beetle Thorax 7</v>
      </c>
      <c r="D8" s="4" t="str">
        <f>CONCATENATE("beetle",A8,"-thorax")</f>
        <v>beetle7-thorax</v>
      </c>
      <c r="E8">
        <v>0</v>
      </c>
      <c r="F8">
        <v>-5</v>
      </c>
      <c r="G8">
        <v>0</v>
      </c>
      <c r="H8">
        <v>2000</v>
      </c>
      <c r="I8">
        <v>0</v>
      </c>
      <c r="J8">
        <v>0.75</v>
      </c>
      <c r="K8">
        <f>TabThoraxParts[[#This Row],[health]]/50+TabThoraxParts[[#This Row],[damage]]/25+TabThoraxParts[[#This Row],[turnSpeed]]/160+TabThoraxParts[[#This Row],[jumpForce]]/1300+TabThoraxParts[[#This Row],[backSpeed]]/25+1/TabThoraxParts[[#This Row],[jumpCooldown]]/1.35</f>
        <v>2.3261158594491929</v>
      </c>
    </row>
    <row r="9" spans="1:11" x14ac:dyDescent="0.25">
      <c r="A9">
        <v>8</v>
      </c>
      <c r="B9" s="4" t="str">
        <f>CONCATENATE("Beetle Thorax ",A9)</f>
        <v>Beetle Thorax 8</v>
      </c>
      <c r="C9" t="str">
        <f>CONCATENATE("A ", B9)</f>
        <v>A Beetle Thorax 8</v>
      </c>
      <c r="D9" s="4" t="str">
        <f>CONCATENATE("beetle",A9,"-thorax")</f>
        <v>beetle8-thorax</v>
      </c>
      <c r="E9">
        <v>9</v>
      </c>
      <c r="F9">
        <v>12</v>
      </c>
      <c r="G9">
        <v>0</v>
      </c>
      <c r="H9">
        <v>800</v>
      </c>
      <c r="I9">
        <v>0</v>
      </c>
      <c r="J9">
        <v>0.7</v>
      </c>
      <c r="K9">
        <f>TabThoraxParts[[#This Row],[health]]/50+TabThoraxParts[[#This Row],[damage]]/25+TabThoraxParts[[#This Row],[turnSpeed]]/160+TabThoraxParts[[#This Row],[jumpForce]]/1300+TabThoraxParts[[#This Row],[backSpeed]]/25+1/TabThoraxParts[[#This Row],[jumpCooldown]]/1.35</f>
        <v>2.3335856735856737</v>
      </c>
    </row>
    <row r="10" spans="1:11" x14ac:dyDescent="0.25">
      <c r="A10">
        <v>9</v>
      </c>
      <c r="B10" s="4" t="str">
        <f>CONCATENATE("Beetle Thorax ",A10)</f>
        <v>Beetle Thorax 9</v>
      </c>
      <c r="C10" t="str">
        <f>CONCATENATE("A ", B10)</f>
        <v>A Beetle Thorax 9</v>
      </c>
      <c r="D10" s="4" t="str">
        <f>CONCATENATE("beetle",A10,"-thorax")</f>
        <v>beetle9-thorax</v>
      </c>
      <c r="E10">
        <v>24</v>
      </c>
      <c r="F10">
        <v>0</v>
      </c>
      <c r="G10">
        <v>0</v>
      </c>
      <c r="H10">
        <v>1200</v>
      </c>
      <c r="I10">
        <v>0</v>
      </c>
      <c r="J10">
        <v>0.8</v>
      </c>
      <c r="K10">
        <f>TabThoraxParts[[#This Row],[health]]/50+TabThoraxParts[[#This Row],[damage]]/25+TabThoraxParts[[#This Row],[turnSpeed]]/160+TabThoraxParts[[#This Row],[jumpForce]]/1300+TabThoraxParts[[#This Row],[backSpeed]]/25+1/TabThoraxParts[[#This Row],[jumpCooldown]]/1.35</f>
        <v>2.3290028490028489</v>
      </c>
    </row>
    <row r="11" spans="1:11" x14ac:dyDescent="0.25">
      <c r="A11">
        <v>10</v>
      </c>
      <c r="B11" s="4" t="str">
        <f>CONCATENATE("Beetle Thorax ",A11)</f>
        <v>Beetle Thorax 10</v>
      </c>
      <c r="C11" t="str">
        <f>CONCATENATE("A ", B11)</f>
        <v>A Beetle Thorax 10</v>
      </c>
      <c r="D11" s="4" t="str">
        <f>CONCATENATE("beetle",A11,"-thorax")</f>
        <v>beetle10-thorax</v>
      </c>
      <c r="E11">
        <v>21</v>
      </c>
      <c r="F11">
        <v>0</v>
      </c>
      <c r="G11">
        <v>0</v>
      </c>
      <c r="H11">
        <v>1100</v>
      </c>
      <c r="I11">
        <v>0</v>
      </c>
      <c r="J11">
        <v>0.7</v>
      </c>
      <c r="K11" s="4">
        <f>TabThoraxParts[[#This Row],[health]]/50+TabThoraxParts[[#This Row],[damage]]/25+TabThoraxParts[[#This Row],[turnSpeed]]/160+TabThoraxParts[[#This Row],[jumpForce]]/1300+TabThoraxParts[[#This Row],[backSpeed]]/25+1/TabThoraxParts[[#This Row],[jumpCooldown]]/1.35</f>
        <v>2.3243549043549043</v>
      </c>
    </row>
    <row r="12" spans="1:11" x14ac:dyDescent="0.25">
      <c r="A12">
        <v>11</v>
      </c>
      <c r="B12" s="4" t="str">
        <f>CONCATENATE("Beetle Thorax ",A12)</f>
        <v>Beetle Thorax 11</v>
      </c>
      <c r="C12" t="str">
        <f>CONCATENATE("A ", B12)</f>
        <v>A Beetle Thorax 11</v>
      </c>
      <c r="D12" s="4" t="str">
        <f>CONCATENATE("beetle",A12,"-thorax")</f>
        <v>beetle11-thorax</v>
      </c>
      <c r="E12">
        <v>25</v>
      </c>
      <c r="F12">
        <v>10</v>
      </c>
      <c r="G12">
        <v>0</v>
      </c>
      <c r="H12">
        <v>800</v>
      </c>
      <c r="I12">
        <v>0</v>
      </c>
      <c r="J12">
        <v>0.9</v>
      </c>
      <c r="K12" s="4">
        <f>TabThoraxParts[[#This Row],[health]]/50+TabThoraxParts[[#This Row],[damage]]/25+TabThoraxParts[[#This Row],[turnSpeed]]/160+TabThoraxParts[[#This Row],[jumpForce]]/1300+TabThoraxParts[[#This Row],[backSpeed]]/25+1/TabThoraxParts[[#This Row],[jumpCooldown]]/1.35</f>
        <v>2.3384298828743271</v>
      </c>
    </row>
    <row r="13" spans="1:11" x14ac:dyDescent="0.25">
      <c r="A13">
        <v>12</v>
      </c>
      <c r="B13" s="4" t="str">
        <f>CONCATENATE("Beetle Thorax ",A13)</f>
        <v>Beetle Thorax 12</v>
      </c>
      <c r="C13" t="str">
        <f>CONCATENATE("A ", B13)</f>
        <v>A Beetle Thorax 12</v>
      </c>
      <c r="D13" s="4" t="str">
        <f>CONCATENATE("beetle",A13,"-thorax")</f>
        <v>beetle12-thorax</v>
      </c>
      <c r="E13">
        <v>51</v>
      </c>
      <c r="F13">
        <v>-7</v>
      </c>
      <c r="G13">
        <v>0</v>
      </c>
      <c r="H13">
        <v>1000</v>
      </c>
      <c r="I13">
        <v>0</v>
      </c>
      <c r="J13">
        <v>0.9</v>
      </c>
      <c r="K13" s="4">
        <f>TabThoraxParts[[#This Row],[health]]/50+TabThoraxParts[[#This Row],[damage]]/25+TabThoraxParts[[#This Row],[turnSpeed]]/160+TabThoraxParts[[#This Row],[jumpForce]]/1300+TabThoraxParts[[#This Row],[backSpeed]]/25+1/TabThoraxParts[[#This Row],[jumpCooldown]]/1.35</f>
        <v>2.3322760367204811</v>
      </c>
    </row>
    <row r="14" spans="1:11" x14ac:dyDescent="0.25">
      <c r="A14">
        <v>13</v>
      </c>
      <c r="B14" s="4" t="str">
        <f>CONCATENATE("Beetle Thorax ",A14)</f>
        <v>Beetle Thorax 13</v>
      </c>
      <c r="C14" t="str">
        <f>CONCATENATE("A ", B14)</f>
        <v>A Beetle Thorax 13</v>
      </c>
      <c r="D14" s="4" t="str">
        <f>CONCATENATE("beetle",A14,"-thorax")</f>
        <v>beetle13-thorax</v>
      </c>
      <c r="E14">
        <v>-10</v>
      </c>
      <c r="F14">
        <v>10</v>
      </c>
      <c r="G14">
        <v>0</v>
      </c>
      <c r="H14">
        <v>1400</v>
      </c>
      <c r="I14">
        <v>0</v>
      </c>
      <c r="J14">
        <v>0.7</v>
      </c>
      <c r="K14" s="4">
        <f>TabThoraxParts[[#This Row],[health]]/50+TabThoraxParts[[#This Row],[damage]]/25+TabThoraxParts[[#This Row],[turnSpeed]]/160+TabThoraxParts[[#This Row],[jumpForce]]/1300+TabThoraxParts[[#This Row],[backSpeed]]/25+1/TabThoraxParts[[#This Row],[jumpCooldown]]/1.35</f>
        <v>2.335124135124135</v>
      </c>
    </row>
    <row r="15" spans="1:11" x14ac:dyDescent="0.25">
      <c r="A15">
        <v>14</v>
      </c>
      <c r="B15" s="4" t="str">
        <f>CONCATENATE("Beetle Thorax ",A15)</f>
        <v>Beetle Thorax 14</v>
      </c>
      <c r="C15" t="str">
        <f>CONCATENATE("A ", B15)</f>
        <v>A Beetle Thorax 14</v>
      </c>
      <c r="D15" s="4" t="str">
        <f>CONCATENATE("beetle",A15,"-thorax")</f>
        <v>beetle14-thorax</v>
      </c>
      <c r="E15">
        <v>9</v>
      </c>
      <c r="F15">
        <v>0</v>
      </c>
      <c r="G15">
        <v>0</v>
      </c>
      <c r="H15">
        <v>1200</v>
      </c>
      <c r="I15">
        <v>0</v>
      </c>
      <c r="J15">
        <v>0.6</v>
      </c>
      <c r="K15" s="4">
        <f>TabThoraxParts[[#This Row],[health]]/50+TabThoraxParts[[#This Row],[damage]]/25+TabThoraxParts[[#This Row],[turnSpeed]]/160+TabThoraxParts[[#This Row],[jumpForce]]/1300+TabThoraxParts[[#This Row],[backSpeed]]/25+1/TabThoraxParts[[#This Row],[jumpCooldown]]/1.35</f>
        <v>2.3376448243114911</v>
      </c>
    </row>
  </sheetData>
  <conditionalFormatting sqref="K2:K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F16" sqref="F16"/>
    </sheetView>
  </sheetViews>
  <sheetFormatPr defaultRowHeight="15" x14ac:dyDescent="0.25"/>
  <cols>
    <col min="1" max="1" width="5.140625" bestFit="1" customWidth="1"/>
    <col min="2" max="2" width="17.7109375" bestFit="1" customWidth="1"/>
    <col min="3" max="3" width="19.42578125" bestFit="1" customWidth="1"/>
    <col min="4" max="4" width="17.28515625" bestFit="1" customWidth="1"/>
    <col min="5" max="5" width="9" bestFit="1" customWidth="1"/>
    <col min="6" max="6" width="10.28515625" bestFit="1" customWidth="1"/>
    <col min="7" max="7" width="12.5703125" bestFit="1" customWidth="1"/>
    <col min="8" max="8" width="12.7109375" bestFit="1" customWidth="1"/>
    <col min="9" max="9" width="12.85546875" bestFit="1" customWidth="1"/>
    <col min="10" max="10" width="17" bestFit="1" customWidth="1"/>
  </cols>
  <sheetData>
    <row r="1" spans="1:11" x14ac:dyDescent="0.25">
      <c r="A1" s="1" t="s">
        <v>0</v>
      </c>
      <c r="B1" s="1" t="s">
        <v>1</v>
      </c>
      <c r="C1" s="1" t="s">
        <v>7</v>
      </c>
      <c r="D1" s="1" t="s">
        <v>2</v>
      </c>
      <c r="E1" s="6" t="s">
        <v>3</v>
      </c>
      <c r="F1" s="1" t="s">
        <v>4</v>
      </c>
      <c r="G1" s="1" t="s">
        <v>5</v>
      </c>
      <c r="H1" s="1" t="s">
        <v>6</v>
      </c>
      <c r="I1" s="9" t="s">
        <v>8</v>
      </c>
      <c r="J1" s="5" t="s">
        <v>9</v>
      </c>
      <c r="K1" s="5" t="s">
        <v>10</v>
      </c>
    </row>
    <row r="2" spans="1:11" x14ac:dyDescent="0.25">
      <c r="A2">
        <v>1</v>
      </c>
      <c r="B2" t="str">
        <f t="shared" ref="B2:B5" si="0">CONCATENATE("Beetle Abdomen ",A2)</f>
        <v>Beetle Abdomen 1</v>
      </c>
      <c r="C2" t="str">
        <f>CONCATENATE("A ", B2)</f>
        <v>A Beetle Abdomen 1</v>
      </c>
      <c r="D2" t="str">
        <f t="shared" ref="D2:D5" si="1">CONCATENATE("beetle",A2,"-abdomen")</f>
        <v>beetle1-abdomen</v>
      </c>
      <c r="E2">
        <v>75</v>
      </c>
      <c r="F2">
        <v>0</v>
      </c>
      <c r="G2">
        <v>0</v>
      </c>
      <c r="H2">
        <v>0</v>
      </c>
      <c r="I2">
        <v>5</v>
      </c>
      <c r="J2">
        <v>0</v>
      </c>
      <c r="K2">
        <f>TabAbdomenParts[[#This Row],[health]]/50+TabAbdomenParts[[#This Row],[damage]]/25+TabAbdomenParts[[#This Row],[turnSpeed]]/160+TabAbdomenParts[[#This Row],[jumpForce]]/1300+TabAbdomenParts[[#This Row],[backSpeed]]/25</f>
        <v>1.7</v>
      </c>
    </row>
    <row r="3" spans="1:11" x14ac:dyDescent="0.25">
      <c r="A3">
        <v>2</v>
      </c>
      <c r="B3" t="str">
        <f t="shared" si="0"/>
        <v>Beetle Abdomen 2</v>
      </c>
      <c r="C3" t="str">
        <f t="shared" ref="C3:C5" si="2">CONCATENATE("A ", B3)</f>
        <v>A Beetle Abdomen 2</v>
      </c>
      <c r="D3" t="str">
        <f t="shared" si="1"/>
        <v>beetle2-abdomen</v>
      </c>
      <c r="E3">
        <v>70</v>
      </c>
      <c r="F3">
        <v>0</v>
      </c>
      <c r="G3">
        <v>0</v>
      </c>
      <c r="H3">
        <v>0</v>
      </c>
      <c r="I3">
        <v>8</v>
      </c>
      <c r="J3">
        <v>0</v>
      </c>
      <c r="K3">
        <f>TabAbdomenParts[[#This Row],[health]]/50+TabAbdomenParts[[#This Row],[damage]]/25+TabAbdomenParts[[#This Row],[turnSpeed]]/160+TabAbdomenParts[[#This Row],[jumpForce]]/1300+TabAbdomenParts[[#This Row],[backSpeed]]/25</f>
        <v>1.72</v>
      </c>
    </row>
    <row r="4" spans="1:11" x14ac:dyDescent="0.25">
      <c r="A4">
        <v>3</v>
      </c>
      <c r="B4" t="str">
        <f t="shared" si="0"/>
        <v>Beetle Abdomen 3</v>
      </c>
      <c r="C4" t="str">
        <f t="shared" si="2"/>
        <v>A Beetle Abdomen 3</v>
      </c>
      <c r="D4" t="str">
        <f t="shared" si="1"/>
        <v>beetle3-abdomen</v>
      </c>
      <c r="E4">
        <v>55</v>
      </c>
      <c r="F4">
        <v>3</v>
      </c>
      <c r="G4">
        <v>0</v>
      </c>
      <c r="H4">
        <v>0</v>
      </c>
      <c r="I4">
        <v>12</v>
      </c>
      <c r="J4">
        <v>0</v>
      </c>
      <c r="K4">
        <f>TabAbdomenParts[[#This Row],[health]]/50+TabAbdomenParts[[#This Row],[damage]]/25+TabAbdomenParts[[#This Row],[turnSpeed]]/160+TabAbdomenParts[[#This Row],[jumpForce]]/1300+TabAbdomenParts[[#This Row],[backSpeed]]/25</f>
        <v>1.7000000000000002</v>
      </c>
    </row>
    <row r="5" spans="1:11" x14ac:dyDescent="0.25">
      <c r="A5">
        <v>4</v>
      </c>
      <c r="B5" t="str">
        <f t="shared" si="0"/>
        <v>Beetle Abdomen 4</v>
      </c>
      <c r="C5" t="str">
        <f t="shared" si="2"/>
        <v>A Beetle Abdomen 4</v>
      </c>
      <c r="D5" t="str">
        <f t="shared" si="1"/>
        <v>beetle4-abdomen</v>
      </c>
      <c r="E5">
        <v>58</v>
      </c>
      <c r="F5">
        <v>4</v>
      </c>
      <c r="G5">
        <v>0</v>
      </c>
      <c r="H5">
        <v>0</v>
      </c>
      <c r="I5">
        <v>10</v>
      </c>
      <c r="J5">
        <v>0</v>
      </c>
      <c r="K5">
        <f>TabAbdomenParts[[#This Row],[health]]/50+TabAbdomenParts[[#This Row],[damage]]/25+TabAbdomenParts[[#This Row],[turnSpeed]]/160+TabAbdomenParts[[#This Row],[jumpForce]]/1300+TabAbdomenParts[[#This Row],[backSpeed]]/25</f>
        <v>1.7199999999999998</v>
      </c>
    </row>
    <row r="6" spans="1:11" x14ac:dyDescent="0.25">
      <c r="A6">
        <v>5</v>
      </c>
      <c r="B6" s="4" t="str">
        <f>CONCATENATE("Beetle Abdomen ",A6)</f>
        <v>Beetle Abdomen 5</v>
      </c>
      <c r="C6" t="str">
        <f>CONCATENATE("A ", B6)</f>
        <v>A Beetle Abdomen 5</v>
      </c>
      <c r="D6" s="4" t="str">
        <f>CONCATENATE("beetle",A6,"-abdomen")</f>
        <v>beetle5-abdomen</v>
      </c>
      <c r="E6">
        <v>33</v>
      </c>
      <c r="F6">
        <v>10</v>
      </c>
      <c r="G6">
        <v>0</v>
      </c>
      <c r="H6">
        <v>0</v>
      </c>
      <c r="I6">
        <v>16</v>
      </c>
      <c r="J6">
        <v>0</v>
      </c>
      <c r="K6">
        <f>TabAbdomenParts[[#This Row],[health]]/50+TabAbdomenParts[[#This Row],[damage]]/25+TabAbdomenParts[[#This Row],[turnSpeed]]/160+TabAbdomenParts[[#This Row],[jumpForce]]/1300+TabAbdomenParts[[#This Row],[backSpeed]]/25</f>
        <v>1.7000000000000002</v>
      </c>
    </row>
    <row r="7" spans="1:11" x14ac:dyDescent="0.25">
      <c r="A7">
        <v>6</v>
      </c>
      <c r="B7" s="4" t="str">
        <f>CONCATENATE("Beetle Abdomen ",A7)</f>
        <v>Beetle Abdomen 6</v>
      </c>
      <c r="C7" t="str">
        <f>CONCATENATE("A ", B7)</f>
        <v>A Beetle Abdomen 6</v>
      </c>
      <c r="D7" s="4" t="str">
        <f>CONCATENATE("beetle",A7,"-abdomen")</f>
        <v>beetle6-abdomen</v>
      </c>
      <c r="E7">
        <v>68</v>
      </c>
      <c r="F7">
        <v>0</v>
      </c>
      <c r="G7">
        <v>0</v>
      </c>
      <c r="H7">
        <v>0</v>
      </c>
      <c r="I7">
        <v>9</v>
      </c>
      <c r="J7">
        <v>0</v>
      </c>
      <c r="K7">
        <f>TabAbdomenParts[[#This Row],[health]]/50+TabAbdomenParts[[#This Row],[damage]]/25+TabAbdomenParts[[#This Row],[turnSpeed]]/160+TabAbdomenParts[[#This Row],[jumpForce]]/1300+TabAbdomenParts[[#This Row],[backSpeed]]/25</f>
        <v>1.7200000000000002</v>
      </c>
    </row>
    <row r="8" spans="1:11" x14ac:dyDescent="0.25">
      <c r="A8">
        <v>7</v>
      </c>
      <c r="B8" s="4" t="str">
        <f>CONCATENATE("Beetle Abdomen ",A8)</f>
        <v>Beetle Abdomen 7</v>
      </c>
      <c r="C8" t="str">
        <f>CONCATENATE("A ", B8)</f>
        <v>A Beetle Abdomen 7</v>
      </c>
      <c r="D8" s="4" t="str">
        <f>CONCATENATE("beetle",A8,"-abdomen")</f>
        <v>beetle7-abdomen</v>
      </c>
      <c r="E8">
        <v>65</v>
      </c>
      <c r="F8">
        <v>0</v>
      </c>
      <c r="G8">
        <v>0</v>
      </c>
      <c r="H8">
        <v>0</v>
      </c>
      <c r="I8">
        <v>10</v>
      </c>
      <c r="J8">
        <v>0</v>
      </c>
      <c r="K8">
        <f>TabAbdomenParts[[#This Row],[health]]/50+TabAbdomenParts[[#This Row],[damage]]/25+TabAbdomenParts[[#This Row],[turnSpeed]]/160+TabAbdomenParts[[#This Row],[jumpForce]]/1300+TabAbdomenParts[[#This Row],[backSpeed]]/25</f>
        <v>1.7000000000000002</v>
      </c>
    </row>
    <row r="9" spans="1:11" x14ac:dyDescent="0.25">
      <c r="A9">
        <v>8</v>
      </c>
      <c r="B9" s="4" t="str">
        <f>CONCATENATE("Beetle Abdomen ",A9)</f>
        <v>Beetle Abdomen 8</v>
      </c>
      <c r="C9" t="str">
        <f>CONCATENATE("A ", B9)</f>
        <v>A Beetle Abdomen 8</v>
      </c>
      <c r="D9" s="4" t="str">
        <f>CONCATENATE("beetle",A9,"-abdomen")</f>
        <v>beetle8-abdomen</v>
      </c>
      <c r="E9">
        <v>50</v>
      </c>
      <c r="F9">
        <v>4</v>
      </c>
      <c r="G9">
        <v>0</v>
      </c>
      <c r="H9">
        <v>0</v>
      </c>
      <c r="I9">
        <v>14</v>
      </c>
      <c r="J9">
        <v>0</v>
      </c>
      <c r="K9">
        <f>TabAbdomenParts[[#This Row],[health]]/50+TabAbdomenParts[[#This Row],[damage]]/25+TabAbdomenParts[[#This Row],[turnSpeed]]/160+TabAbdomenParts[[#This Row],[jumpForce]]/1300+TabAbdomenParts[[#This Row],[backSpeed]]/25</f>
        <v>1.72</v>
      </c>
    </row>
    <row r="10" spans="1:11" x14ac:dyDescent="0.25">
      <c r="A10">
        <v>9</v>
      </c>
      <c r="B10" s="4" t="str">
        <f>CONCATENATE("Beetle Abdomen ",A10)</f>
        <v>Beetle Abdomen 9</v>
      </c>
      <c r="C10" t="str">
        <f>CONCATENATE("A ", B10)</f>
        <v>A Beetle Abdomen 9</v>
      </c>
      <c r="D10" s="4" t="str">
        <f>CONCATENATE("beetle",A10,"-abdomen")</f>
        <v>beetle9-abdomen</v>
      </c>
      <c r="E10">
        <v>64</v>
      </c>
      <c r="F10">
        <v>1</v>
      </c>
      <c r="G10">
        <v>0</v>
      </c>
      <c r="H10">
        <v>0</v>
      </c>
      <c r="I10">
        <v>10</v>
      </c>
      <c r="J10">
        <v>0</v>
      </c>
      <c r="K10">
        <f>TabAbdomenParts[[#This Row],[health]]/50+TabAbdomenParts[[#This Row],[damage]]/25+TabAbdomenParts[[#This Row],[turnSpeed]]/160+TabAbdomenParts[[#This Row],[jumpForce]]/1300+TabAbdomenParts[[#This Row],[backSpeed]]/25</f>
        <v>1.7200000000000002</v>
      </c>
    </row>
    <row r="11" spans="1:11" x14ac:dyDescent="0.25">
      <c r="A11">
        <v>10</v>
      </c>
      <c r="B11" s="4" t="str">
        <f>CONCATENATE("Beetle Abdomen ",A11)</f>
        <v>Beetle Abdomen 10</v>
      </c>
      <c r="C11" t="str">
        <f>CONCATENATE("A ", B11)</f>
        <v>A Beetle Abdomen 10</v>
      </c>
      <c r="D11" s="4" t="str">
        <f>CONCATENATE("beetle",A11,"-abdomen")</f>
        <v>beetle10-abdomen</v>
      </c>
      <c r="E11">
        <v>68</v>
      </c>
      <c r="F11">
        <v>0</v>
      </c>
      <c r="G11">
        <v>0</v>
      </c>
      <c r="H11">
        <v>0</v>
      </c>
      <c r="I11">
        <v>9</v>
      </c>
      <c r="J11">
        <v>0</v>
      </c>
      <c r="K11" s="4">
        <f>TabAbdomenParts[[#This Row],[health]]/50+TabAbdomenParts[[#This Row],[damage]]/25+TabAbdomenParts[[#This Row],[turnSpeed]]/160+TabAbdomenParts[[#This Row],[jumpForce]]/1300+TabAbdomenParts[[#This Row],[backSpeed]]/25</f>
        <v>1.7200000000000002</v>
      </c>
    </row>
    <row r="12" spans="1:11" x14ac:dyDescent="0.25">
      <c r="A12">
        <v>11</v>
      </c>
      <c r="B12" s="4" t="str">
        <f>CONCATENATE("Beetle Abdomen ",A12)</f>
        <v>Beetle Abdomen 11</v>
      </c>
      <c r="C12" t="str">
        <f>CONCATENATE("A ", B12)</f>
        <v>A Beetle Abdomen 11</v>
      </c>
      <c r="D12" s="4" t="str">
        <f>CONCATENATE("beetle",A12,"-abdomen")</f>
        <v>beetle11-abdomen</v>
      </c>
      <c r="E12">
        <v>74</v>
      </c>
      <c r="F12">
        <v>0</v>
      </c>
      <c r="G12">
        <v>0</v>
      </c>
      <c r="H12">
        <v>0</v>
      </c>
      <c r="I12">
        <v>6</v>
      </c>
      <c r="J12">
        <v>0</v>
      </c>
      <c r="K12" s="4">
        <f>TabAbdomenParts[[#This Row],[health]]/50+TabAbdomenParts[[#This Row],[damage]]/25+TabAbdomenParts[[#This Row],[turnSpeed]]/160+TabAbdomenParts[[#This Row],[jumpForce]]/1300+TabAbdomenParts[[#This Row],[backSpeed]]/25</f>
        <v>1.72</v>
      </c>
    </row>
    <row r="13" spans="1:11" x14ac:dyDescent="0.25">
      <c r="A13">
        <v>12</v>
      </c>
      <c r="B13" s="4" t="str">
        <f>CONCATENATE("Beetle Abdomen ",A13)</f>
        <v>Beetle Abdomen 12</v>
      </c>
      <c r="C13" t="str">
        <f>CONCATENATE("A ", B13)</f>
        <v>A Beetle Abdomen 12</v>
      </c>
      <c r="D13" s="4" t="str">
        <f>CONCATENATE("beetle",A13,"-abdomen")</f>
        <v>beetle12-abdomen</v>
      </c>
      <c r="E13">
        <v>65</v>
      </c>
      <c r="F13">
        <v>2</v>
      </c>
      <c r="G13">
        <v>0</v>
      </c>
      <c r="H13">
        <v>0</v>
      </c>
      <c r="I13">
        <v>8</v>
      </c>
      <c r="J13">
        <v>0</v>
      </c>
      <c r="K13" s="4">
        <f>TabAbdomenParts[[#This Row],[health]]/50+TabAbdomenParts[[#This Row],[damage]]/25+TabAbdomenParts[[#This Row],[turnSpeed]]/160+TabAbdomenParts[[#This Row],[jumpForce]]/1300+TabAbdomenParts[[#This Row],[backSpeed]]/25</f>
        <v>1.7000000000000002</v>
      </c>
    </row>
    <row r="14" spans="1:11" x14ac:dyDescent="0.25">
      <c r="A14">
        <v>13</v>
      </c>
      <c r="B14" s="4" t="str">
        <f>CONCATENATE("Beetle Abdomen ",A14)</f>
        <v>Beetle Abdomen 13</v>
      </c>
      <c r="C14" t="str">
        <f>CONCATENATE("A ", B14)</f>
        <v>A Beetle Abdomen 13</v>
      </c>
      <c r="D14" s="4" t="str">
        <f>CONCATENATE("beetle",A14,"-abdomen")</f>
        <v>beetle13-abdomen</v>
      </c>
      <c r="E14">
        <v>63</v>
      </c>
      <c r="F14">
        <v>0</v>
      </c>
      <c r="G14">
        <v>0</v>
      </c>
      <c r="H14">
        <v>0</v>
      </c>
      <c r="I14">
        <v>11</v>
      </c>
      <c r="J14">
        <v>0</v>
      </c>
      <c r="K14" s="4">
        <f>TabAbdomenParts[[#This Row],[health]]/50+TabAbdomenParts[[#This Row],[damage]]/25+TabAbdomenParts[[#This Row],[turnSpeed]]/160+TabAbdomenParts[[#This Row],[jumpForce]]/1300+TabAbdomenParts[[#This Row],[backSpeed]]/25</f>
        <v>1.7</v>
      </c>
    </row>
    <row r="15" spans="1:11" x14ac:dyDescent="0.25">
      <c r="A15">
        <v>14</v>
      </c>
      <c r="B15" s="4" t="str">
        <f>CONCATENATE("Beetle Abdomen ",A15)</f>
        <v>Beetle Abdomen 14</v>
      </c>
      <c r="C15" t="str">
        <f>CONCATENATE("A ", B15)</f>
        <v>A Beetle Abdomen 14</v>
      </c>
      <c r="D15" s="4" t="str">
        <f>CONCATENATE("beetle",A15,"-abdomen")</f>
        <v>beetle14-abdomen</v>
      </c>
      <c r="E15">
        <v>54</v>
      </c>
      <c r="F15">
        <v>2</v>
      </c>
      <c r="G15">
        <v>0</v>
      </c>
      <c r="H15">
        <v>0</v>
      </c>
      <c r="I15">
        <v>14</v>
      </c>
      <c r="J15">
        <v>0</v>
      </c>
      <c r="K15" s="4">
        <f>TabAbdomenParts[[#This Row],[health]]/50+TabAbdomenParts[[#This Row],[damage]]/25+TabAbdomenParts[[#This Row],[turnSpeed]]/160+TabAbdomenParts[[#This Row],[jumpForce]]/1300+TabAbdomenParts[[#This Row],[backSpeed]]/25</f>
        <v>1.7200000000000002</v>
      </c>
    </row>
  </sheetData>
  <conditionalFormatting sqref="K2:K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G7" sqref="G7"/>
    </sheetView>
  </sheetViews>
  <sheetFormatPr defaultRowHeight="15" x14ac:dyDescent="0.25"/>
  <cols>
    <col min="1" max="1" width="5.140625" bestFit="1" customWidth="1"/>
    <col min="2" max="2" width="11.7109375" bestFit="1" customWidth="1"/>
    <col min="3" max="3" width="13.5703125" bestFit="1" customWidth="1"/>
    <col min="4" max="4" width="17" customWidth="1"/>
    <col min="5" max="5" width="9" bestFit="1" customWidth="1"/>
    <col min="6" max="6" width="10.28515625" bestFit="1" customWidth="1"/>
    <col min="7" max="7" width="12.5703125" bestFit="1" customWidth="1"/>
    <col min="8" max="8" width="12.7109375" bestFit="1" customWidth="1"/>
    <col min="9" max="9" width="12.85546875" bestFit="1" customWidth="1"/>
    <col min="10" max="10" width="17" bestFit="1" customWidth="1"/>
  </cols>
  <sheetData>
    <row r="1" spans="1:11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6" t="s">
        <v>5</v>
      </c>
      <c r="H1" s="1" t="s">
        <v>6</v>
      </c>
      <c r="I1" s="7" t="s">
        <v>8</v>
      </c>
      <c r="J1" s="5" t="s">
        <v>9</v>
      </c>
      <c r="K1" s="10" t="s">
        <v>10</v>
      </c>
    </row>
    <row r="2" spans="1:11" x14ac:dyDescent="0.25">
      <c r="A2">
        <v>1</v>
      </c>
      <c r="B2" t="str">
        <f t="shared" ref="B2:B5" si="0">CONCATENATE("Beetle Leg ",A2)</f>
        <v>Beetle Leg 1</v>
      </c>
      <c r="C2" t="str">
        <f>CONCATENATE("A ", B2)</f>
        <v>A Beetle Leg 1</v>
      </c>
      <c r="D2" t="str">
        <f t="shared" ref="D2:D5" si="1">CONCATENATE("beetle",A2,)</f>
        <v>beetle1</v>
      </c>
      <c r="E2">
        <v>0</v>
      </c>
      <c r="F2">
        <v>0</v>
      </c>
      <c r="G2">
        <v>140</v>
      </c>
      <c r="H2">
        <v>0</v>
      </c>
      <c r="I2">
        <v>-3</v>
      </c>
      <c r="J2">
        <v>0</v>
      </c>
      <c r="K2" s="2">
        <f>TabLegParts[[#This Row],[health]]/50+TabLegParts[[#This Row],[damage]]/25+TabLegParts[[#This Row],[turnSpeed]]/160+TabLegParts[[#This Row],[jumpForce]]/1300+TabLegParts[[#This Row],[backSpeed]]/25</f>
        <v>0.755</v>
      </c>
    </row>
    <row r="3" spans="1:11" x14ac:dyDescent="0.25">
      <c r="A3">
        <v>2</v>
      </c>
      <c r="B3" t="str">
        <f t="shared" si="0"/>
        <v>Beetle Leg 2</v>
      </c>
      <c r="C3" t="str">
        <f t="shared" ref="C3:C5" si="2">CONCATENATE("A ", B3)</f>
        <v>A Beetle Leg 2</v>
      </c>
      <c r="D3" t="str">
        <f t="shared" si="1"/>
        <v>beetle2</v>
      </c>
      <c r="E3">
        <v>0</v>
      </c>
      <c r="F3">
        <v>0</v>
      </c>
      <c r="G3">
        <v>56</v>
      </c>
      <c r="H3">
        <v>0</v>
      </c>
      <c r="I3">
        <v>10</v>
      </c>
      <c r="J3">
        <v>0</v>
      </c>
      <c r="K3" s="3">
        <f>TabLegParts[[#This Row],[health]]/50+TabLegParts[[#This Row],[damage]]/25+TabLegParts[[#This Row],[turnSpeed]]/160+TabLegParts[[#This Row],[jumpForce]]/1300+TabLegParts[[#This Row],[backSpeed]]/25</f>
        <v>0.75</v>
      </c>
    </row>
    <row r="4" spans="1:11" x14ac:dyDescent="0.25">
      <c r="A4">
        <v>3</v>
      </c>
      <c r="B4" t="str">
        <f t="shared" si="0"/>
        <v>Beetle Leg 3</v>
      </c>
      <c r="C4" t="str">
        <f t="shared" si="2"/>
        <v>A Beetle Leg 3</v>
      </c>
      <c r="D4" t="str">
        <f t="shared" si="1"/>
        <v>beetle3</v>
      </c>
      <c r="E4">
        <v>0</v>
      </c>
      <c r="F4">
        <v>0</v>
      </c>
      <c r="G4">
        <v>101</v>
      </c>
      <c r="H4">
        <v>0</v>
      </c>
      <c r="I4">
        <v>3</v>
      </c>
      <c r="J4">
        <v>0</v>
      </c>
      <c r="K4" s="2">
        <f>TabLegParts[[#This Row],[health]]/50+TabLegParts[[#This Row],[damage]]/25+TabLegParts[[#This Row],[turnSpeed]]/160+TabLegParts[[#This Row],[jumpForce]]/1300+TabLegParts[[#This Row],[backSpeed]]/25</f>
        <v>0.75124999999999997</v>
      </c>
    </row>
    <row r="5" spans="1:11" x14ac:dyDescent="0.25">
      <c r="A5">
        <v>4</v>
      </c>
      <c r="B5" t="str">
        <f t="shared" si="0"/>
        <v>Beetle Leg 4</v>
      </c>
      <c r="C5" t="str">
        <f t="shared" si="2"/>
        <v>A Beetle Leg 4</v>
      </c>
      <c r="D5" t="str">
        <f t="shared" si="1"/>
        <v>beetle4</v>
      </c>
      <c r="E5">
        <v>0</v>
      </c>
      <c r="F5">
        <v>0</v>
      </c>
      <c r="G5">
        <v>120</v>
      </c>
      <c r="H5">
        <v>0</v>
      </c>
      <c r="I5">
        <v>0</v>
      </c>
      <c r="J5">
        <v>0</v>
      </c>
      <c r="K5" s="3">
        <f>TabLegParts[[#This Row],[health]]/50+TabLegParts[[#This Row],[damage]]/25+TabLegParts[[#This Row],[turnSpeed]]/160+TabLegParts[[#This Row],[jumpForce]]/1300+TabLegParts[[#This Row],[backSpeed]]/25</f>
        <v>0.75</v>
      </c>
    </row>
    <row r="6" spans="1:11" x14ac:dyDescent="0.25">
      <c r="A6">
        <v>5</v>
      </c>
      <c r="B6" s="4" t="str">
        <f>CONCATENATE("Beetle Leg ",A6)</f>
        <v>Beetle Leg 5</v>
      </c>
      <c r="C6" t="str">
        <f>CONCATENATE("A ", B6)</f>
        <v>A Beetle Leg 5</v>
      </c>
      <c r="D6" s="4" t="str">
        <f>CONCATENATE("beetle",A6,)</f>
        <v>beetle5</v>
      </c>
      <c r="E6">
        <v>0</v>
      </c>
      <c r="F6">
        <v>0</v>
      </c>
      <c r="G6">
        <v>82</v>
      </c>
      <c r="H6">
        <v>0</v>
      </c>
      <c r="I6">
        <v>6</v>
      </c>
      <c r="J6">
        <v>0</v>
      </c>
      <c r="K6" s="2">
        <f>TabLegParts[[#This Row],[health]]/50+TabLegParts[[#This Row],[damage]]/25+TabLegParts[[#This Row],[turnSpeed]]/160+TabLegParts[[#This Row],[jumpForce]]/1300+TabLegParts[[#This Row],[backSpeed]]/25</f>
        <v>0.75249999999999995</v>
      </c>
    </row>
  </sheetData>
  <conditionalFormatting sqref="K2: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HeadPartDefs</vt:lpstr>
      <vt:lpstr>ThoraxPartDefs</vt:lpstr>
      <vt:lpstr>AbdomenPartDefs</vt:lpstr>
      <vt:lpstr>LegPartDefs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Marnell</dc:creator>
  <cp:lastModifiedBy>Chris</cp:lastModifiedBy>
  <dcterms:created xsi:type="dcterms:W3CDTF">2016-02-21T19:50:25Z</dcterms:created>
  <dcterms:modified xsi:type="dcterms:W3CDTF">2016-04-18T07:04:09Z</dcterms:modified>
</cp:coreProperties>
</file>