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updateLinks="never" defaultThemeVersion="124226"/>
  <mc:AlternateContent xmlns:mc="http://schemas.openxmlformats.org/markup-compatibility/2006">
    <mc:Choice Requires="x15">
      <x15ac:absPath xmlns:x15ac="http://schemas.microsoft.com/office/spreadsheetml/2010/11/ac" url="H:\devroot\wiki2019\ilpa\"/>
    </mc:Choice>
  </mc:AlternateContent>
  <bookViews>
    <workbookView xWindow="0" yWindow="0" windowWidth="10860" windowHeight="10860" activeTab="1"/>
  </bookViews>
  <sheets>
    <sheet name="Template" sheetId="3" r:id="rId1"/>
    <sheet name="Trans. Type Definitions" sheetId="2" r:id="rId2"/>
  </sheets>
  <externalReferences>
    <externalReference r:id="rId3"/>
  </externalReferences>
  <definedNames>
    <definedName name="Impact">'Trans. Type Definitions'!$G$2:$G$3</definedName>
    <definedName name="Impacts">[1]Definitions!$E$2:$E$4</definedName>
    <definedName name="Inpact">'Trans. Type Definitions'!$G$2:$G$4</definedName>
    <definedName name="_xlnm.Print_Area" localSheetId="0">Template!$A$1:$L$116</definedName>
    <definedName name="_xlnm.Print_Area" localSheetId="1">'Trans. Type Definitions'!$B$1:$E$42</definedName>
    <definedName name="TransactionType">'Trans. Type Definitions'!$B$2:$B$36</definedName>
    <definedName name="TransTypes">[1]Definitions!$A$2:$A$21</definedName>
  </definedNames>
  <calcPr calcId="15251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33" i="2" l="1"/>
  <c r="A34" i="2"/>
  <c r="B113" i="3" l="1"/>
  <c r="H40" i="3"/>
  <c r="A4" i="2"/>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5" i="2" s="1"/>
  <c r="A36" i="2" s="1"/>
  <c r="A3" i="2"/>
  <c r="I40" i="3" l="1"/>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39" i="3"/>
  <c r="H41" i="3" l="1"/>
  <c r="G41" i="3" s="1"/>
  <c r="H42" i="3"/>
  <c r="G42" i="3" s="1"/>
  <c r="H43" i="3"/>
  <c r="G43" i="3" s="1"/>
  <c r="H44" i="3"/>
  <c r="G44" i="3" s="1"/>
  <c r="J44" i="3" s="1"/>
  <c r="H45" i="3"/>
  <c r="G45" i="3" s="1"/>
  <c r="H46" i="3"/>
  <c r="G46" i="3" s="1"/>
  <c r="H47" i="3"/>
  <c r="G47" i="3" s="1"/>
  <c r="H48" i="3"/>
  <c r="G48" i="3" s="1"/>
  <c r="H49" i="3"/>
  <c r="G49" i="3" s="1"/>
  <c r="H50" i="3"/>
  <c r="G50" i="3" s="1"/>
  <c r="H51" i="3"/>
  <c r="G51" i="3" s="1"/>
  <c r="H52" i="3"/>
  <c r="G52" i="3" s="1"/>
  <c r="H53" i="3"/>
  <c r="G53" i="3" s="1"/>
  <c r="H54" i="3"/>
  <c r="G54" i="3" s="1"/>
  <c r="H55" i="3"/>
  <c r="G55" i="3" s="1"/>
  <c r="H56" i="3"/>
  <c r="G56" i="3" s="1"/>
  <c r="H57" i="3"/>
  <c r="G57" i="3" s="1"/>
  <c r="H58" i="3"/>
  <c r="G58" i="3" s="1"/>
  <c r="H59" i="3"/>
  <c r="G59" i="3" s="1"/>
  <c r="H60" i="3"/>
  <c r="G60" i="3" s="1"/>
  <c r="H61" i="3"/>
  <c r="G61" i="3" s="1"/>
  <c r="H62" i="3"/>
  <c r="G62" i="3" s="1"/>
  <c r="H63" i="3"/>
  <c r="G63" i="3" s="1"/>
  <c r="H64" i="3"/>
  <c r="G64" i="3" s="1"/>
  <c r="H65" i="3"/>
  <c r="G65" i="3" s="1"/>
  <c r="H66" i="3"/>
  <c r="G66" i="3" s="1"/>
  <c r="H67" i="3"/>
  <c r="G67" i="3" s="1"/>
  <c r="H68" i="3"/>
  <c r="G68" i="3" s="1"/>
  <c r="H69" i="3"/>
  <c r="G69" i="3" s="1"/>
  <c r="H70" i="3"/>
  <c r="G70" i="3" s="1"/>
  <c r="H71" i="3"/>
  <c r="G71" i="3" s="1"/>
  <c r="H72" i="3"/>
  <c r="G72" i="3" s="1"/>
  <c r="H73" i="3"/>
  <c r="G73" i="3" s="1"/>
  <c r="H74" i="3"/>
  <c r="G74" i="3" s="1"/>
  <c r="H75" i="3"/>
  <c r="G75" i="3" s="1"/>
  <c r="H76" i="3"/>
  <c r="G76" i="3" s="1"/>
  <c r="H77" i="3"/>
  <c r="G77" i="3" s="1"/>
  <c r="H78" i="3"/>
  <c r="G78" i="3" s="1"/>
  <c r="H79" i="3"/>
  <c r="G79" i="3" s="1"/>
  <c r="H80" i="3"/>
  <c r="G80" i="3" s="1"/>
  <c r="H39" i="3"/>
  <c r="G40" i="3" s="1"/>
  <c r="J80" i="3"/>
  <c r="F80" i="3"/>
  <c r="J79" i="3"/>
  <c r="F79" i="3"/>
  <c r="J78" i="3"/>
  <c r="F78" i="3"/>
  <c r="J77" i="3"/>
  <c r="F77" i="3"/>
  <c r="J76" i="3"/>
  <c r="F76" i="3"/>
  <c r="J75" i="3"/>
  <c r="F75" i="3"/>
  <c r="J74" i="3"/>
  <c r="F74" i="3"/>
  <c r="J73" i="3"/>
  <c r="F73" i="3"/>
  <c r="J72" i="3"/>
  <c r="F72" i="3"/>
  <c r="J71" i="3"/>
  <c r="F71" i="3"/>
  <c r="J70" i="3"/>
  <c r="F70" i="3"/>
  <c r="J69" i="3"/>
  <c r="F69" i="3"/>
  <c r="J68" i="3"/>
  <c r="F68" i="3"/>
  <c r="J67" i="3"/>
  <c r="F67" i="3"/>
  <c r="J66" i="3"/>
  <c r="F66" i="3"/>
  <c r="J65" i="3"/>
  <c r="F65" i="3"/>
  <c r="J64" i="3"/>
  <c r="F64" i="3"/>
  <c r="J63" i="3"/>
  <c r="F63" i="3"/>
  <c r="J62" i="3"/>
  <c r="F62" i="3"/>
  <c r="J61" i="3"/>
  <c r="F61" i="3"/>
  <c r="J60" i="3"/>
  <c r="F60" i="3"/>
  <c r="J59" i="3"/>
  <c r="F59" i="3"/>
  <c r="J58" i="3"/>
  <c r="F58" i="3"/>
  <c r="J57" i="3"/>
  <c r="F57" i="3"/>
  <c r="J56" i="3"/>
  <c r="F56" i="3"/>
  <c r="J55" i="3"/>
  <c r="F55" i="3"/>
  <c r="J54" i="3"/>
  <c r="F54" i="3"/>
  <c r="J53" i="3"/>
  <c r="F53" i="3"/>
  <c r="J52" i="3"/>
  <c r="F52" i="3"/>
  <c r="J51" i="3"/>
  <c r="F51" i="3"/>
  <c r="J50" i="3"/>
  <c r="F50" i="3"/>
  <c r="J49" i="3"/>
  <c r="F49" i="3"/>
  <c r="J48" i="3"/>
  <c r="F48" i="3"/>
  <c r="J47" i="3"/>
  <c r="F47" i="3"/>
  <c r="J46" i="3"/>
  <c r="F46" i="3"/>
  <c r="J45" i="3"/>
  <c r="F45" i="3"/>
  <c r="F44" i="3"/>
  <c r="J43" i="3"/>
  <c r="F43" i="3"/>
  <c r="J42" i="3"/>
  <c r="F42" i="3"/>
  <c r="J41" i="3"/>
  <c r="F41" i="3"/>
  <c r="F40" i="3"/>
  <c r="F39" i="3"/>
  <c r="C27" i="3"/>
  <c r="C28" i="3" s="1"/>
  <c r="B27" i="3"/>
  <c r="B28" i="3" s="1"/>
  <c r="B23" i="3"/>
  <c r="B16" i="3"/>
  <c r="C12" i="3"/>
  <c r="B12" i="3"/>
  <c r="J40" i="3" l="1"/>
  <c r="G39" i="3"/>
  <c r="J39" i="3" s="1"/>
  <c r="B24" i="3"/>
  <c r="B25" i="3" s="1"/>
  <c r="B33" i="3" l="1"/>
  <c r="B29" i="3"/>
  <c r="B30" i="3" s="1"/>
  <c r="B31" i="3" l="1"/>
  <c r="B32" i="3" s="1"/>
  <c r="C29" i="3"/>
  <c r="C31" i="3" s="1"/>
  <c r="C32" i="3" s="1"/>
  <c r="C30" i="3" l="1"/>
</calcChain>
</file>

<file path=xl/sharedStrings.xml><?xml version="1.0" encoding="utf-8"?>
<sst xmlns="http://schemas.openxmlformats.org/spreadsheetml/2006/main" count="287" uniqueCount="251">
  <si>
    <t>Impact on Unfunded Balance (Current Notice)</t>
  </si>
  <si>
    <t>Unfunded Balance (Including Current Notice)</t>
  </si>
  <si>
    <t>Fund Aggregate Calls / Distributions (Incl. GP's Share)</t>
  </si>
  <si>
    <t>Contributions</t>
  </si>
  <si>
    <t>(Distributions)</t>
  </si>
  <si>
    <t>Aggregate Calls / Distributions</t>
  </si>
  <si>
    <t>as a % of Fund Amount</t>
  </si>
  <si>
    <t>Formulas, Do Not Overwrite</t>
  </si>
  <si>
    <t>Net Amount Called / (Distributed) - Current Notice</t>
  </si>
  <si>
    <t>Time Period:</t>
  </si>
  <si>
    <t>Calculation Basis, per LPA:</t>
  </si>
  <si>
    <t>Gross Calculation:</t>
  </si>
  <si>
    <t>Waiver Amount</t>
  </si>
  <si>
    <t>Fee Offset</t>
  </si>
  <si>
    <t>Call: Mgmt. Fee (Investor #X):</t>
  </si>
  <si>
    <t xml:space="preserve"> Partial Sale of Company B</t>
  </si>
  <si>
    <t>Investor #X</t>
  </si>
  <si>
    <t>All LPs</t>
  </si>
  <si>
    <t>GP</t>
  </si>
  <si>
    <t>Total</t>
  </si>
  <si>
    <t>Distributable Cash</t>
  </si>
  <si>
    <t>Return of Capital</t>
  </si>
  <si>
    <t>G/L - pre LP/GP split [A]</t>
  </si>
  <si>
    <t>G/L - after LP/GP Split [B]</t>
  </si>
  <si>
    <t>Carry Paid/(Received) [A-B]</t>
  </si>
  <si>
    <t>Transaction Type</t>
  </si>
  <si>
    <t>Call/Dist.</t>
  </si>
  <si>
    <t>Definition</t>
  </si>
  <si>
    <t>Impact</t>
  </si>
  <si>
    <t>Call: Investments</t>
  </si>
  <si>
    <t>Call</t>
  </si>
  <si>
    <t>Call for investments in new or existing underlying holdings</t>
  </si>
  <si>
    <t>Increases</t>
  </si>
  <si>
    <t>Decreases</t>
  </si>
  <si>
    <t>Call: Partnership Expenses</t>
  </si>
  <si>
    <t>Call for Partnership / Fund Expenses, as defined in LPA</t>
  </si>
  <si>
    <t>No Impact</t>
  </si>
  <si>
    <t>Call: Subsequent Close Interest</t>
  </si>
  <si>
    <t>Interest due from LPs that committed to subsequent closing of fund</t>
  </si>
  <si>
    <t>Return of unused proceeds called for investments (typically increases unfunded commitment)</t>
  </si>
  <si>
    <t>Call: Deemed GP Contribution</t>
  </si>
  <si>
    <t>Call from LPs, on behalf of GP's share of a capital call (typically serves as an offset to future management fees)</t>
  </si>
  <si>
    <t>Dist: Return of Capital - Cash</t>
  </si>
  <si>
    <t>Dist.</t>
  </si>
  <si>
    <t>Return of invested capital from the full or partial sale of an underlying holding</t>
  </si>
  <si>
    <t>Dist: Realized Gain - Cash</t>
  </si>
  <si>
    <t>Realized gain from the full or partial sale of an underlying holding</t>
  </si>
  <si>
    <t>Dist: Realized Loss - Cash</t>
  </si>
  <si>
    <t>Realized loss from the full or partial sale of an underlying holding</t>
  </si>
  <si>
    <t>Dist: Return of Capital - Stock</t>
  </si>
  <si>
    <t>Cost basis of a stock distribution</t>
  </si>
  <si>
    <t>Dist: Realized Gain - Stock</t>
  </si>
  <si>
    <t>Realized gain from a stock distribution</t>
  </si>
  <si>
    <t>Dist: Realized Loss - Stock</t>
  </si>
  <si>
    <t>Realized loss from a stock distribution</t>
  </si>
  <si>
    <t>Dist: Income/Dividends</t>
  </si>
  <si>
    <t>Income or dividends earned from underlying holdings</t>
  </si>
  <si>
    <t>Dist: Carry</t>
  </si>
  <si>
    <t>GP's share of distribution proceeds, as defined by the waterfall calculation in the LPA (offset to distribution)</t>
  </si>
  <si>
    <t>Dist: Clawback</t>
  </si>
  <si>
    <t>Return of excess carry distributed to GP, as defined by the waterfall calculation in the LPA (offset to Carry)</t>
  </si>
  <si>
    <t>Dist: Subsequent Close Interest</t>
  </si>
  <si>
    <t>Interest received from LPs that committed to subsequent closing of fund</t>
  </si>
  <si>
    <t>Dist: Other (Provide explanation in far-left column)</t>
  </si>
  <si>
    <t>Miscellaneous distributions not otherwise defined above (provide a description of these expenses in the far left column of the worksheet)</t>
  </si>
  <si>
    <t xml:space="preserve">Return of capital previously called for underlying holding, can be called again </t>
  </si>
  <si>
    <t>Call: Management Fee (inside commitment)</t>
  </si>
  <si>
    <t>Call: Management Fee (outside commitment)</t>
  </si>
  <si>
    <t>Call: Working Capital</t>
  </si>
  <si>
    <t>Call: Placement Agent Fees</t>
  </si>
  <si>
    <t>Dist: Return of Excess Capital Called</t>
  </si>
  <si>
    <t>Dist: Temporary Return of Capital - Investment</t>
  </si>
  <si>
    <t xml:space="preserve">     If yes: What is the proposed remedy</t>
  </si>
  <si>
    <t>Is the fund in  a clawback situation (yes/no)</t>
  </si>
  <si>
    <t xml:space="preserve">     If yes: What is the amount</t>
  </si>
  <si>
    <t>Data entry field</t>
  </si>
  <si>
    <t>Calculated field</t>
  </si>
  <si>
    <t>Name of the Parent or Legal entity calling/distributing funds</t>
  </si>
  <si>
    <t>Date this notice was issued to the investor</t>
  </si>
  <si>
    <t>Date funds are due to the Fund or will be distributed by the Fund</t>
  </si>
  <si>
    <t>USD</t>
  </si>
  <si>
    <t>Size of the Vehicle(s) calling funds</t>
  </si>
  <si>
    <t>Call for investment in XYZ Corp</t>
  </si>
  <si>
    <t>Drawdown against unfunded obligation when final use of funds has not been determined</t>
  </si>
  <si>
    <t>LP Balances / Totals (Fund Local Currency) - Formulas, Do Not Overwrite</t>
  </si>
  <si>
    <t>Call for periodic Mgmt. Fees/GP Distributions, net of any waivers or offsets (provide mgmt. fee calculation in the "Side Calculation" section); Reduces unfunded commitment</t>
  </si>
  <si>
    <t>Call for periodic Mgmt. Fees/GP Distributions, net of any waivers or offsets (provide mgmt. fee calculation in the "Side Calculation" section); No impact to unfunded commitment</t>
  </si>
  <si>
    <t>Call: Partnership Expenses – Accounting, Administration &amp; IT</t>
  </si>
  <si>
    <t>Call: Partnership Expenses – Audit &amp; Tax Preparatory</t>
  </si>
  <si>
    <t>Call: Partnership Expenses – Bank Fees</t>
  </si>
  <si>
    <t>Call: Partnership Expenses – Custody Fees</t>
  </si>
  <si>
    <t>Call: Partnership Expenses – Due Diligence</t>
  </si>
  <si>
    <t>Call: Partnership Expenses – Legal</t>
  </si>
  <si>
    <t>Call: Partnership Expenses – Organization Costs</t>
  </si>
  <si>
    <t>Call: Partnership Expenses – Other Travel &amp; Entertainment</t>
  </si>
  <si>
    <t>Expenses charged to the Fund for the audit of the Fund's financial records and for the preparation of any tax documents related to the Fund; Excludes any costs related to organizing the Fund, investment due diligence and fund administration expenses</t>
  </si>
  <si>
    <t>Expenses charged to the Fund for banking/finance services; Excludes fund administration expenses</t>
  </si>
  <si>
    <t>Expenses charged to the Fund for the registration of securities and other custody-related activities; Excludes fund administration expenses</t>
  </si>
  <si>
    <t>Expenses charged to the Fund to confirm all material assumptions in regards to potential investment opportunities; Includes all costs that can be clearly linked to the due diligence of specific investment opportunities including legal, travel and other costs; Includes both consummated and unconsummated deals; Exclude management fees and the costs of identifying and sourcing potential investment opportunities; Excludes fund administration expenses</t>
  </si>
  <si>
    <t>Expenses charged to the Fund for legal services on behalf of the Fund; Includes legal analysis to interpret or amend the Fund's LPA;  Excludes any legal costs associated with organizing/administering the fund or investment due diligence</t>
  </si>
  <si>
    <t>Expenses charged to the Fund for the establishment of the Fund, including any legal/audit costs; Excludes any fund administration expenses or Placement Fees</t>
  </si>
  <si>
    <t>Expenses charged to the Fund related to travel &amp; entertainment on behalf of the Fund; May include travel related to LPAC meetings or unreimbursed portfolio company meetings; Excludes travel costs associated with due diligence</t>
  </si>
  <si>
    <r>
      <rPr>
        <b/>
        <sz val="10"/>
        <color rgb="FFFF0000"/>
        <rFont val="Arial"/>
        <family val="2"/>
      </rPr>
      <t>2.10</t>
    </r>
    <r>
      <rPr>
        <sz val="10"/>
        <color theme="1"/>
        <rFont val="Arial"/>
        <family val="2"/>
      </rPr>
      <t xml:space="preserve"> LP Commitment:</t>
    </r>
  </si>
  <si>
    <t>Beginning Balance - Current Period (as reported in current notice)</t>
  </si>
  <si>
    <t>Variance</t>
  </si>
  <si>
    <t>Reason for Variance</t>
  </si>
  <si>
    <r>
      <t>Unfunded Balance (Prior to Current Notice)</t>
    </r>
    <r>
      <rPr>
        <vertAlign val="superscript"/>
        <sz val="10"/>
        <color theme="1"/>
        <rFont val="Arial"/>
        <family val="2"/>
      </rPr>
      <t>1</t>
    </r>
  </si>
  <si>
    <t>Ending Balance -  Prior Period (as reported in prior notice)</t>
  </si>
  <si>
    <t>Best Practices Fund II, L.P.</t>
  </si>
  <si>
    <t>Call: Partnership Expenses – Other (detail in far-left column)</t>
  </si>
  <si>
    <r>
      <t>Contributions</t>
    </r>
    <r>
      <rPr>
        <b/>
        <u/>
        <vertAlign val="superscript"/>
        <sz val="10"/>
        <color theme="1"/>
        <rFont val="Arial"/>
        <family val="2"/>
      </rPr>
      <t>2</t>
    </r>
  </si>
  <si>
    <r>
      <t>(Distributions)</t>
    </r>
    <r>
      <rPr>
        <b/>
        <u/>
        <vertAlign val="superscript"/>
        <sz val="10"/>
        <color theme="1"/>
        <rFont val="Arial"/>
        <family val="2"/>
      </rPr>
      <t>2</t>
    </r>
  </si>
  <si>
    <t>Balance Name (e.g. Unfunded Commitment Balance)</t>
  </si>
  <si>
    <t>Name / ID number of the investor</t>
  </si>
  <si>
    <t>Value Impact on Unfunded Commitment 
(Net Contributed)</t>
  </si>
  <si>
    <r>
      <rPr>
        <b/>
        <sz val="10"/>
        <color indexed="10"/>
        <rFont val="Arial"/>
        <family val="2"/>
      </rPr>
      <t>Section B:</t>
    </r>
    <r>
      <rPr>
        <b/>
        <sz val="10"/>
        <color theme="1"/>
        <rFont val="Arial"/>
        <family val="2"/>
      </rPr>
      <t xml:space="preserve">  </t>
    </r>
    <r>
      <rPr>
        <b/>
        <sz val="10"/>
        <rFont val="Arial"/>
        <family val="2"/>
      </rPr>
      <t xml:space="preserve">LP Information (Fund Local Currency) - Enter All Values as Positive Amounts </t>
    </r>
  </si>
  <si>
    <r>
      <rPr>
        <b/>
        <sz val="10"/>
        <color indexed="10"/>
        <rFont val="Arial"/>
        <family val="2"/>
      </rPr>
      <t xml:space="preserve">Section A: </t>
    </r>
    <r>
      <rPr>
        <b/>
        <sz val="10"/>
        <rFont val="Arial"/>
        <family val="2"/>
      </rPr>
      <t xml:space="preserve"> Fund Level  / Cash Flow Information (Fund Local Currency)</t>
    </r>
  </si>
  <si>
    <r>
      <rPr>
        <b/>
        <sz val="12"/>
        <color rgb="FFFF0000"/>
        <rFont val="Arial"/>
        <family val="2"/>
      </rPr>
      <t>Section D:</t>
    </r>
    <r>
      <rPr>
        <b/>
        <sz val="12"/>
        <color theme="1"/>
        <rFont val="Arial"/>
        <family val="2"/>
      </rPr>
      <t xml:space="preserve"> Side Calculations (Fund Local Currency)   
SAMPLES ONLY</t>
    </r>
  </si>
  <si>
    <t>LP % of Fund (LP Commitment / Fund Size)</t>
  </si>
  <si>
    <t>Fees/costs paid to the GP/Manager/Related Party, or to outside parties, for fundraising services</t>
  </si>
  <si>
    <r>
      <rPr>
        <b/>
        <sz val="12"/>
        <color indexed="10"/>
        <rFont val="Arial"/>
        <family val="2"/>
      </rPr>
      <t>Section C:</t>
    </r>
    <r>
      <rPr>
        <b/>
        <sz val="12"/>
        <color theme="1"/>
        <rFont val="Arial"/>
        <family val="2"/>
      </rPr>
      <t xml:space="preserve">  Worksheet - LP Amounts (Fund Local Currency) - Please include any transactions that net to zero</t>
    </r>
  </si>
  <si>
    <r>
      <t>Cumulative Fund Amount (Including Current Notice)</t>
    </r>
    <r>
      <rPr>
        <vertAlign val="superscript"/>
        <sz val="10"/>
        <color theme="1"/>
        <rFont val="Arial"/>
        <family val="2"/>
      </rPr>
      <t>2</t>
    </r>
    <r>
      <rPr>
        <sz val="10"/>
        <color theme="1"/>
        <rFont val="Arial"/>
        <family val="2"/>
      </rPr>
      <t>:</t>
    </r>
  </si>
  <si>
    <r>
      <t>as a % of Fund Amount</t>
    </r>
    <r>
      <rPr>
        <vertAlign val="superscript"/>
        <sz val="10"/>
        <color theme="1"/>
        <rFont val="Arial"/>
        <family val="2"/>
      </rPr>
      <t>2</t>
    </r>
  </si>
  <si>
    <t>Dist: Return of Capital - Management Fees</t>
  </si>
  <si>
    <t>Dist: Return of Capital - Partnership Expenses</t>
  </si>
  <si>
    <t>Return of partnership expenses</t>
  </si>
  <si>
    <t>Return of management fees</t>
  </si>
  <si>
    <t>Return of management fees that can be called again in the future</t>
  </si>
  <si>
    <t>Return of partnership expenses that can be called again in the future</t>
  </si>
  <si>
    <t>Dist: Temporary Return of Capital - Management Fees</t>
  </si>
  <si>
    <t>Dist: Temporary Return of Capital - Partnership Expenses</t>
  </si>
  <si>
    <t>LP #5</t>
  </si>
  <si>
    <r>
      <rPr>
        <b/>
        <sz val="10"/>
        <color indexed="10"/>
        <rFont val="Arial"/>
        <family val="2"/>
      </rPr>
      <t>2.02</t>
    </r>
    <r>
      <rPr>
        <sz val="10"/>
        <color indexed="8"/>
        <rFont val="Arial"/>
        <family val="2"/>
      </rPr>
      <t xml:space="preserve"> Issue Date (MM-DD-YYYY):</t>
    </r>
  </si>
  <si>
    <r>
      <rPr>
        <b/>
        <sz val="10"/>
        <color indexed="10"/>
        <rFont val="Arial"/>
        <family val="2"/>
      </rPr>
      <t>2.03</t>
    </r>
    <r>
      <rPr>
        <sz val="10"/>
        <color indexed="8"/>
        <rFont val="Arial"/>
        <family val="2"/>
      </rPr>
      <t xml:space="preserve"> Due Date (MM-DD-YYYY):</t>
    </r>
  </si>
  <si>
    <r>
      <rPr>
        <b/>
        <sz val="10"/>
        <color indexed="10"/>
        <rFont val="Arial"/>
        <family val="2"/>
      </rPr>
      <t>2.04</t>
    </r>
    <r>
      <rPr>
        <sz val="10"/>
        <color indexed="8"/>
        <rFont val="Arial"/>
        <family val="2"/>
      </rPr>
      <t xml:space="preserve"> Fund Local Currency:</t>
    </r>
  </si>
  <si>
    <r>
      <rPr>
        <b/>
        <sz val="10"/>
        <color indexed="10"/>
        <rFont val="Arial"/>
        <family val="2"/>
      </rPr>
      <t>2.05</t>
    </r>
    <r>
      <rPr>
        <sz val="10"/>
        <color indexed="8"/>
        <rFont val="Arial"/>
        <family val="2"/>
      </rPr>
      <t xml:space="preserve"> GP Commitment</t>
    </r>
  </si>
  <si>
    <r>
      <rPr>
        <b/>
        <sz val="10"/>
        <color indexed="10"/>
        <rFont val="Arial"/>
        <family val="2"/>
      </rPr>
      <t>2.06</t>
    </r>
    <r>
      <rPr>
        <sz val="10"/>
        <color indexed="8"/>
        <rFont val="Arial"/>
        <family val="2"/>
      </rPr>
      <t xml:space="preserve"> Fund Size, Including all AIVs (Fund Local Currency):</t>
    </r>
  </si>
  <si>
    <r>
      <rPr>
        <b/>
        <sz val="10"/>
        <color indexed="10"/>
        <rFont val="Arial"/>
        <family val="2"/>
      </rPr>
      <t>2.07</t>
    </r>
    <r>
      <rPr>
        <sz val="10"/>
        <color indexed="8"/>
        <rFont val="Arial"/>
        <family val="2"/>
      </rPr>
      <t xml:space="preserve"> Cumulative Fund Amount (Prior To Current Notice)</t>
    </r>
    <r>
      <rPr>
        <vertAlign val="superscript"/>
        <sz val="10"/>
        <color indexed="8"/>
        <rFont val="Arial"/>
        <family val="2"/>
      </rPr>
      <t>1,2</t>
    </r>
    <r>
      <rPr>
        <sz val="10"/>
        <color indexed="8"/>
        <rFont val="Arial"/>
        <family val="2"/>
      </rPr>
      <t>:</t>
    </r>
  </si>
  <si>
    <r>
      <rPr>
        <b/>
        <sz val="10"/>
        <color indexed="10"/>
        <rFont val="Arial"/>
        <family val="2"/>
      </rPr>
      <t>2.08</t>
    </r>
    <r>
      <rPr>
        <sz val="10"/>
        <color indexed="8"/>
        <rFont val="Arial"/>
        <family val="2"/>
      </rPr>
      <t xml:space="preserve"> Fund Amount (Current Notice)</t>
    </r>
  </si>
  <si>
    <r>
      <rPr>
        <b/>
        <sz val="10"/>
        <color rgb="FFFF0000"/>
        <rFont val="Arial"/>
        <family val="2"/>
      </rPr>
      <t>2.09</t>
    </r>
    <r>
      <rPr>
        <sz val="10"/>
        <color theme="1"/>
        <rFont val="Arial"/>
        <family val="2"/>
      </rPr>
      <t xml:space="preserve"> LP / ID Number:</t>
    </r>
  </si>
  <si>
    <t>Currency of the entity in 2.01 calling/dist. funds (note if calling in different currency)</t>
  </si>
  <si>
    <t>Total amounts called/distributed by the Fund in 2.01 prior to the current notice</t>
  </si>
  <si>
    <t>Total amounts being called/distributed by the Fund in 2.01 with this notice</t>
  </si>
  <si>
    <t>Commitment amount by the LP listed in 2.09</t>
  </si>
  <si>
    <r>
      <rPr>
        <b/>
        <sz val="10"/>
        <color rgb="FFFF0000"/>
        <rFont val="Arial"/>
        <family val="2"/>
      </rPr>
      <t>2.12</t>
    </r>
    <r>
      <rPr>
        <sz val="10"/>
        <color theme="1"/>
        <rFont val="Arial"/>
        <family val="2"/>
      </rPr>
      <t xml:space="preserve"> LP Unfunded Commitment</t>
    </r>
    <r>
      <rPr>
        <vertAlign val="superscript"/>
        <sz val="10"/>
        <color theme="1"/>
        <rFont val="Arial"/>
        <family val="2"/>
      </rPr>
      <t>1</t>
    </r>
    <r>
      <rPr>
        <sz val="10"/>
        <color theme="1"/>
        <rFont val="Arial"/>
        <family val="2"/>
      </rPr>
      <t xml:space="preserve"> (Prior to current notice)</t>
    </r>
  </si>
  <si>
    <r>
      <rPr>
        <b/>
        <sz val="10"/>
        <color rgb="FFFF0000"/>
        <rFont val="Arial"/>
        <family val="2"/>
      </rPr>
      <t>2.13</t>
    </r>
    <r>
      <rPr>
        <sz val="10"/>
        <color theme="1"/>
        <rFont val="Arial"/>
        <family val="2"/>
      </rPr>
      <t xml:space="preserve"> LP Cumulative Contributions</t>
    </r>
    <r>
      <rPr>
        <vertAlign val="superscript"/>
        <sz val="10"/>
        <color theme="1"/>
        <rFont val="Arial"/>
        <family val="2"/>
      </rPr>
      <t>1,2</t>
    </r>
    <r>
      <rPr>
        <sz val="10"/>
        <color theme="1"/>
        <rFont val="Arial"/>
        <family val="2"/>
      </rPr>
      <t xml:space="preserve"> (Prior to current notice)</t>
    </r>
  </si>
  <si>
    <r>
      <rPr>
        <b/>
        <sz val="10"/>
        <color rgb="FFFF0000"/>
        <rFont val="Arial"/>
        <family val="2"/>
      </rPr>
      <t>2.14</t>
    </r>
    <r>
      <rPr>
        <sz val="10"/>
        <color theme="1"/>
        <rFont val="Arial"/>
        <family val="2"/>
      </rPr>
      <t xml:space="preserve"> LP Cumulative Distributions</t>
    </r>
    <r>
      <rPr>
        <vertAlign val="superscript"/>
        <sz val="10"/>
        <color theme="1"/>
        <rFont val="Arial"/>
        <family val="2"/>
      </rPr>
      <t>1,2</t>
    </r>
    <r>
      <rPr>
        <sz val="10"/>
        <color theme="1"/>
        <rFont val="Arial"/>
        <family val="2"/>
      </rPr>
      <t xml:space="preserve"> (Prior to current notice)</t>
    </r>
  </si>
  <si>
    <r>
      <rPr>
        <b/>
        <sz val="10"/>
        <color indexed="10"/>
        <rFont val="Arial"/>
        <family val="2"/>
      </rPr>
      <t>2.15</t>
    </r>
    <r>
      <rPr>
        <b/>
        <sz val="10"/>
        <color indexed="8"/>
        <rFont val="Arial"/>
        <family val="2"/>
      </rPr>
      <t xml:space="preserve"> Holding Name / Transaction Description 
(If applicable, please provide a 2-3 word description of each transaction, particularly for misc. fees or income)</t>
    </r>
  </si>
  <si>
    <r>
      <rPr>
        <b/>
        <sz val="10"/>
        <color indexed="10"/>
        <rFont val="Arial"/>
        <family val="2"/>
      </rPr>
      <t>2.16</t>
    </r>
    <r>
      <rPr>
        <b/>
        <sz val="10"/>
        <color indexed="8"/>
        <rFont val="Arial"/>
        <family val="2"/>
      </rPr>
      <t xml:space="preserve"> Transaction Type 
(Choose from Dropdown)</t>
    </r>
  </si>
  <si>
    <r>
      <rPr>
        <b/>
        <sz val="10"/>
        <color indexed="10"/>
        <rFont val="Arial"/>
        <family val="2"/>
      </rPr>
      <t>2.17</t>
    </r>
    <r>
      <rPr>
        <b/>
        <sz val="10"/>
        <rFont val="Arial"/>
        <family val="2"/>
      </rPr>
      <t xml:space="preserve"> LP Amount 
(Enter all Values as Positive Amounts)</t>
    </r>
  </si>
  <si>
    <r>
      <rPr>
        <b/>
        <sz val="10"/>
        <color indexed="10"/>
        <rFont val="Arial"/>
        <family val="2"/>
      </rPr>
      <t>2.18</t>
    </r>
    <r>
      <rPr>
        <b/>
        <sz val="10"/>
        <color indexed="8"/>
        <rFont val="Arial"/>
        <family val="2"/>
      </rPr>
      <t xml:space="preserve"> Impact on Unfunded Commitment 
(Choose from Dropdown)</t>
    </r>
  </si>
  <si>
    <r>
      <rPr>
        <b/>
        <sz val="10"/>
        <color indexed="10"/>
        <rFont val="Arial"/>
        <family val="2"/>
      </rPr>
      <t>2.19</t>
    </r>
    <r>
      <rPr>
        <b/>
        <sz val="10"/>
        <color indexed="8"/>
        <rFont val="Arial"/>
        <family val="2"/>
      </rPr>
      <t xml:space="preserve"> Unfunded Commitment</t>
    </r>
  </si>
  <si>
    <r>
      <rPr>
        <b/>
        <sz val="10"/>
        <color indexed="10"/>
        <rFont val="Arial"/>
        <family val="2"/>
      </rPr>
      <t>2.20</t>
    </r>
    <r>
      <rPr>
        <sz val="10"/>
        <color indexed="8"/>
        <rFont val="Arial"/>
        <family val="2"/>
      </rPr>
      <t xml:space="preserve"> Cumulative LP Amount (Prior To Current Notice)</t>
    </r>
    <r>
      <rPr>
        <vertAlign val="superscript"/>
        <sz val="10"/>
        <color indexed="8"/>
        <rFont val="Arial"/>
        <family val="2"/>
      </rPr>
      <t>1,2</t>
    </r>
    <r>
      <rPr>
        <sz val="10"/>
        <color indexed="8"/>
        <rFont val="Arial"/>
        <family val="2"/>
      </rPr>
      <t>:</t>
    </r>
  </si>
  <si>
    <r>
      <rPr>
        <b/>
        <sz val="10"/>
        <color rgb="FFFF0000"/>
        <rFont val="Arial"/>
        <family val="2"/>
      </rPr>
      <t>2.21</t>
    </r>
    <r>
      <rPr>
        <sz val="10"/>
        <color theme="1"/>
        <rFont val="Arial"/>
        <family val="2"/>
      </rPr>
      <t xml:space="preserve"> LP Amount (Current Notice):</t>
    </r>
  </si>
  <si>
    <r>
      <rPr>
        <b/>
        <sz val="10"/>
        <color rgb="FFFF0000"/>
        <rFont val="Arial"/>
        <family val="2"/>
      </rPr>
      <t>2.22</t>
    </r>
    <r>
      <rPr>
        <sz val="10"/>
        <color theme="1"/>
        <rFont val="Arial"/>
        <family val="2"/>
      </rPr>
      <t xml:space="preserve"> Cumulative LP Amount (Including Current Notice)</t>
    </r>
    <r>
      <rPr>
        <vertAlign val="superscript"/>
        <sz val="10"/>
        <color theme="1"/>
        <rFont val="Arial"/>
        <family val="2"/>
      </rPr>
      <t>2</t>
    </r>
    <r>
      <rPr>
        <sz val="10"/>
        <color theme="1"/>
        <rFont val="Arial"/>
        <family val="2"/>
      </rPr>
      <t>:</t>
    </r>
  </si>
  <si>
    <r>
      <rPr>
        <b/>
        <sz val="11.5"/>
        <color rgb="FFFF0000"/>
        <rFont val="Arial"/>
        <family val="2"/>
      </rPr>
      <t>2.23</t>
    </r>
    <r>
      <rPr>
        <b/>
        <sz val="11.5"/>
        <color theme="1"/>
        <rFont val="Arial"/>
        <family val="2"/>
      </rPr>
      <t xml:space="preserve"> LP Total Net Amount Called / (Distributed) -
 Current Notice</t>
    </r>
  </si>
  <si>
    <r>
      <rPr>
        <b/>
        <sz val="10"/>
        <color indexed="10"/>
        <rFont val="Arial"/>
        <family val="2"/>
      </rPr>
      <t>2.24</t>
    </r>
    <r>
      <rPr>
        <b/>
        <sz val="10"/>
        <color indexed="8"/>
        <rFont val="Arial"/>
        <family val="2"/>
      </rPr>
      <t xml:space="preserve"> Management Fee Calculation (per Section X.X(x) of LPA)</t>
    </r>
  </si>
  <si>
    <r>
      <rPr>
        <b/>
        <sz val="10"/>
        <color indexed="10"/>
        <rFont val="Arial"/>
        <family val="2"/>
      </rPr>
      <t>2.25</t>
    </r>
    <r>
      <rPr>
        <b/>
        <sz val="10"/>
        <color indexed="8"/>
        <rFont val="Arial"/>
        <family val="2"/>
      </rPr>
      <t xml:space="preserve"> Cumulative Management Fees</t>
    </r>
  </si>
  <si>
    <r>
      <rPr>
        <b/>
        <sz val="10"/>
        <color indexed="10"/>
        <rFont val="Arial"/>
        <family val="2"/>
      </rPr>
      <t>2.26</t>
    </r>
    <r>
      <rPr>
        <b/>
        <sz val="10"/>
        <color indexed="8"/>
        <rFont val="Arial"/>
        <family val="2"/>
      </rPr>
      <t xml:space="preserve"> Waterfall/Carry Calculation (per Section X.X(x) of LPA)</t>
    </r>
  </si>
  <si>
    <r>
      <t xml:space="preserve">2.27 </t>
    </r>
    <r>
      <rPr>
        <b/>
        <sz val="10"/>
        <rFont val="Arial"/>
        <family val="2"/>
      </rPr>
      <t>Clawback Questions</t>
    </r>
  </si>
  <si>
    <r>
      <t xml:space="preserve">2.28 </t>
    </r>
    <r>
      <rPr>
        <b/>
        <sz val="10"/>
        <rFont val="Arial"/>
        <family val="2"/>
      </rPr>
      <t>Cumulative Balance - Reconciliation to a Prior Period Notice</t>
    </r>
    <r>
      <rPr>
        <b/>
        <vertAlign val="superscript"/>
        <sz val="10"/>
        <rFont val="Arial"/>
        <family val="2"/>
      </rPr>
      <t>1</t>
    </r>
  </si>
  <si>
    <t>New in Version 1.1 (updated in Sept. 2016)</t>
  </si>
  <si>
    <t>▪ Clarified the guidance regarding the side-calculation section of the Template (Section D)</t>
  </si>
  <si>
    <r>
      <rPr>
        <i/>
        <vertAlign val="superscript"/>
        <sz val="8"/>
        <color theme="1"/>
        <rFont val="Arial"/>
        <family val="2"/>
      </rPr>
      <t>1</t>
    </r>
    <r>
      <rPr>
        <i/>
        <sz val="8"/>
        <color theme="1"/>
        <rFont val="Arial"/>
        <family val="2"/>
      </rPr>
      <t>If value does not match the ending balance from the prior notice, please provide a description for the variance in a side calculation (Section D - 2.28)</t>
    </r>
  </si>
  <si>
    <t>Expenses charged to the Fund, not described elsewhere; May include annual meeting expenses, insurance, partnership level taxes, and deal origination/monitoring expenses; (provide a description of these expenses in the far left column of the Call/Dist. Template)</t>
  </si>
  <si>
    <r>
      <t>Unfunded commitment balance for the LP listed in 2.09, excluding the activity in the current notice</t>
    </r>
    <r>
      <rPr>
        <i/>
        <vertAlign val="superscript"/>
        <sz val="8.5"/>
        <color theme="1"/>
        <rFont val="Arial"/>
        <family val="2"/>
      </rPr>
      <t>1</t>
    </r>
  </si>
  <si>
    <r>
      <t>Cumulative outflows from the LP listed in 2.09, excluding the activity in the current notice</t>
    </r>
    <r>
      <rPr>
        <i/>
        <vertAlign val="superscript"/>
        <sz val="8.5"/>
        <color theme="1"/>
        <rFont val="Arial"/>
        <family val="2"/>
      </rPr>
      <t>1,2</t>
    </r>
  </si>
  <si>
    <r>
      <t>Cumulative inflows to the LP listed in 2.09, excluding the activity in the current notice</t>
    </r>
    <r>
      <rPr>
        <i/>
        <vertAlign val="superscript"/>
        <sz val="8.5"/>
        <color theme="1"/>
        <rFont val="Arial"/>
        <family val="2"/>
      </rPr>
      <t>1,2</t>
    </r>
  </si>
  <si>
    <t>Commitment of the GP to the Fund in 2.01 (excl. any Related Party commitment)</t>
  </si>
  <si>
    <t>Call for expenses charged to the Fund for fund administration, including accounting, valuation services, filing fees and IT activities; Excludes expenses for audit and tax preparation</t>
  </si>
  <si>
    <r>
      <rPr>
        <sz val="11"/>
        <color theme="1"/>
        <rFont val="Calibri"/>
        <family val="2"/>
      </rPr>
      <t>▪</t>
    </r>
    <r>
      <rPr>
        <sz val="11"/>
        <color theme="1"/>
        <rFont val="Arial"/>
        <family val="2"/>
      </rPr>
      <t xml:space="preserve"> Revised transaction types to more closely reflect the ILPA Reporting Template (originally released in Jan. 2016); Specifically, transaction codes for partnership expense sub-classifications were added (listed above in red font)</t>
    </r>
  </si>
  <si>
    <r>
      <rPr>
        <sz val="11"/>
        <color theme="1"/>
        <rFont val="Calibri"/>
        <family val="2"/>
      </rPr>
      <t>▪</t>
    </r>
    <r>
      <rPr>
        <sz val="11"/>
        <color theme="1"/>
        <rFont val="Arial"/>
        <family val="2"/>
      </rPr>
      <t xml:space="preserve"> Miscellaneous formatting / bug fixes</t>
    </r>
  </si>
  <si>
    <r>
      <rPr>
        <i/>
        <vertAlign val="superscript"/>
        <sz val="8"/>
        <color indexed="8"/>
        <rFont val="Arial"/>
        <family val="2"/>
      </rPr>
      <t>2</t>
    </r>
    <r>
      <rPr>
        <i/>
        <sz val="8"/>
        <color indexed="8"/>
        <rFont val="Arial"/>
        <family val="2"/>
      </rPr>
      <t>Due to variations in the definitions used by different funds, these balances may not necessarily tie to cumulative contributions/distributions reported in quarterly fund financials; Do not use these balances to calculate performance multiples (e.g. DPI)</t>
    </r>
  </si>
  <si>
    <r>
      <rPr>
        <b/>
        <sz val="10"/>
        <color rgb="FFFF0000"/>
        <rFont val="Arial"/>
        <family val="2"/>
      </rPr>
      <t>2.11</t>
    </r>
    <r>
      <rPr>
        <sz val="10"/>
        <color theme="1"/>
        <rFont val="Arial"/>
        <family val="2"/>
      </rPr>
      <t xml:space="preserve"> LP % of Cap. Account (% of NAV)</t>
    </r>
  </si>
  <si>
    <t>NAV for the LP listed in 2.09, as a % of the NAV for the fund listed in 2.01 (n/a if fund has not reported)</t>
  </si>
  <si>
    <t>Dist: Tax Withheld</t>
  </si>
  <si>
    <t>New in Version 1.2 (updated in Sept. 2018)</t>
  </si>
  <si>
    <r>
      <rPr>
        <sz val="11"/>
        <color theme="1"/>
        <rFont val="Calibri"/>
        <family val="2"/>
      </rPr>
      <t>▪</t>
    </r>
    <r>
      <rPr>
        <sz val="11"/>
        <color theme="1"/>
        <rFont val="Arial"/>
        <family val="2"/>
      </rPr>
      <t>Added new transaction type for tax withheld (in red text)</t>
    </r>
  </si>
  <si>
    <t>Taxes Withheld from Distributions (offset to Realized Gain and/or Income/Dividends)</t>
  </si>
  <si>
    <r>
      <t>ILPA Capital Call &amp; Distribution Template</t>
    </r>
    <r>
      <rPr>
        <b/>
        <sz val="10"/>
        <color theme="0"/>
        <rFont val="Arial"/>
        <family val="2"/>
      </rPr>
      <t xml:space="preserve"> </t>
    </r>
    <r>
      <rPr>
        <i/>
        <sz val="7"/>
        <color theme="0"/>
        <rFont val="Arial"/>
        <family val="2"/>
      </rPr>
      <t>(Version 1.2, updated in Sept. 2018; See the Trans. Type Definitions tab for a list of updates)</t>
    </r>
  </si>
  <si>
    <r>
      <rPr>
        <b/>
        <sz val="12"/>
        <color indexed="10"/>
        <rFont val="Arial"/>
        <family val="2"/>
      </rPr>
      <t>2.01</t>
    </r>
    <r>
      <rPr>
        <b/>
        <sz val="12"/>
        <color indexed="8"/>
        <rFont val="Arial"/>
        <family val="2"/>
      </rPr>
      <t xml:space="preserve"> Fund</t>
    </r>
  </si>
  <si>
    <r>
      <t>分配：</t>
    </r>
    <r>
      <rPr>
        <sz val="10"/>
        <color indexed="8"/>
        <rFont val="Arial"/>
        <family val="2"/>
      </rPr>
      <t xml:space="preserve"> </t>
    </r>
    <r>
      <rPr>
        <sz val="10"/>
        <color indexed="8"/>
        <rFont val="宋体"/>
        <family val="3"/>
        <charset val="134"/>
      </rPr>
      <t>收入</t>
    </r>
    <r>
      <rPr>
        <sz val="10"/>
        <color indexed="8"/>
        <rFont val="Arial"/>
        <family val="2"/>
      </rPr>
      <t>/</t>
    </r>
    <r>
      <rPr>
        <sz val="10"/>
        <color indexed="8"/>
        <rFont val="宋体"/>
        <family val="3"/>
        <charset val="134"/>
      </rPr>
      <t>股息</t>
    </r>
  </si>
  <si>
    <r>
      <t>分配：</t>
    </r>
    <r>
      <rPr>
        <sz val="10"/>
        <color indexed="8"/>
        <rFont val="Arial"/>
        <family val="2"/>
      </rPr>
      <t xml:space="preserve"> </t>
    </r>
    <r>
      <rPr>
        <sz val="10"/>
        <color indexed="8"/>
        <rFont val="宋体"/>
        <family val="3"/>
        <charset val="134"/>
      </rPr>
      <t>其他</t>
    </r>
    <r>
      <rPr>
        <sz val="10"/>
        <color indexed="8"/>
        <rFont val="Arial"/>
        <family val="2"/>
      </rPr>
      <t xml:space="preserve"> (</t>
    </r>
    <r>
      <rPr>
        <sz val="10"/>
        <color indexed="8"/>
        <rFont val="宋体"/>
        <family val="3"/>
        <charset val="134"/>
      </rPr>
      <t>在极左栏提供说明</t>
    </r>
    <r>
      <rPr>
        <sz val="10"/>
        <color indexed="8"/>
        <rFont val="Arial"/>
        <family val="2"/>
      </rPr>
      <t>)</t>
    </r>
  </si>
  <si>
    <r>
      <t>分配：</t>
    </r>
    <r>
      <rPr>
        <sz val="10"/>
        <color indexed="8"/>
        <rFont val="Arial"/>
        <family val="2"/>
      </rPr>
      <t xml:space="preserve"> </t>
    </r>
    <r>
      <rPr>
        <sz val="10"/>
        <color indexed="8"/>
        <rFont val="宋体"/>
        <family val="3"/>
        <charset val="134"/>
      </rPr>
      <t>已实现的增益</t>
    </r>
    <r>
      <rPr>
        <sz val="10"/>
        <color indexed="8"/>
        <rFont val="Arial"/>
        <family val="2"/>
      </rPr>
      <t>-</t>
    </r>
    <r>
      <rPr>
        <sz val="10"/>
        <color indexed="8"/>
        <rFont val="宋体"/>
        <family val="3"/>
        <charset val="134"/>
      </rPr>
      <t>现金</t>
    </r>
  </si>
  <si>
    <r>
      <t>分配：</t>
    </r>
    <r>
      <rPr>
        <sz val="10"/>
        <color indexed="8"/>
        <rFont val="Arial"/>
        <family val="2"/>
      </rPr>
      <t xml:space="preserve"> </t>
    </r>
    <r>
      <rPr>
        <sz val="10"/>
        <color indexed="8"/>
        <rFont val="宋体"/>
        <family val="3"/>
        <charset val="134"/>
      </rPr>
      <t>已实现增益</t>
    </r>
    <r>
      <rPr>
        <sz val="10"/>
        <color indexed="8"/>
        <rFont val="Arial"/>
        <family val="2"/>
      </rPr>
      <t>-</t>
    </r>
    <r>
      <rPr>
        <sz val="10"/>
        <color indexed="8"/>
        <rFont val="宋体"/>
        <family val="3"/>
        <charset val="134"/>
      </rPr>
      <t>股票</t>
    </r>
  </si>
  <si>
    <r>
      <t>分配：</t>
    </r>
    <r>
      <rPr>
        <sz val="10"/>
        <color indexed="8"/>
        <rFont val="Arial"/>
        <family val="2"/>
      </rPr>
      <t xml:space="preserve"> </t>
    </r>
    <r>
      <rPr>
        <sz val="10"/>
        <color indexed="8"/>
        <rFont val="宋体"/>
        <family val="3"/>
        <charset val="134"/>
      </rPr>
      <t>已实现损失</t>
    </r>
    <r>
      <rPr>
        <sz val="10"/>
        <color indexed="8"/>
        <rFont val="Arial"/>
        <family val="2"/>
      </rPr>
      <t>-</t>
    </r>
    <r>
      <rPr>
        <sz val="10"/>
        <color indexed="8"/>
        <rFont val="宋体"/>
        <family val="3"/>
        <charset val="134"/>
      </rPr>
      <t>现金</t>
    </r>
  </si>
  <si>
    <r>
      <t>分配：</t>
    </r>
    <r>
      <rPr>
        <sz val="10"/>
        <color indexed="8"/>
        <rFont val="Arial"/>
        <family val="2"/>
      </rPr>
      <t xml:space="preserve"> </t>
    </r>
    <r>
      <rPr>
        <sz val="10"/>
        <color indexed="8"/>
        <rFont val="宋体"/>
        <family val="3"/>
        <charset val="134"/>
      </rPr>
      <t>已实现亏损</t>
    </r>
    <r>
      <rPr>
        <sz val="10"/>
        <color indexed="8"/>
        <rFont val="Arial"/>
        <family val="2"/>
      </rPr>
      <t>-</t>
    </r>
    <r>
      <rPr>
        <sz val="10"/>
        <color indexed="8"/>
        <rFont val="宋体"/>
        <family val="3"/>
        <charset val="134"/>
      </rPr>
      <t>库存</t>
    </r>
  </si>
  <si>
    <r>
      <t>分配：</t>
    </r>
    <r>
      <rPr>
        <sz val="10"/>
        <color indexed="8"/>
        <rFont val="Arial"/>
        <family val="2"/>
      </rPr>
      <t xml:space="preserve"> </t>
    </r>
    <r>
      <rPr>
        <sz val="10"/>
        <color indexed="8"/>
        <rFont val="宋体"/>
        <family val="3"/>
        <charset val="134"/>
      </rPr>
      <t>资本回报</t>
    </r>
    <r>
      <rPr>
        <sz val="10"/>
        <color indexed="8"/>
        <rFont val="Arial"/>
        <family val="2"/>
      </rPr>
      <t>-</t>
    </r>
    <r>
      <rPr>
        <sz val="10"/>
        <color indexed="8"/>
        <rFont val="宋体"/>
        <family val="3"/>
        <charset val="134"/>
      </rPr>
      <t>现金</t>
    </r>
  </si>
  <si>
    <r>
      <t>分配：</t>
    </r>
    <r>
      <rPr>
        <sz val="10"/>
        <color theme="1"/>
        <rFont val="Arial"/>
        <family val="2"/>
      </rPr>
      <t xml:space="preserve"> </t>
    </r>
    <r>
      <rPr>
        <sz val="10"/>
        <color theme="1"/>
        <rFont val="宋体"/>
        <family val="3"/>
        <charset val="134"/>
      </rPr>
      <t>资本回报</t>
    </r>
    <r>
      <rPr>
        <sz val="10"/>
        <color theme="1"/>
        <rFont val="Arial"/>
        <family val="2"/>
      </rPr>
      <t>-</t>
    </r>
    <r>
      <rPr>
        <sz val="10"/>
        <color theme="1"/>
        <rFont val="宋体"/>
        <family val="3"/>
        <charset val="134"/>
      </rPr>
      <t>管理费</t>
    </r>
  </si>
  <si>
    <r>
      <t>分配：</t>
    </r>
    <r>
      <rPr>
        <sz val="10"/>
        <color theme="1"/>
        <rFont val="Arial"/>
        <family val="2"/>
      </rPr>
      <t xml:space="preserve"> </t>
    </r>
    <r>
      <rPr>
        <sz val="10"/>
        <color theme="1"/>
        <rFont val="宋体"/>
        <family val="3"/>
        <charset val="134"/>
      </rPr>
      <t>资本回报</t>
    </r>
    <r>
      <rPr>
        <sz val="10"/>
        <color theme="1"/>
        <rFont val="Arial"/>
        <family val="2"/>
      </rPr>
      <t>-</t>
    </r>
    <r>
      <rPr>
        <sz val="10"/>
        <color theme="1"/>
        <rFont val="宋体"/>
        <family val="3"/>
        <charset val="134"/>
      </rPr>
      <t>合伙费用</t>
    </r>
  </si>
  <si>
    <r>
      <t>分配：</t>
    </r>
    <r>
      <rPr>
        <sz val="10"/>
        <color indexed="8"/>
        <rFont val="Arial"/>
        <family val="2"/>
      </rPr>
      <t xml:space="preserve"> </t>
    </r>
    <r>
      <rPr>
        <sz val="10"/>
        <color indexed="8"/>
        <rFont val="宋体"/>
        <family val="3"/>
        <charset val="134"/>
      </rPr>
      <t>股本回报率</t>
    </r>
    <r>
      <rPr>
        <sz val="10"/>
        <color indexed="8"/>
        <rFont val="Arial"/>
        <family val="2"/>
      </rPr>
      <t>-</t>
    </r>
    <r>
      <rPr>
        <sz val="10"/>
        <color indexed="8"/>
        <rFont val="宋体"/>
        <family val="3"/>
        <charset val="134"/>
      </rPr>
      <t>股票</t>
    </r>
  </si>
  <si>
    <r>
      <t>分配：</t>
    </r>
    <r>
      <rPr>
        <sz val="10"/>
        <color indexed="8"/>
        <rFont val="Arial"/>
        <family val="2"/>
      </rPr>
      <t xml:space="preserve"> </t>
    </r>
    <r>
      <rPr>
        <sz val="10"/>
        <color indexed="8"/>
        <rFont val="宋体"/>
        <family val="3"/>
        <charset val="134"/>
      </rPr>
      <t>所谓的超额资本的回归</t>
    </r>
  </si>
  <si>
    <r>
      <t>分配：</t>
    </r>
    <r>
      <rPr>
        <sz val="10"/>
        <color indexed="8"/>
        <rFont val="Arial"/>
        <family val="2"/>
      </rPr>
      <t xml:space="preserve"> </t>
    </r>
    <r>
      <rPr>
        <sz val="10"/>
        <color indexed="8"/>
        <rFont val="宋体"/>
        <family val="3"/>
        <charset val="134"/>
      </rPr>
      <t>后续的收盘价</t>
    </r>
  </si>
  <si>
    <r>
      <t>分配：</t>
    </r>
    <r>
      <rPr>
        <sz val="10"/>
        <color rgb="FFFF0000"/>
        <rFont val="Arial"/>
        <family val="2"/>
      </rPr>
      <t xml:space="preserve"> </t>
    </r>
    <r>
      <rPr>
        <sz val="10"/>
        <color rgb="FFFF0000"/>
        <rFont val="宋体"/>
        <family val="3"/>
        <charset val="134"/>
      </rPr>
      <t>扣缴税款</t>
    </r>
  </si>
  <si>
    <r>
      <t>分配：</t>
    </r>
    <r>
      <rPr>
        <sz val="10"/>
        <color theme="1"/>
        <rFont val="Arial"/>
        <family val="2"/>
      </rPr>
      <t xml:space="preserve"> </t>
    </r>
    <r>
      <rPr>
        <sz val="10"/>
        <color theme="1"/>
        <rFont val="宋体"/>
        <family val="3"/>
        <charset val="134"/>
      </rPr>
      <t>临时资本回报</t>
    </r>
    <r>
      <rPr>
        <sz val="10"/>
        <color theme="1"/>
        <rFont val="Arial"/>
        <family val="2"/>
      </rPr>
      <t>-</t>
    </r>
    <r>
      <rPr>
        <sz val="10"/>
        <color theme="1"/>
        <rFont val="宋体"/>
        <family val="3"/>
        <charset val="134"/>
      </rPr>
      <t>管理费</t>
    </r>
  </si>
  <si>
    <r>
      <t>分配：</t>
    </r>
    <r>
      <rPr>
        <sz val="10"/>
        <color theme="1"/>
        <rFont val="Arial"/>
        <family val="2"/>
      </rPr>
      <t xml:space="preserve"> </t>
    </r>
    <r>
      <rPr>
        <sz val="10"/>
        <color theme="1"/>
        <rFont val="宋体"/>
        <family val="3"/>
        <charset val="134"/>
      </rPr>
      <t>临时回资</t>
    </r>
    <r>
      <rPr>
        <sz val="10"/>
        <color theme="1"/>
        <rFont val="Arial"/>
        <family val="2"/>
      </rPr>
      <t>-</t>
    </r>
    <r>
      <rPr>
        <sz val="10"/>
        <color theme="1"/>
        <rFont val="宋体"/>
        <family val="3"/>
        <charset val="134"/>
      </rPr>
      <t>合伙费用</t>
    </r>
  </si>
  <si>
    <r>
      <t>分配：</t>
    </r>
    <r>
      <rPr>
        <sz val="10"/>
        <color indexed="8"/>
        <rFont val="Arial"/>
        <family val="2"/>
      </rPr>
      <t xml:space="preserve"> </t>
    </r>
    <r>
      <rPr>
        <sz val="10"/>
        <color indexed="8"/>
        <rFont val="宋体"/>
        <family val="3"/>
        <charset val="134"/>
      </rPr>
      <t>临时资本回报</t>
    </r>
    <r>
      <rPr>
        <sz val="10"/>
        <color indexed="8"/>
        <rFont val="Arial"/>
        <family val="2"/>
      </rPr>
      <t>-</t>
    </r>
    <r>
      <rPr>
        <sz val="10"/>
        <color indexed="8"/>
        <rFont val="宋体"/>
        <family val="3"/>
        <charset val="134"/>
      </rPr>
      <t>投资</t>
    </r>
  </si>
  <si>
    <t>来自LP的电话，代表GP的资本要求份额（通常用作未来管理费的抵消）</t>
  </si>
  <si>
    <t>要求投资新的或现有的基础资产</t>
  </si>
  <si>
    <r>
      <t>要求定期管理。</t>
    </r>
    <r>
      <rPr>
        <sz val="10"/>
        <color theme="1"/>
        <rFont val="&amp;#23435;&amp;#20307;"/>
        <family val="2"/>
      </rPr>
      <t> </t>
    </r>
    <r>
      <rPr>
        <sz val="10"/>
        <color rgb="FF000000"/>
        <rFont val="Arial"/>
        <family val="2"/>
      </rPr>
      <t>费用/ GP分配，扣除任何豁免或抵消（在“边计算”部分提供管理费用计算）;减少没有资金的承诺</t>
    </r>
  </si>
  <si>
    <r>
      <t>要求定期管理。</t>
    </r>
    <r>
      <rPr>
        <sz val="10"/>
        <color theme="1"/>
        <rFont val="&amp;#23435;&amp;#20307;"/>
        <family val="2"/>
      </rPr>
      <t> </t>
    </r>
    <r>
      <rPr>
        <sz val="10"/>
        <color rgb="FF000000"/>
        <rFont val="Arial"/>
        <family val="2"/>
      </rPr>
      <t>费用/ GP分配，扣除任何豁免或抵消（在“边计算”部分提供管理费用计算）;对没有资金的承诺没有影响</t>
    </r>
  </si>
  <si>
    <t>根据LPA的定义，呼吁建立合伙企业/基金费用</t>
  </si>
  <si>
    <r>
      <t>要求向基金收取基金管理费用，包括会计，估价服务，备案费和信息技术活动;</t>
    </r>
    <r>
      <rPr>
        <sz val="10"/>
        <color theme="1"/>
        <rFont val="&amp;#23435;&amp;#20307;"/>
        <family val="2"/>
      </rPr>
      <t> </t>
    </r>
    <r>
      <rPr>
        <sz val="10"/>
        <color rgb="FFFF0000"/>
        <rFont val="Arial"/>
        <family val="2"/>
      </rPr>
      <t>不包括审计和税务准备的费用</t>
    </r>
  </si>
  <si>
    <r>
      <t>向基金收取的用于审计基金财务记录和编制与基金有关的任何税务文件的费用;</t>
    </r>
    <r>
      <rPr>
        <sz val="10"/>
        <color theme="1"/>
        <rFont val="&amp;#23435;&amp;#20307;"/>
        <family val="2"/>
      </rPr>
      <t> </t>
    </r>
    <r>
      <rPr>
        <sz val="10"/>
        <color rgb="FFFF0000"/>
        <rFont val="Arial"/>
        <family val="2"/>
      </rPr>
      <t>不包括与组织基金，投资尽职调查和基金管理费用相关的任何费用</t>
    </r>
  </si>
  <si>
    <r>
      <t>向基金收取银行/金融服务的费用;</t>
    </r>
    <r>
      <rPr>
        <sz val="10"/>
        <color theme="1"/>
        <rFont val="&amp;#23435;&amp;#20307;"/>
        <family val="2"/>
      </rPr>
      <t> </t>
    </r>
    <r>
      <rPr>
        <sz val="10"/>
        <color rgb="FFFF0000"/>
        <rFont val="Arial"/>
        <family val="2"/>
      </rPr>
      <t>不包括基金管理费用</t>
    </r>
  </si>
  <si>
    <t>向基金收取的证券登记和其他与监管有关的活动的费用;不包括基金管理费用</t>
  </si>
  <si>
    <r>
      <t>向基金收取的费用，以确认有关潜在投资机会的所有重大假设;包括与特定投资机会的尽职调查明确相关的所有费用，包括法律，差旅和其他费用;</t>
    </r>
    <r>
      <rPr>
        <sz val="10"/>
        <color theme="1"/>
        <rFont val="&amp;#23435;&amp;#20307;"/>
        <family val="2"/>
      </rPr>
      <t> </t>
    </r>
    <r>
      <rPr>
        <sz val="10"/>
        <color rgb="FFFF0000"/>
        <rFont val="Arial"/>
        <family val="2"/>
      </rPr>
      <t>包括完成和未完成的交易;排除管理费用以及识别和寻找潜在投资机会的成本;</t>
    </r>
    <r>
      <rPr>
        <sz val="10"/>
        <color theme="1"/>
        <rFont val="&amp;#23435;&amp;#20307;"/>
        <family val="2"/>
      </rPr>
      <t> </t>
    </r>
    <r>
      <rPr>
        <sz val="10"/>
        <color rgb="FFFF0000"/>
        <rFont val="Arial"/>
        <family val="2"/>
      </rPr>
      <t>不包括基金管理费用</t>
    </r>
  </si>
  <si>
    <r>
      <t>代表基金向基金收取法律服务的费用;包括法律分析，以解释或修改基金的LPA;</t>
    </r>
    <r>
      <rPr>
        <sz val="10"/>
        <color theme="1"/>
        <rFont val="&amp;#23435;&amp;#20307;"/>
        <family val="2"/>
      </rPr>
      <t> </t>
    </r>
    <r>
      <rPr>
        <sz val="10"/>
        <color rgb="FFFF0000"/>
        <rFont val="Arial"/>
        <family val="2"/>
      </rPr>
      <t>不包括与组织/管理基金或投资尽职调查相关的任何法律费用</t>
    </r>
  </si>
  <si>
    <t>向基金收取的设立基金的费用，包括任何法律/审计费用;不包括任何基金管理费用或安置费用</t>
  </si>
  <si>
    <r>
      <t>代表基金向基金收取的与旅行和娱乐有关的费用;</t>
    </r>
    <r>
      <rPr>
        <sz val="10"/>
        <color theme="1"/>
        <rFont val="&amp;#23435;&amp;#20307;"/>
        <family val="2"/>
      </rPr>
      <t> </t>
    </r>
    <r>
      <rPr>
        <sz val="10"/>
        <color rgb="FFFF0000"/>
        <rFont val="Arial"/>
        <family val="2"/>
      </rPr>
      <t>可能包括与LPAC会议或未报销的投资组合公司会议相关的旅行;不包括与尽职调查相关的差旅费用</t>
    </r>
  </si>
  <si>
    <r>
      <t>向基金收取的费用，未在别处说明;可能包括年度会议费用，保险，合伙企业税收和交易发起/监督费用;</t>
    </r>
    <r>
      <rPr>
        <sz val="10"/>
        <color theme="1"/>
        <rFont val="&amp;#23435;&amp;#20307;"/>
        <family val="2"/>
      </rPr>
      <t> </t>
    </r>
    <r>
      <rPr>
        <sz val="10"/>
        <color rgb="FFFF0000"/>
        <rFont val="Arial"/>
        <family val="2"/>
      </rPr>
      <t>（在Call / Dist。模板的最左栏中提供这些费用的说明）</t>
    </r>
  </si>
  <si>
    <t>向筹款/经理/关联方或外部各方支付筹款服务的费用/费用</t>
  </si>
  <si>
    <t>LP承诺随后关闭基金的利息</t>
  </si>
  <si>
    <t>在最终使用资金尚未确定时，减少未提供资金的义务</t>
  </si>
  <si>
    <t>按照LPA中的瀑布计算（偏离分配）定义，GP的分配份额继续进行</t>
  </si>
  <si>
    <t>按照LPA中的瀑布计算（偏移到Carry）的定义，将超出的回报分配给GP</t>
  </si>
  <si>
    <t>从相关持股中获得的收入或股息</t>
  </si>
  <si>
    <t>上面没有另外定义的杂项分发（在工作表的最左栏中提供这些费用的说明）</t>
  </si>
  <si>
    <t>通过全面或部分出售基础持有来实现收益</t>
  </si>
  <si>
    <t>从股票分配中实现收益</t>
  </si>
  <si>
    <t>全部或部分出售相关持股的损失</t>
  </si>
  <si>
    <t>实现了股票分配的损失</t>
  </si>
  <si>
    <t>全部或部分出售相关持股的投资资本回报</t>
  </si>
  <si>
    <t>退还管理费</t>
  </si>
  <si>
    <t>退还合伙费用</t>
  </si>
  <si>
    <t>股票分配的成本基础</t>
  </si>
  <si>
    <t>未使用收益的回报需要投资（通常会增加无资金的承诺）</t>
  </si>
  <si>
    <t>从承诺随后关闭基金的LP收到的利息</t>
  </si>
  <si>
    <t>从分配中扣除的税（抵消已实现的收益和/或收入/股息）</t>
  </si>
  <si>
    <t>可以在将来再次调用的管理费退还</t>
  </si>
  <si>
    <t>返回可以在将来再次调用的合伙费用</t>
  </si>
  <si>
    <t>以前称为基础持有的资本回报可以再次调用</t>
  </si>
  <si>
    <r>
      <t>分配：</t>
    </r>
    <r>
      <rPr>
        <sz val="10"/>
        <color indexed="8"/>
        <rFont val="Arial"/>
        <family val="2"/>
      </rPr>
      <t xml:space="preserve"> </t>
    </r>
    <r>
      <rPr>
        <sz val="10"/>
        <color indexed="8"/>
        <rFont val="宋体"/>
        <family val="3"/>
        <charset val="134"/>
      </rPr>
      <t>附带收益</t>
    </r>
    <phoneticPr fontId="44" type="noConversion"/>
  </si>
  <si>
    <t>缴款： GP的贡献</t>
  </si>
  <si>
    <t>缴款： 投资</t>
  </si>
  <si>
    <t>缴款： 管理费 (内部承诺)</t>
  </si>
  <si>
    <t>缴款： 管理费 (外部承诺)</t>
  </si>
  <si>
    <t>缴款： 合作伙伴费用</t>
  </si>
  <si>
    <t>缴款： 合伙企业开支–会计、行政和 IT</t>
  </si>
  <si>
    <t>缴款： 合作伙伴费用–审计和税务准备</t>
  </si>
  <si>
    <t>缴款： 合伙费–银行费用</t>
  </si>
  <si>
    <t>缴款： 合伙费–托管费用</t>
  </si>
  <si>
    <t>缴款： 合伙企业开支--尽职调查</t>
  </si>
  <si>
    <t>缴款： 合伙企业费用–法律</t>
  </si>
  <si>
    <t>缴款： 合作伙伴费用–机构成本</t>
  </si>
  <si>
    <t>缴款： 合作费用–其他商旅和娱乐</t>
  </si>
  <si>
    <t>缴款： 合作伙伴费用–其他 (在最左边的专栏中详细说明)</t>
  </si>
  <si>
    <t>缴款： 配售代理费用</t>
  </si>
  <si>
    <t>缴款： 后续关单利息</t>
  </si>
  <si>
    <t>缴款： 周转金</t>
  </si>
  <si>
    <t>分配：回拨</t>
    <phoneticPr fontId="4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</si>
</sst>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_(* #,##0.00_);_(* \(#,##0.00\);_(* &quot;-&quot;??_);_(@_)"/>
    <numFmt numFmtId="177" formatCode="_(* #,##0_);_(* \(#,##0\);_(* &quot;-&quot;??_);_(@_)"/>
    <numFmt numFmtId="178" formatCode="[$-409]mmmm\ d\,\ yyyy;@"/>
  </numFmts>
  <fonts count="50">
    <font>
      <sz val="11"/>
      <color theme="1"/>
      <name val="宋体"/>
      <family val="2"/>
      <scheme val="minor"/>
    </font>
    <font>
      <sz val="11"/>
      <color theme="1"/>
      <name val="宋体"/>
      <family val="2"/>
      <scheme val="minor"/>
    </font>
    <font>
      <b/>
      <sz val="10"/>
      <color indexed="8"/>
      <name val="Arial"/>
      <family val="2"/>
    </font>
    <font>
      <b/>
      <sz val="12"/>
      <color indexed="8"/>
      <name val="Arial"/>
      <family val="2"/>
    </font>
    <font>
      <b/>
      <sz val="12"/>
      <color indexed="10"/>
      <name val="Arial"/>
      <family val="2"/>
    </font>
    <font>
      <sz val="10"/>
      <color indexed="8"/>
      <name val="Arial"/>
      <family val="2"/>
    </font>
    <font>
      <b/>
      <sz val="10"/>
      <color indexed="10"/>
      <name val="Arial"/>
      <family val="2"/>
    </font>
    <font>
      <vertAlign val="superscript"/>
      <sz val="10"/>
      <color indexed="8"/>
      <name val="Arial"/>
      <family val="2"/>
    </font>
    <font>
      <b/>
      <sz val="10"/>
      <name val="Arial"/>
      <family val="2"/>
    </font>
    <font>
      <b/>
      <sz val="10"/>
      <color rgb="FFFF0000"/>
      <name val="Arial"/>
      <family val="2"/>
    </font>
    <font>
      <b/>
      <sz val="14"/>
      <color theme="0"/>
      <name val="Arial"/>
      <family val="2"/>
    </font>
    <font>
      <b/>
      <sz val="14"/>
      <color theme="1"/>
      <name val="Arial"/>
      <family val="2"/>
    </font>
    <font>
      <sz val="10"/>
      <color theme="1"/>
      <name val="Arial"/>
      <family val="2"/>
    </font>
    <font>
      <b/>
      <sz val="10"/>
      <color theme="1"/>
      <name val="Arial"/>
      <family val="2"/>
    </font>
    <font>
      <b/>
      <sz val="12"/>
      <color theme="1"/>
      <name val="Arial"/>
      <family val="2"/>
    </font>
    <font>
      <b/>
      <u/>
      <sz val="10"/>
      <name val="Arial"/>
      <family val="2"/>
    </font>
    <font>
      <b/>
      <u/>
      <sz val="10"/>
      <color theme="1"/>
      <name val="Arial"/>
      <family val="2"/>
    </font>
    <font>
      <u/>
      <sz val="10"/>
      <color theme="0"/>
      <name val="Arial"/>
      <family val="2"/>
    </font>
    <font>
      <b/>
      <sz val="11.5"/>
      <color theme="1"/>
      <name val="Arial"/>
      <family val="2"/>
    </font>
    <font>
      <u/>
      <sz val="10"/>
      <color theme="1"/>
      <name val="Arial"/>
      <family val="2"/>
    </font>
    <font>
      <sz val="8"/>
      <color theme="1"/>
      <name val="Arial"/>
      <family val="2"/>
    </font>
    <font>
      <b/>
      <sz val="10"/>
      <color theme="0"/>
      <name val="Arial"/>
      <family val="2"/>
    </font>
    <font>
      <sz val="11"/>
      <color theme="1"/>
      <name val="Arial"/>
      <family val="2"/>
    </font>
    <font>
      <b/>
      <sz val="11"/>
      <color indexed="8"/>
      <name val="Arial"/>
      <family val="2"/>
    </font>
    <font>
      <b/>
      <sz val="11"/>
      <color theme="1"/>
      <name val="Arial"/>
      <family val="2"/>
    </font>
    <font>
      <b/>
      <sz val="12"/>
      <color rgb="FFFF0000"/>
      <name val="Arial"/>
      <family val="2"/>
    </font>
    <font>
      <vertAlign val="superscript"/>
      <sz val="10"/>
      <color theme="1"/>
      <name val="Arial"/>
      <family val="2"/>
    </font>
    <font>
      <b/>
      <vertAlign val="superscript"/>
      <sz val="10"/>
      <name val="Arial"/>
      <family val="2"/>
    </font>
    <font>
      <b/>
      <sz val="11.5"/>
      <color rgb="FFFF0000"/>
      <name val="Arial"/>
      <family val="2"/>
    </font>
    <font>
      <b/>
      <u/>
      <vertAlign val="superscript"/>
      <sz val="10"/>
      <color theme="1"/>
      <name val="Arial"/>
      <family val="2"/>
    </font>
    <font>
      <sz val="10"/>
      <color rgb="FF00B0F0"/>
      <name val="Arial"/>
      <family val="2"/>
    </font>
    <font>
      <b/>
      <sz val="10"/>
      <color rgb="FF00B0F0"/>
      <name val="Arial"/>
      <family val="2"/>
    </font>
    <font>
      <b/>
      <sz val="12"/>
      <color theme="0"/>
      <name val="Arial"/>
      <family val="2"/>
    </font>
    <font>
      <b/>
      <u/>
      <sz val="11"/>
      <color theme="1"/>
      <name val="Arial"/>
      <family val="2"/>
    </font>
    <font>
      <sz val="11"/>
      <color theme="1"/>
      <name val="Calibri"/>
      <family val="2"/>
    </font>
    <font>
      <i/>
      <sz val="7"/>
      <color theme="0"/>
      <name val="Arial"/>
      <family val="2"/>
    </font>
    <font>
      <i/>
      <sz val="8"/>
      <color theme="1"/>
      <name val="Arial"/>
      <family val="2"/>
    </font>
    <font>
      <i/>
      <vertAlign val="superscript"/>
      <sz val="8"/>
      <color theme="1"/>
      <name val="Arial"/>
      <family val="2"/>
    </font>
    <font>
      <i/>
      <sz val="8"/>
      <color indexed="8"/>
      <name val="Arial"/>
      <family val="2"/>
    </font>
    <font>
      <i/>
      <vertAlign val="superscript"/>
      <sz val="8"/>
      <color indexed="8"/>
      <name val="Arial"/>
      <family val="2"/>
    </font>
    <font>
      <i/>
      <sz val="8.5"/>
      <color theme="1"/>
      <name val="Arial"/>
      <family val="2"/>
    </font>
    <font>
      <b/>
      <i/>
      <sz val="8.5"/>
      <color theme="1"/>
      <name val="Arial"/>
      <family val="2"/>
    </font>
    <font>
      <i/>
      <vertAlign val="superscript"/>
      <sz val="8.5"/>
      <color theme="1"/>
      <name val="Arial"/>
      <family val="2"/>
    </font>
    <font>
      <sz val="10"/>
      <color rgb="FFFF0000"/>
      <name val="Arial"/>
      <family val="2"/>
    </font>
    <font>
      <sz val="9"/>
      <name val="宋体"/>
      <family val="3"/>
      <charset val="134"/>
      <scheme val="minor"/>
    </font>
    <font>
      <sz val="10"/>
      <color indexed="8"/>
      <name val="宋体"/>
      <family val="3"/>
      <charset val="134"/>
    </font>
    <font>
      <sz val="10"/>
      <color theme="1"/>
      <name val="宋体"/>
      <family val="3"/>
      <charset val="134"/>
    </font>
    <font>
      <sz val="10"/>
      <color rgb="FFFF0000"/>
      <name val="宋体"/>
      <family val="3"/>
      <charset val="134"/>
    </font>
    <font>
      <sz val="10"/>
      <color rgb="FF000000"/>
      <name val="Arial"/>
      <family val="2"/>
    </font>
    <font>
      <sz val="10"/>
      <color theme="1"/>
      <name val="&amp;#23435;&amp;#20307;"/>
      <family val="2"/>
    </font>
  </fonts>
  <fills count="9">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rgb="FF012169"/>
        <bgColor indexed="64"/>
      </patternFill>
    </fill>
    <fill>
      <patternFill patternType="solid">
        <fgColor rgb="FF97999B"/>
        <bgColor indexed="64"/>
      </patternFill>
    </fill>
    <fill>
      <patternFill patternType="solid">
        <fgColor rgb="FFFFFFFF"/>
        <bgColor indexed="64"/>
      </patternFill>
    </fill>
  </fills>
  <borders count="4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diagonal/>
    </border>
    <border>
      <left/>
      <right/>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diagonal/>
    </border>
    <border>
      <left/>
      <right/>
      <top style="thin">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top/>
      <bottom/>
      <diagonal/>
    </border>
    <border>
      <left style="medium">
        <color indexed="64"/>
      </left>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s>
  <cellStyleXfs count="3">
    <xf numFmtId="0" fontId="0" fillId="0" borderId="0"/>
    <xf numFmtId="176" fontId="1" fillId="0" borderId="0" applyFont="0" applyFill="0" applyBorder="0" applyAlignment="0" applyProtection="0"/>
    <xf numFmtId="9" fontId="1" fillId="0" borderId="0" applyFont="0" applyFill="0" applyBorder="0" applyAlignment="0" applyProtection="0"/>
  </cellStyleXfs>
  <cellXfs count="266">
    <xf numFmtId="0" fontId="0" fillId="0" borderId="0" xfId="0"/>
    <xf numFmtId="0" fontId="5" fillId="0" borderId="4" xfId="0" applyFont="1" applyBorder="1" applyProtection="1">
      <protection locked="0"/>
    </xf>
    <xf numFmtId="0" fontId="5" fillId="0" borderId="7" xfId="0" applyFont="1" applyBorder="1" applyProtection="1">
      <protection locked="0"/>
    </xf>
    <xf numFmtId="0" fontId="5" fillId="0" borderId="14" xfId="0" applyFont="1" applyBorder="1" applyProtection="1">
      <protection locked="0"/>
    </xf>
    <xf numFmtId="0" fontId="5" fillId="0" borderId="0" xfId="0" applyFont="1" applyBorder="1" applyAlignment="1" applyProtection="1"/>
    <xf numFmtId="0" fontId="5" fillId="0" borderId="42" xfId="0" applyFont="1" applyBorder="1" applyAlignment="1" applyProtection="1"/>
    <xf numFmtId="0" fontId="11" fillId="0" borderId="0" xfId="0" applyFont="1" applyFill="1" applyBorder="1" applyAlignment="1" applyProtection="1">
      <alignment vertical="center"/>
      <protection locked="0"/>
    </xf>
    <xf numFmtId="0" fontId="13" fillId="0" borderId="0" xfId="0" applyFont="1" applyFill="1" applyBorder="1" applyAlignment="1" applyProtection="1">
      <alignment horizontal="center" vertical="center"/>
      <protection locked="0"/>
    </xf>
    <xf numFmtId="0" fontId="13" fillId="0" borderId="0" xfId="0" applyFont="1" applyProtection="1">
      <protection locked="0"/>
    </xf>
    <xf numFmtId="177" fontId="13" fillId="0" borderId="0" xfId="1" applyNumberFormat="1" applyFont="1" applyProtection="1">
      <protection locked="0"/>
    </xf>
    <xf numFmtId="0" fontId="12" fillId="4" borderId="4" xfId="0" applyFont="1" applyFill="1" applyBorder="1" applyProtection="1">
      <protection locked="0"/>
    </xf>
    <xf numFmtId="0" fontId="12" fillId="0" borderId="0" xfId="0" applyFont="1" applyFill="1" applyBorder="1" applyAlignment="1" applyProtection="1">
      <protection locked="0"/>
    </xf>
    <xf numFmtId="0" fontId="13" fillId="0" borderId="0" xfId="0" applyFont="1" applyFill="1" applyBorder="1" applyAlignment="1" applyProtection="1">
      <protection locked="0"/>
    </xf>
    <xf numFmtId="0" fontId="16" fillId="0" borderId="0" xfId="0" applyFont="1" applyFill="1" applyBorder="1" applyAlignment="1" applyProtection="1">
      <alignment horizontal="center"/>
      <protection locked="0"/>
    </xf>
    <xf numFmtId="0" fontId="12" fillId="4" borderId="7" xfId="0" applyFont="1" applyFill="1" applyBorder="1" applyProtection="1">
      <protection locked="0"/>
    </xf>
    <xf numFmtId="177" fontId="12" fillId="0" borderId="0" xfId="1" applyNumberFormat="1" applyFont="1" applyFill="1" applyBorder="1" applyProtection="1">
      <protection locked="0"/>
    </xf>
    <xf numFmtId="0" fontId="12" fillId="4" borderId="13" xfId="0" applyFont="1" applyFill="1" applyBorder="1" applyProtection="1">
      <protection locked="0"/>
    </xf>
    <xf numFmtId="0" fontId="12" fillId="4" borderId="14" xfId="0" applyFont="1" applyFill="1" applyBorder="1" applyProtection="1">
      <protection locked="0"/>
    </xf>
    <xf numFmtId="37" fontId="12" fillId="3" borderId="15" xfId="0" applyNumberFormat="1" applyFont="1" applyFill="1" applyBorder="1" applyAlignment="1" applyProtection="1">
      <alignment horizontal="right"/>
      <protection locked="0"/>
    </xf>
    <xf numFmtId="37" fontId="12" fillId="3" borderId="16" xfId="0" applyNumberFormat="1" applyFont="1" applyFill="1" applyBorder="1" applyAlignment="1" applyProtection="1">
      <alignment horizontal="right"/>
      <protection locked="0"/>
    </xf>
    <xf numFmtId="0" fontId="16" fillId="0" borderId="0" xfId="0" applyFont="1" applyFill="1" applyBorder="1" applyAlignment="1" applyProtection="1">
      <protection locked="0"/>
    </xf>
    <xf numFmtId="0" fontId="17" fillId="0" borderId="0" xfId="0" applyFont="1" applyFill="1" applyBorder="1" applyAlignment="1" applyProtection="1">
      <protection locked="0"/>
    </xf>
    <xf numFmtId="0" fontId="14" fillId="0" borderId="0" xfId="0" applyFont="1" applyFill="1" applyBorder="1" applyAlignment="1" applyProtection="1">
      <alignment horizontal="center" vertical="center" wrapText="1"/>
      <protection locked="0"/>
    </xf>
    <xf numFmtId="39" fontId="18" fillId="0" borderId="0" xfId="0" applyNumberFormat="1" applyFont="1" applyFill="1" applyBorder="1" applyAlignment="1" applyProtection="1">
      <alignment horizontal="center" vertical="center"/>
    </xf>
    <xf numFmtId="0" fontId="19" fillId="0" borderId="0" xfId="0" applyFont="1" applyFill="1" applyBorder="1" applyAlignment="1" applyProtection="1">
      <protection locked="0"/>
    </xf>
    <xf numFmtId="0" fontId="12" fillId="4" borderId="7" xfId="0" applyFont="1" applyFill="1" applyBorder="1" applyAlignment="1" applyProtection="1">
      <protection locked="0"/>
    </xf>
    <xf numFmtId="0" fontId="12" fillId="0" borderId="0" xfId="0" applyFont="1" applyAlignment="1" applyProtection="1">
      <protection locked="0"/>
    </xf>
    <xf numFmtId="177" fontId="12" fillId="3" borderId="0" xfId="1" applyNumberFormat="1" applyFont="1" applyFill="1" applyBorder="1" applyAlignment="1" applyProtection="1">
      <alignment horizontal="right"/>
    </xf>
    <xf numFmtId="177" fontId="12" fillId="3" borderId="10" xfId="1" applyNumberFormat="1" applyFont="1" applyFill="1" applyBorder="1" applyAlignment="1" applyProtection="1">
      <alignment horizontal="right"/>
    </xf>
    <xf numFmtId="0" fontId="12" fillId="4" borderId="13" xfId="0" applyFont="1" applyFill="1" applyBorder="1" applyAlignment="1" applyProtection="1">
      <alignment horizontal="center"/>
      <protection locked="0"/>
    </xf>
    <xf numFmtId="10" fontId="12" fillId="3" borderId="8" xfId="2" applyNumberFormat="1" applyFont="1" applyFill="1" applyBorder="1" applyAlignment="1" applyProtection="1">
      <alignment horizontal="right"/>
    </xf>
    <xf numFmtId="10" fontId="12" fillId="3" borderId="9" xfId="2" applyNumberFormat="1" applyFont="1" applyFill="1" applyBorder="1" applyAlignment="1" applyProtection="1">
      <alignment horizontal="right"/>
    </xf>
    <xf numFmtId="0" fontId="12" fillId="4" borderId="17" xfId="0" applyFont="1" applyFill="1" applyBorder="1" applyAlignment="1" applyProtection="1">
      <protection locked="0"/>
    </xf>
    <xf numFmtId="177" fontId="12" fillId="3" borderId="8" xfId="1" applyNumberFormat="1" applyFont="1" applyFill="1" applyBorder="1" applyAlignment="1" applyProtection="1">
      <alignment horizontal="right"/>
    </xf>
    <xf numFmtId="177" fontId="12" fillId="3" borderId="9" xfId="1" applyNumberFormat="1" applyFont="1" applyFill="1" applyBorder="1" applyAlignment="1" applyProtection="1">
      <alignment horizontal="right"/>
    </xf>
    <xf numFmtId="0" fontId="12" fillId="4" borderId="7" xfId="0" applyFont="1" applyFill="1" applyBorder="1" applyAlignment="1" applyProtection="1">
      <alignment horizontal="left"/>
      <protection locked="0"/>
    </xf>
    <xf numFmtId="10" fontId="12" fillId="3" borderId="15" xfId="2" applyNumberFormat="1" applyFont="1" applyFill="1" applyBorder="1" applyAlignment="1" applyProtection="1">
      <alignment horizontal="right"/>
    </xf>
    <xf numFmtId="10" fontId="12" fillId="3" borderId="16" xfId="2" applyNumberFormat="1" applyFont="1" applyFill="1" applyBorder="1" applyAlignment="1" applyProtection="1">
      <alignment horizontal="right"/>
    </xf>
    <xf numFmtId="10" fontId="12" fillId="0" borderId="0" xfId="2" applyNumberFormat="1" applyFont="1" applyFill="1" applyBorder="1" applyAlignment="1" applyProtection="1">
      <alignment horizontal="right"/>
    </xf>
    <xf numFmtId="0" fontId="20" fillId="0" borderId="0" xfId="0" applyFont="1" applyFill="1" applyBorder="1" applyAlignment="1" applyProtection="1">
      <alignment horizontal="center"/>
      <protection locked="0"/>
    </xf>
    <xf numFmtId="0" fontId="12" fillId="0" borderId="0" xfId="0" applyFont="1" applyProtection="1">
      <protection locked="0"/>
    </xf>
    <xf numFmtId="177" fontId="12" fillId="0" borderId="0" xfId="1" applyNumberFormat="1" applyFont="1" applyProtection="1">
      <protection locked="0"/>
    </xf>
    <xf numFmtId="0" fontId="13" fillId="0" borderId="0" xfId="0" applyFont="1" applyFill="1" applyBorder="1" applyAlignment="1" applyProtection="1">
      <alignment horizontal="center"/>
      <protection locked="0"/>
    </xf>
    <xf numFmtId="177" fontId="13" fillId="3" borderId="29" xfId="1" applyNumberFormat="1" applyFont="1" applyFill="1" applyBorder="1" applyAlignment="1" applyProtection="1">
      <alignment horizontal="center" wrapText="1"/>
      <protection locked="0"/>
    </xf>
    <xf numFmtId="177" fontId="13" fillId="3" borderId="30" xfId="1" applyNumberFormat="1" applyFont="1" applyFill="1" applyBorder="1" applyAlignment="1" applyProtection="1">
      <alignment horizontal="center" wrapText="1"/>
      <protection locked="0"/>
    </xf>
    <xf numFmtId="177" fontId="13" fillId="0" borderId="0" xfId="1" applyNumberFormat="1" applyFont="1" applyFill="1" applyBorder="1" applyAlignment="1" applyProtection="1">
      <alignment horizontal="center" wrapText="1"/>
      <protection locked="0"/>
    </xf>
    <xf numFmtId="0" fontId="13" fillId="0" borderId="0" xfId="0" applyFont="1" applyAlignment="1" applyProtection="1">
      <alignment horizontal="center"/>
      <protection locked="0"/>
    </xf>
    <xf numFmtId="0" fontId="13" fillId="0" borderId="0" xfId="0" applyFont="1" applyAlignment="1" applyProtection="1">
      <protection locked="0"/>
    </xf>
    <xf numFmtId="39" fontId="12" fillId="3" borderId="34" xfId="1" applyNumberFormat="1" applyFont="1" applyFill="1" applyBorder="1" applyAlignment="1" applyProtection="1">
      <alignment horizontal="right"/>
    </xf>
    <xf numFmtId="39" fontId="12" fillId="3" borderId="35" xfId="1" applyNumberFormat="1" applyFont="1" applyFill="1" applyBorder="1" applyAlignment="1" applyProtection="1">
      <alignment horizontal="right"/>
    </xf>
    <xf numFmtId="39" fontId="12" fillId="0" borderId="0" xfId="1" applyNumberFormat="1" applyFont="1" applyFill="1" applyBorder="1" applyAlignment="1" applyProtection="1">
      <alignment horizontal="right"/>
      <protection locked="0"/>
    </xf>
    <xf numFmtId="176" fontId="12" fillId="0" borderId="0" xfId="1" applyFont="1" applyProtection="1">
      <protection locked="0"/>
    </xf>
    <xf numFmtId="0" fontId="12" fillId="0" borderId="0" xfId="0" applyFont="1" applyFill="1" applyBorder="1" applyProtection="1">
      <protection locked="0"/>
    </xf>
    <xf numFmtId="0" fontId="12" fillId="0" borderId="0" xfId="0" applyFont="1" applyFill="1" applyProtection="1">
      <protection locked="0"/>
    </xf>
    <xf numFmtId="0" fontId="12" fillId="0" borderId="0" xfId="0" applyFont="1" applyBorder="1" applyProtection="1">
      <protection locked="0"/>
    </xf>
    <xf numFmtId="177" fontId="12" fillId="0" borderId="0" xfId="1" applyNumberFormat="1" applyFont="1" applyBorder="1" applyProtection="1">
      <protection locked="0"/>
    </xf>
    <xf numFmtId="177" fontId="12" fillId="0" borderId="0" xfId="1" applyNumberFormat="1" applyFont="1" applyFill="1" applyBorder="1" applyAlignment="1" applyProtection="1">
      <alignment horizontal="right"/>
      <protection locked="0"/>
    </xf>
    <xf numFmtId="177" fontId="12" fillId="0" borderId="0" xfId="1" applyNumberFormat="1" applyFont="1" applyFill="1" applyProtection="1">
      <protection locked="0"/>
    </xf>
    <xf numFmtId="0" fontId="12" fillId="0" borderId="7" xfId="0" applyFont="1" applyBorder="1" applyProtection="1">
      <protection locked="0"/>
    </xf>
    <xf numFmtId="9" fontId="12" fillId="0" borderId="7" xfId="0" applyNumberFormat="1" applyFont="1" applyBorder="1" applyAlignment="1" applyProtection="1">
      <alignment horizontal="left"/>
      <protection locked="0"/>
    </xf>
    <xf numFmtId="0" fontId="13" fillId="0" borderId="7" xfId="0" applyFont="1" applyBorder="1" applyProtection="1">
      <protection locked="0"/>
    </xf>
    <xf numFmtId="0" fontId="16" fillId="0" borderId="4" xfId="0" applyFont="1" applyBorder="1" applyAlignment="1" applyProtection="1">
      <alignment horizontal="center"/>
      <protection locked="0"/>
    </xf>
    <xf numFmtId="177" fontId="16" fillId="0" borderId="5" xfId="1" applyNumberFormat="1" applyFont="1" applyBorder="1" applyAlignment="1" applyProtection="1">
      <alignment horizontal="center"/>
      <protection locked="0"/>
    </xf>
    <xf numFmtId="0" fontId="16" fillId="0" borderId="6" xfId="0" applyFont="1" applyBorder="1" applyAlignment="1" applyProtection="1">
      <alignment horizontal="center"/>
      <protection locked="0"/>
    </xf>
    <xf numFmtId="0" fontId="12" fillId="0" borderId="14" xfId="0" applyFont="1" applyBorder="1" applyProtection="1">
      <protection locked="0"/>
    </xf>
    <xf numFmtId="0" fontId="13" fillId="0" borderId="14" xfId="0" applyFont="1" applyBorder="1" applyProtection="1">
      <protection locked="0"/>
    </xf>
    <xf numFmtId="0" fontId="12" fillId="0" borderId="0" xfId="0" applyFont="1" applyProtection="1"/>
    <xf numFmtId="0" fontId="12" fillId="0" borderId="0" xfId="0" applyFont="1" applyBorder="1" applyAlignment="1"/>
    <xf numFmtId="0" fontId="12" fillId="0" borderId="0" xfId="0" applyFont="1"/>
    <xf numFmtId="0" fontId="12" fillId="0" borderId="42" xfId="0" applyFont="1" applyBorder="1" applyAlignment="1"/>
    <xf numFmtId="0" fontId="5" fillId="0" borderId="0" xfId="0" applyFont="1" applyFill="1" applyBorder="1" applyAlignment="1" applyProtection="1"/>
    <xf numFmtId="0" fontId="12" fillId="0" borderId="0" xfId="0" applyFont="1" applyFill="1" applyProtection="1"/>
    <xf numFmtId="0" fontId="5" fillId="0" borderId="39" xfId="0" applyFont="1" applyBorder="1" applyAlignment="1" applyProtection="1">
      <alignment horizontal="left" wrapText="1"/>
    </xf>
    <xf numFmtId="0" fontId="12" fillId="0" borderId="39" xfId="0" applyFont="1" applyBorder="1" applyAlignment="1">
      <alignment wrapText="1"/>
    </xf>
    <xf numFmtId="0" fontId="5" fillId="0" borderId="39" xfId="0" applyFont="1" applyFill="1" applyBorder="1" applyAlignment="1" applyProtection="1">
      <alignment horizontal="left" wrapText="1"/>
    </xf>
    <xf numFmtId="0" fontId="5" fillId="0" borderId="39" xfId="0" applyFont="1" applyBorder="1" applyAlignment="1" applyProtection="1">
      <alignment horizontal="left" vertical="center"/>
    </xf>
    <xf numFmtId="0" fontId="12" fillId="0" borderId="39" xfId="0" applyFont="1" applyBorder="1" applyAlignment="1">
      <alignment vertical="center"/>
    </xf>
    <xf numFmtId="0" fontId="5" fillId="0" borderId="39" xfId="0" applyFont="1" applyFill="1" applyBorder="1" applyAlignment="1" applyProtection="1">
      <alignment horizontal="left" vertical="center"/>
    </xf>
    <xf numFmtId="0" fontId="22" fillId="0" borderId="0" xfId="0" applyFont="1"/>
    <xf numFmtId="0" fontId="23" fillId="0" borderId="0" xfId="0" applyFont="1" applyAlignment="1" applyProtection="1">
      <alignment horizontal="center"/>
    </xf>
    <xf numFmtId="0" fontId="22" fillId="0" borderId="0" xfId="0" applyFont="1" applyProtection="1"/>
    <xf numFmtId="0" fontId="24" fillId="0" borderId="0" xfId="0" applyFont="1" applyProtection="1"/>
    <xf numFmtId="0" fontId="22" fillId="0" borderId="0" xfId="0" applyFont="1" applyFill="1" applyBorder="1" applyProtection="1"/>
    <xf numFmtId="0" fontId="22" fillId="0" borderId="0" xfId="0" applyFont="1" applyFill="1"/>
    <xf numFmtId="0" fontId="22" fillId="0" borderId="0" xfId="0" applyFont="1" applyFill="1" applyProtection="1"/>
    <xf numFmtId="0" fontId="22" fillId="0" borderId="0" xfId="0" applyFont="1" applyAlignment="1">
      <alignment vertical="center"/>
    </xf>
    <xf numFmtId="0" fontId="22" fillId="0" borderId="0" xfId="0" applyFont="1" applyAlignment="1">
      <alignment wrapText="1"/>
    </xf>
    <xf numFmtId="0" fontId="5" fillId="0" borderId="0" xfId="0" applyFont="1" applyBorder="1" applyProtection="1">
      <protection locked="0"/>
    </xf>
    <xf numFmtId="177" fontId="5" fillId="0" borderId="0" xfId="1" applyNumberFormat="1" applyFont="1" applyBorder="1" applyProtection="1">
      <protection locked="0"/>
    </xf>
    <xf numFmtId="0" fontId="5" fillId="0" borderId="10" xfId="0" applyFont="1" applyBorder="1" applyProtection="1">
      <protection locked="0"/>
    </xf>
    <xf numFmtId="0" fontId="2" fillId="0" borderId="0" xfId="0" applyFont="1" applyAlignment="1" applyProtection="1">
      <alignment horizontal="center"/>
    </xf>
    <xf numFmtId="0" fontId="2" fillId="0" borderId="39" xfId="0" applyFont="1" applyBorder="1" applyAlignment="1" applyProtection="1">
      <alignment horizontal="center" vertical="center"/>
    </xf>
    <xf numFmtId="0" fontId="2" fillId="0" borderId="39" xfId="0" applyFont="1" applyBorder="1" applyAlignment="1" applyProtection="1">
      <alignment horizontal="center" wrapText="1"/>
    </xf>
    <xf numFmtId="0" fontId="18" fillId="4" borderId="1" xfId="0" applyFont="1" applyFill="1" applyBorder="1" applyAlignment="1" applyProtection="1">
      <alignment vertical="center" wrapText="1"/>
      <protection locked="0"/>
    </xf>
    <xf numFmtId="39" fontId="12" fillId="3" borderId="8" xfId="1" applyNumberFormat="1" applyFont="1" applyFill="1" applyBorder="1" applyAlignment="1" applyProtection="1">
      <alignment horizontal="right"/>
    </xf>
    <xf numFmtId="0" fontId="16" fillId="4" borderId="4" xfId="0" applyFont="1" applyFill="1" applyBorder="1" applyAlignment="1" applyProtection="1">
      <alignment vertical="center"/>
      <protection locked="0"/>
    </xf>
    <xf numFmtId="0" fontId="16" fillId="4" borderId="5" xfId="0" applyFont="1" applyFill="1" applyBorder="1" applyAlignment="1" applyProtection="1">
      <alignment horizontal="center" vertical="center"/>
      <protection locked="0"/>
    </xf>
    <xf numFmtId="0" fontId="16" fillId="4" borderId="6" xfId="0" applyFont="1" applyFill="1" applyBorder="1" applyAlignment="1" applyProtection="1">
      <alignment horizontal="center" vertical="center"/>
      <protection locked="0"/>
    </xf>
    <xf numFmtId="37" fontId="30" fillId="2" borderId="0" xfId="0" applyNumberFormat="1" applyFont="1" applyFill="1" applyBorder="1" applyAlignment="1" applyProtection="1">
      <alignment horizontal="right"/>
      <protection locked="0"/>
    </xf>
    <xf numFmtId="37" fontId="30" fillId="2" borderId="10" xfId="0" applyNumberFormat="1" applyFont="1" applyFill="1" applyBorder="1" applyAlignment="1" applyProtection="1">
      <alignment horizontal="right"/>
      <protection locked="0"/>
    </xf>
    <xf numFmtId="37" fontId="30" fillId="2" borderId="8" xfId="0" applyNumberFormat="1" applyFont="1" applyFill="1" applyBorder="1" applyAlignment="1" applyProtection="1">
      <alignment horizontal="right"/>
      <protection locked="0"/>
    </xf>
    <xf numFmtId="37" fontId="30" fillId="2" borderId="9" xfId="0" applyNumberFormat="1" applyFont="1" applyFill="1" applyBorder="1" applyAlignment="1" applyProtection="1">
      <alignment horizontal="right"/>
      <protection locked="0"/>
    </xf>
    <xf numFmtId="0" fontId="30" fillId="2" borderId="31" xfId="0" applyFont="1" applyFill="1" applyBorder="1" applyAlignment="1" applyProtection="1">
      <alignment wrapText="1"/>
      <protection locked="0"/>
    </xf>
    <xf numFmtId="39" fontId="30" fillId="2" borderId="34" xfId="1" applyNumberFormat="1" applyFont="1" applyFill="1" applyBorder="1" applyProtection="1">
      <protection locked="0"/>
    </xf>
    <xf numFmtId="0" fontId="30" fillId="2" borderId="36" xfId="0" applyFont="1" applyFill="1" applyBorder="1" applyAlignment="1" applyProtection="1">
      <alignment wrapText="1"/>
      <protection locked="0"/>
    </xf>
    <xf numFmtId="0" fontId="5" fillId="0" borderId="0" xfId="0" applyFont="1" applyAlignment="1" applyProtection="1">
      <alignment horizontal="center"/>
    </xf>
    <xf numFmtId="0" fontId="12" fillId="0" borderId="0" xfId="0" applyFont="1" applyAlignment="1" applyProtection="1">
      <alignment horizontal="center"/>
    </xf>
    <xf numFmtId="0" fontId="30" fillId="2" borderId="34" xfId="0" applyFont="1" applyFill="1" applyBorder="1" applyAlignment="1" applyProtection="1">
      <alignment horizontal="center"/>
      <protection locked="0"/>
    </xf>
    <xf numFmtId="0" fontId="30" fillId="2" borderId="39" xfId="0" applyFont="1" applyFill="1" applyBorder="1" applyAlignment="1" applyProtection="1">
      <alignment horizontal="center"/>
      <protection locked="0"/>
    </xf>
    <xf numFmtId="0" fontId="31" fillId="2" borderId="0" xfId="0" applyFont="1" applyFill="1" applyBorder="1" applyAlignment="1" applyProtection="1">
      <alignment horizontal="center" vertical="center"/>
      <protection locked="0"/>
    </xf>
    <xf numFmtId="0" fontId="13" fillId="3" borderId="0" xfId="0" applyFont="1" applyFill="1" applyBorder="1" applyAlignment="1" applyProtection="1">
      <alignment horizontal="center" vertical="center"/>
      <protection locked="0"/>
    </xf>
    <xf numFmtId="177" fontId="30" fillId="2" borderId="0" xfId="1" applyNumberFormat="1" applyFont="1" applyFill="1" applyBorder="1" applyProtection="1">
      <protection locked="0"/>
    </xf>
    <xf numFmtId="177" fontId="30" fillId="2" borderId="10" xfId="1" applyNumberFormat="1" applyFont="1" applyFill="1" applyBorder="1" applyProtection="1">
      <protection locked="0"/>
    </xf>
    <xf numFmtId="177" fontId="30" fillId="2" borderId="8" xfId="1" applyNumberFormat="1" applyFont="1" applyFill="1" applyBorder="1" applyProtection="1">
      <protection locked="0"/>
    </xf>
    <xf numFmtId="177" fontId="30" fillId="2" borderId="9" xfId="1" applyNumberFormat="1" applyFont="1" applyFill="1" applyBorder="1" applyProtection="1">
      <protection locked="0"/>
    </xf>
    <xf numFmtId="177" fontId="30" fillId="2" borderId="18" xfId="1" applyNumberFormat="1" applyFont="1" applyFill="1" applyBorder="1" applyProtection="1">
      <protection locked="0"/>
    </xf>
    <xf numFmtId="177" fontId="30" fillId="2" borderId="40" xfId="1" applyNumberFormat="1" applyFont="1" applyFill="1" applyBorder="1" applyProtection="1">
      <protection locked="0"/>
    </xf>
    <xf numFmtId="177" fontId="30" fillId="2" borderId="41" xfId="1" applyNumberFormat="1" applyFont="1" applyFill="1" applyBorder="1" applyProtection="1">
      <protection locked="0"/>
    </xf>
    <xf numFmtId="177" fontId="30" fillId="2" borderId="15" xfId="1" applyNumberFormat="1" applyFont="1" applyFill="1" applyBorder="1" applyProtection="1">
      <protection locked="0"/>
    </xf>
    <xf numFmtId="177" fontId="30" fillId="2" borderId="30" xfId="1" applyNumberFormat="1" applyFont="1" applyFill="1" applyBorder="1" applyProtection="1">
      <protection locked="0"/>
    </xf>
    <xf numFmtId="177" fontId="30" fillId="2" borderId="11" xfId="1" applyNumberFormat="1" applyFont="1" applyFill="1" applyBorder="1" applyProtection="1">
      <protection locked="0"/>
    </xf>
    <xf numFmtId="177" fontId="30" fillId="2" borderId="24" xfId="1" applyNumberFormat="1" applyFont="1" applyFill="1" applyBorder="1" applyProtection="1">
      <protection locked="0"/>
    </xf>
    <xf numFmtId="0" fontId="30" fillId="2" borderId="11" xfId="0" applyFont="1" applyFill="1" applyBorder="1" applyProtection="1">
      <protection locked="0"/>
    </xf>
    <xf numFmtId="0" fontId="30" fillId="2" borderId="12" xfId="0" applyFont="1" applyFill="1" applyBorder="1" applyProtection="1">
      <protection locked="0"/>
    </xf>
    <xf numFmtId="0" fontId="30" fillId="2" borderId="15" xfId="0" applyFont="1" applyFill="1" applyBorder="1" applyProtection="1">
      <protection locked="0"/>
    </xf>
    <xf numFmtId="0" fontId="30" fillId="2" borderId="16" xfId="0" applyFont="1" applyFill="1" applyBorder="1" applyProtection="1">
      <protection locked="0"/>
    </xf>
    <xf numFmtId="176" fontId="30" fillId="2" borderId="11" xfId="1" applyFont="1" applyFill="1" applyBorder="1" applyProtection="1">
      <protection locked="0"/>
    </xf>
    <xf numFmtId="0" fontId="30" fillId="0" borderId="0" xfId="0" applyFont="1" applyBorder="1" applyProtection="1">
      <protection locked="0"/>
    </xf>
    <xf numFmtId="177" fontId="30" fillId="0" borderId="0" xfId="1" applyNumberFormat="1" applyFont="1" applyBorder="1" applyProtection="1">
      <protection locked="0"/>
    </xf>
    <xf numFmtId="0" fontId="30" fillId="0" borderId="10" xfId="0" applyFont="1" applyBorder="1" applyProtection="1">
      <protection locked="0"/>
    </xf>
    <xf numFmtId="176" fontId="30" fillId="2" borderId="8" xfId="1" applyFont="1" applyFill="1" applyBorder="1" applyProtection="1">
      <protection locked="0"/>
    </xf>
    <xf numFmtId="0" fontId="12" fillId="5" borderId="39" xfId="0" applyFont="1" applyFill="1" applyBorder="1" applyAlignment="1">
      <alignment vertical="center"/>
    </xf>
    <xf numFmtId="0" fontId="12" fillId="5" borderId="39" xfId="0" applyFont="1" applyFill="1" applyBorder="1" applyAlignment="1">
      <alignment wrapText="1"/>
    </xf>
    <xf numFmtId="0" fontId="12" fillId="5" borderId="42" xfId="0" applyFont="1" applyFill="1" applyBorder="1" applyAlignment="1"/>
    <xf numFmtId="0" fontId="12" fillId="5" borderId="0" xfId="0" applyFont="1" applyFill="1"/>
    <xf numFmtId="0" fontId="22" fillId="5" borderId="0" xfId="0" applyFont="1" applyFill="1"/>
    <xf numFmtId="0" fontId="5" fillId="5" borderId="39" xfId="0" applyFont="1" applyFill="1" applyBorder="1" applyAlignment="1" applyProtection="1">
      <alignment horizontal="left" vertical="center"/>
    </xf>
    <xf numFmtId="0" fontId="5" fillId="5" borderId="39" xfId="0" applyFont="1" applyFill="1" applyBorder="1" applyAlignment="1" applyProtection="1">
      <alignment horizontal="left" wrapText="1"/>
    </xf>
    <xf numFmtId="0" fontId="5" fillId="5" borderId="42" xfId="0" applyFont="1" applyFill="1" applyBorder="1" applyAlignment="1" applyProtection="1"/>
    <xf numFmtId="0" fontId="33" fillId="0" borderId="0" xfId="0" applyFont="1" applyAlignment="1">
      <alignment vertical="center"/>
    </xf>
    <xf numFmtId="0" fontId="12" fillId="0" borderId="39" xfId="0" applyFont="1" applyBorder="1" applyAlignment="1" applyProtection="1">
      <alignment vertical="center"/>
    </xf>
    <xf numFmtId="0" fontId="12" fillId="5" borderId="39" xfId="0" applyFont="1" applyFill="1" applyBorder="1" applyAlignment="1" applyProtection="1">
      <alignment vertical="center"/>
    </xf>
    <xf numFmtId="0" fontId="22" fillId="0" borderId="0" xfId="0" applyFont="1" applyAlignment="1">
      <alignment horizontal="right" vertical="center"/>
    </xf>
    <xf numFmtId="0" fontId="22" fillId="0" borderId="0" xfId="0" applyFont="1" applyAlignment="1">
      <alignment vertical="center" wrapText="1"/>
    </xf>
    <xf numFmtId="0" fontId="12" fillId="4" borderId="7" xfId="0" applyFont="1" applyFill="1" applyBorder="1" applyAlignment="1" applyProtection="1">
      <alignment horizontal="left" indent="1"/>
      <protection locked="0"/>
    </xf>
    <xf numFmtId="0" fontId="12" fillId="4" borderId="14" xfId="0" applyFont="1" applyFill="1" applyBorder="1" applyAlignment="1" applyProtection="1">
      <alignment horizontal="left" indent="1"/>
      <protection locked="0"/>
    </xf>
    <xf numFmtId="0" fontId="12" fillId="4" borderId="7" xfId="0" applyFont="1" applyFill="1" applyBorder="1" applyAlignment="1" applyProtection="1">
      <alignment horizontal="left" indent="3"/>
      <protection locked="0"/>
    </xf>
    <xf numFmtId="0" fontId="14" fillId="4" borderId="4" xfId="0" applyFont="1" applyFill="1" applyBorder="1" applyProtection="1">
      <protection locked="0"/>
    </xf>
    <xf numFmtId="0" fontId="16" fillId="4" borderId="43" xfId="0" applyFont="1" applyFill="1" applyBorder="1" applyAlignment="1" applyProtection="1">
      <alignment horizontal="left"/>
      <protection locked="0"/>
    </xf>
    <xf numFmtId="0" fontId="16" fillId="4" borderId="8" xfId="0" applyFont="1" applyFill="1" applyBorder="1" applyAlignment="1" applyProtection="1">
      <alignment horizontal="right"/>
      <protection locked="0"/>
    </xf>
    <xf numFmtId="0" fontId="16" fillId="4" borderId="9" xfId="0" applyFont="1" applyFill="1" applyBorder="1" applyAlignment="1" applyProtection="1">
      <alignment horizontal="right"/>
      <protection locked="0"/>
    </xf>
    <xf numFmtId="0" fontId="22" fillId="5" borderId="0" xfId="0" applyFont="1" applyFill="1" applyAlignment="1">
      <alignment horizontal="right" vertical="center"/>
    </xf>
    <xf numFmtId="0" fontId="41" fillId="0" borderId="0" xfId="0" applyFont="1" applyAlignment="1" applyProtection="1">
      <alignment horizontal="left" indent="1"/>
      <protection locked="0"/>
    </xf>
    <xf numFmtId="0" fontId="41" fillId="0" borderId="0" xfId="0" applyFont="1" applyFill="1" applyBorder="1" applyAlignment="1" applyProtection="1">
      <alignment horizontal="left" vertical="center" indent="1"/>
      <protection locked="0"/>
    </xf>
    <xf numFmtId="0" fontId="41" fillId="0" borderId="0" xfId="0" applyFont="1" applyFill="1" applyBorder="1" applyAlignment="1" applyProtection="1">
      <alignment horizontal="left" indent="1"/>
      <protection locked="0"/>
    </xf>
    <xf numFmtId="0" fontId="40" fillId="0" borderId="0" xfId="0" applyFont="1" applyFill="1" applyAlignment="1" applyProtection="1">
      <alignment horizontal="left" indent="1"/>
      <protection locked="0"/>
    </xf>
    <xf numFmtId="0" fontId="41" fillId="0" borderId="0" xfId="0" applyFont="1" applyFill="1" applyAlignment="1" applyProtection="1">
      <alignment horizontal="left" indent="1"/>
      <protection locked="0"/>
    </xf>
    <xf numFmtId="0" fontId="41" fillId="0" borderId="0" xfId="0" applyFont="1" applyFill="1" applyBorder="1" applyAlignment="1" applyProtection="1">
      <alignment horizontal="left" vertical="center" wrapText="1" indent="1"/>
      <protection locked="0"/>
    </xf>
    <xf numFmtId="0" fontId="43" fillId="0" borderId="39" xfId="0" applyFont="1" applyBorder="1" applyAlignment="1" applyProtection="1">
      <alignment horizontal="left" vertical="center"/>
    </xf>
    <xf numFmtId="0" fontId="43" fillId="0" borderId="39" xfId="0" applyFont="1" applyBorder="1" applyAlignment="1" applyProtection="1">
      <alignment vertical="center"/>
    </xf>
    <xf numFmtId="0" fontId="43" fillId="0" borderId="39" xfId="0" applyFont="1" applyBorder="1" applyAlignment="1" applyProtection="1">
      <alignment horizontal="left" wrapText="1"/>
    </xf>
    <xf numFmtId="0" fontId="40" fillId="0" borderId="0" xfId="0" applyFont="1" applyFill="1" applyBorder="1" applyAlignment="1" applyProtection="1">
      <alignment horizontal="left" indent="1"/>
      <protection locked="0"/>
    </xf>
    <xf numFmtId="0" fontId="40" fillId="0" borderId="0" xfId="0" applyFont="1" applyFill="1" applyBorder="1" applyAlignment="1" applyProtection="1">
      <alignment horizontal="left" wrapText="1" indent="1"/>
      <protection locked="0"/>
    </xf>
    <xf numFmtId="0" fontId="43" fillId="5" borderId="39" xfId="0" applyFont="1" applyFill="1" applyBorder="1" applyAlignment="1" applyProtection="1">
      <alignment horizontal="left" vertical="center"/>
    </xf>
    <xf numFmtId="0" fontId="43" fillId="5" borderId="39" xfId="0" applyFont="1" applyFill="1" applyBorder="1" applyAlignment="1" applyProtection="1">
      <alignment vertical="center"/>
    </xf>
    <xf numFmtId="0" fontId="43" fillId="5" borderId="39" xfId="0" applyFont="1" applyFill="1" applyBorder="1" applyAlignment="1" applyProtection="1">
      <alignment horizontal="left" wrapText="1"/>
    </xf>
    <xf numFmtId="0" fontId="45" fillId="0" borderId="39" xfId="0" applyFont="1" applyBorder="1" applyAlignment="1" applyProtection="1">
      <alignment horizontal="left" vertical="center"/>
    </xf>
    <xf numFmtId="0" fontId="46" fillId="0" borderId="39" xfId="0" applyFont="1" applyBorder="1" applyAlignment="1">
      <alignment vertical="center"/>
    </xf>
    <xf numFmtId="0" fontId="46" fillId="5" borderId="39" xfId="0" applyFont="1" applyFill="1" applyBorder="1" applyAlignment="1">
      <alignment vertical="center"/>
    </xf>
    <xf numFmtId="0" fontId="45" fillId="5" borderId="39" xfId="0" applyFont="1" applyFill="1" applyBorder="1" applyAlignment="1" applyProtection="1">
      <alignment horizontal="left" vertical="center"/>
    </xf>
    <xf numFmtId="0" fontId="47" fillId="5" borderId="39" xfId="0" applyFont="1" applyFill="1" applyBorder="1" applyAlignment="1" applyProtection="1">
      <alignment horizontal="left" vertical="center"/>
    </xf>
    <xf numFmtId="0" fontId="48" fillId="0" borderId="44" xfId="0" applyFont="1" applyBorder="1" applyAlignment="1">
      <alignment horizontal="left" wrapText="1"/>
    </xf>
    <xf numFmtId="0" fontId="43" fillId="0" borderId="44" xfId="0" applyFont="1" applyBorder="1" applyAlignment="1">
      <alignment horizontal="left" wrapText="1"/>
    </xf>
    <xf numFmtId="0" fontId="48" fillId="8" borderId="44" xfId="0" applyFont="1" applyFill="1" applyBorder="1" applyAlignment="1">
      <alignment horizontal="left" wrapText="1"/>
    </xf>
    <xf numFmtId="0" fontId="43" fillId="8" borderId="44" xfId="0" applyFont="1" applyFill="1" applyBorder="1" applyAlignment="1">
      <alignment horizontal="left" wrapText="1"/>
    </xf>
    <xf numFmtId="0" fontId="40" fillId="0" borderId="7" xfId="0" applyFont="1" applyFill="1" applyBorder="1" applyAlignment="1" applyProtection="1">
      <alignment horizontal="left" indent="1"/>
      <protection locked="0"/>
    </xf>
    <xf numFmtId="0" fontId="40" fillId="0" borderId="0" xfId="0" applyFont="1" applyFill="1" applyBorder="1" applyAlignment="1" applyProtection="1">
      <alignment horizontal="left" indent="1"/>
      <protection locked="0"/>
    </xf>
    <xf numFmtId="0" fontId="9" fillId="0" borderId="4" xfId="0" applyFont="1" applyBorder="1" applyAlignment="1" applyProtection="1">
      <alignment horizontal="left"/>
      <protection locked="0"/>
    </xf>
    <xf numFmtId="0" fontId="9" fillId="0" borderId="5" xfId="0" applyFont="1" applyBorder="1" applyAlignment="1" applyProtection="1">
      <alignment horizontal="left"/>
      <protection locked="0"/>
    </xf>
    <xf numFmtId="0" fontId="9" fillId="0" borderId="6" xfId="0" applyFont="1" applyBorder="1" applyAlignment="1" applyProtection="1">
      <alignment horizontal="left"/>
      <protection locked="0"/>
    </xf>
    <xf numFmtId="0" fontId="30" fillId="2" borderId="0" xfId="0" applyFont="1" applyFill="1" applyBorder="1" applyAlignment="1" applyProtection="1">
      <alignment horizontal="center"/>
      <protection locked="0"/>
    </xf>
    <xf numFmtId="0" fontId="30" fillId="2" borderId="10" xfId="0" applyFont="1" applyFill="1" applyBorder="1" applyAlignment="1" applyProtection="1">
      <alignment horizontal="center"/>
      <protection locked="0"/>
    </xf>
    <xf numFmtId="0" fontId="30" fillId="2" borderId="15" xfId="0" applyFont="1" applyFill="1" applyBorder="1" applyAlignment="1" applyProtection="1">
      <alignment horizontal="center"/>
      <protection locked="0"/>
    </xf>
    <xf numFmtId="0" fontId="30" fillId="2" borderId="16" xfId="0" applyFont="1" applyFill="1" applyBorder="1" applyAlignment="1" applyProtection="1">
      <alignment horizontal="center"/>
      <protection locked="0"/>
    </xf>
    <xf numFmtId="0" fontId="40" fillId="0" borderId="7" xfId="0" applyFont="1" applyFill="1" applyBorder="1" applyAlignment="1" applyProtection="1">
      <alignment horizontal="left" wrapText="1" indent="1"/>
      <protection locked="0"/>
    </xf>
    <xf numFmtId="0" fontId="40" fillId="0" borderId="0" xfId="0" applyFont="1" applyFill="1" applyBorder="1" applyAlignment="1" applyProtection="1">
      <alignment horizontal="left" wrapText="1" indent="1"/>
      <protection locked="0"/>
    </xf>
    <xf numFmtId="0" fontId="36" fillId="0" borderId="0" xfId="0" applyFont="1" applyFill="1" applyBorder="1" applyAlignment="1" applyProtection="1">
      <alignment horizontal="left" vertical="center"/>
      <protection locked="0"/>
    </xf>
    <xf numFmtId="177" fontId="30" fillId="2" borderId="23" xfId="1" applyNumberFormat="1" applyFont="1" applyFill="1" applyBorder="1" applyAlignment="1" applyProtection="1">
      <alignment horizontal="left"/>
      <protection locked="0"/>
    </xf>
    <xf numFmtId="177" fontId="30" fillId="2" borderId="24" xfId="1" applyNumberFormat="1" applyFont="1" applyFill="1" applyBorder="1" applyAlignment="1" applyProtection="1">
      <alignment horizontal="left"/>
      <protection locked="0"/>
    </xf>
    <xf numFmtId="0" fontId="5" fillId="0" borderId="7" xfId="0" applyFont="1" applyBorder="1" applyAlignment="1" applyProtection="1">
      <alignment horizontal="left" vertical="center"/>
      <protection locked="0"/>
    </xf>
    <xf numFmtId="0" fontId="5" fillId="0" borderId="14" xfId="0" applyFont="1" applyBorder="1" applyAlignment="1" applyProtection="1">
      <alignment horizontal="left" vertical="center"/>
      <protection locked="0"/>
    </xf>
    <xf numFmtId="0" fontId="13" fillId="4" borderId="7" xfId="0" applyFont="1" applyFill="1" applyBorder="1" applyAlignment="1" applyProtection="1">
      <alignment horizontal="left"/>
      <protection locked="0"/>
    </xf>
    <xf numFmtId="0" fontId="13" fillId="4" borderId="0" xfId="0" applyFont="1" applyFill="1" applyBorder="1" applyAlignment="1" applyProtection="1">
      <alignment horizontal="left"/>
      <protection locked="0"/>
    </xf>
    <xf numFmtId="0" fontId="13" fillId="4" borderId="10" xfId="0" applyFont="1" applyFill="1" applyBorder="1" applyAlignment="1" applyProtection="1">
      <alignment horizontal="left"/>
      <protection locked="0"/>
    </xf>
    <xf numFmtId="38" fontId="12" fillId="3" borderId="0" xfId="0" applyNumberFormat="1" applyFont="1" applyFill="1" applyBorder="1" applyAlignment="1" applyProtection="1">
      <alignment horizontal="right"/>
    </xf>
    <xf numFmtId="38" fontId="12" fillId="3" borderId="10" xfId="0" applyNumberFormat="1" applyFont="1" applyFill="1" applyBorder="1" applyAlignment="1" applyProtection="1">
      <alignment horizontal="right"/>
    </xf>
    <xf numFmtId="10" fontId="12" fillId="3" borderId="8" xfId="2" applyNumberFormat="1" applyFont="1" applyFill="1" applyBorder="1" applyAlignment="1" applyProtection="1">
      <alignment horizontal="right"/>
      <protection locked="0"/>
    </xf>
    <xf numFmtId="10" fontId="12" fillId="3" borderId="9" xfId="2" applyNumberFormat="1" applyFont="1" applyFill="1" applyBorder="1" applyAlignment="1" applyProtection="1">
      <alignment horizontal="right"/>
      <protection locked="0"/>
    </xf>
    <xf numFmtId="10" fontId="30" fillId="2" borderId="8" xfId="2" applyNumberFormat="1" applyFont="1" applyFill="1" applyBorder="1" applyAlignment="1" applyProtection="1">
      <alignment horizontal="right"/>
      <protection locked="0"/>
    </xf>
    <xf numFmtId="10" fontId="30" fillId="2" borderId="9" xfId="2" applyNumberFormat="1" applyFont="1" applyFill="1" applyBorder="1" applyAlignment="1" applyProtection="1">
      <alignment horizontal="right"/>
      <protection locked="0"/>
    </xf>
    <xf numFmtId="38" fontId="30" fillId="2" borderId="8" xfId="0" applyNumberFormat="1" applyFont="1" applyFill="1" applyBorder="1" applyAlignment="1" applyProtection="1">
      <alignment horizontal="right"/>
      <protection locked="0"/>
    </xf>
    <xf numFmtId="38" fontId="30" fillId="2" borderId="9" xfId="0" applyNumberFormat="1" applyFont="1" applyFill="1" applyBorder="1" applyAlignment="1" applyProtection="1">
      <alignment horizontal="right"/>
      <protection locked="0"/>
    </xf>
    <xf numFmtId="14" fontId="30" fillId="2" borderId="8" xfId="0" applyNumberFormat="1" applyFont="1" applyFill="1" applyBorder="1" applyAlignment="1" applyProtection="1">
      <alignment horizontal="right"/>
      <protection locked="0"/>
    </xf>
    <xf numFmtId="14" fontId="30" fillId="2" borderId="9" xfId="0" applyNumberFormat="1" applyFont="1" applyFill="1" applyBorder="1" applyAlignment="1" applyProtection="1">
      <alignment horizontal="right"/>
      <protection locked="0"/>
    </xf>
    <xf numFmtId="0" fontId="10" fillId="6" borderId="1" xfId="0" applyFont="1" applyFill="1" applyBorder="1" applyAlignment="1" applyProtection="1">
      <alignment horizontal="center" vertical="center"/>
      <protection locked="0"/>
    </xf>
    <xf numFmtId="0" fontId="10" fillId="6" borderId="2" xfId="0" applyFont="1" applyFill="1" applyBorder="1" applyAlignment="1" applyProtection="1">
      <alignment horizontal="center" vertical="center"/>
      <protection locked="0"/>
    </xf>
    <xf numFmtId="0" fontId="10" fillId="6" borderId="3" xfId="0" applyFont="1" applyFill="1" applyBorder="1" applyAlignment="1" applyProtection="1">
      <alignment horizontal="center" vertical="center"/>
      <protection locked="0"/>
    </xf>
    <xf numFmtId="178" fontId="30" fillId="2" borderId="5" xfId="0" applyNumberFormat="1" applyFont="1" applyFill="1" applyBorder="1" applyAlignment="1" applyProtection="1">
      <alignment horizontal="left"/>
      <protection locked="0"/>
    </xf>
    <xf numFmtId="178" fontId="30" fillId="2" borderId="6" xfId="0" applyNumberFormat="1" applyFont="1" applyFill="1" applyBorder="1" applyAlignment="1" applyProtection="1">
      <alignment horizontal="left"/>
      <protection locked="0"/>
    </xf>
    <xf numFmtId="0" fontId="21" fillId="7" borderId="4" xfId="0" applyFont="1" applyFill="1" applyBorder="1" applyAlignment="1" applyProtection="1">
      <alignment horizontal="center" vertical="center"/>
      <protection locked="0"/>
    </xf>
    <xf numFmtId="0" fontId="21" fillId="7" borderId="5" xfId="0" applyFont="1" applyFill="1" applyBorder="1" applyAlignment="1" applyProtection="1">
      <alignment horizontal="center" vertical="center"/>
      <protection locked="0"/>
    </xf>
    <xf numFmtId="0" fontId="21" fillId="7" borderId="6" xfId="0" applyFont="1" applyFill="1" applyBorder="1" applyAlignment="1" applyProtection="1">
      <alignment horizontal="center" vertical="center"/>
      <protection locked="0"/>
    </xf>
    <xf numFmtId="14" fontId="30" fillId="2" borderId="5" xfId="0" applyNumberFormat="1" applyFont="1" applyFill="1" applyBorder="1" applyAlignment="1" applyProtection="1">
      <alignment horizontal="right"/>
      <protection locked="0"/>
    </xf>
    <xf numFmtId="14" fontId="30" fillId="2" borderId="6" xfId="0" applyNumberFormat="1" applyFont="1" applyFill="1" applyBorder="1" applyAlignment="1" applyProtection="1">
      <alignment horizontal="right"/>
      <protection locked="0"/>
    </xf>
    <xf numFmtId="3" fontId="30" fillId="2" borderId="11" xfId="0" applyNumberFormat="1" applyFont="1" applyFill="1" applyBorder="1" applyAlignment="1" applyProtection="1">
      <alignment horizontal="right"/>
      <protection locked="0"/>
    </xf>
    <xf numFmtId="3" fontId="30" fillId="2" borderId="12" xfId="0" applyNumberFormat="1" applyFont="1" applyFill="1" applyBorder="1" applyAlignment="1" applyProtection="1">
      <alignment horizontal="right"/>
      <protection locked="0"/>
    </xf>
    <xf numFmtId="0" fontId="21" fillId="7" borderId="1" xfId="0" applyFont="1" applyFill="1" applyBorder="1" applyAlignment="1" applyProtection="1">
      <alignment horizontal="center" vertical="center"/>
      <protection locked="0"/>
    </xf>
    <xf numFmtId="0" fontId="21" fillId="7" borderId="2" xfId="0" applyFont="1" applyFill="1" applyBorder="1" applyAlignment="1" applyProtection="1">
      <alignment horizontal="center" vertical="center"/>
      <protection locked="0"/>
    </xf>
    <xf numFmtId="0" fontId="21" fillId="7" borderId="3" xfId="0" applyFont="1" applyFill="1" applyBorder="1" applyAlignment="1" applyProtection="1">
      <alignment horizontal="center" vertical="center"/>
      <protection locked="0"/>
    </xf>
    <xf numFmtId="3" fontId="30" fillId="2" borderId="8" xfId="0" applyNumberFormat="1" applyFont="1" applyFill="1" applyBorder="1" applyAlignment="1" applyProtection="1">
      <alignment horizontal="right"/>
      <protection locked="0"/>
    </xf>
    <xf numFmtId="3" fontId="30" fillId="2" borderId="9" xfId="0" applyNumberFormat="1" applyFont="1" applyFill="1" applyBorder="1" applyAlignment="1" applyProtection="1">
      <alignment horizontal="right"/>
      <protection locked="0"/>
    </xf>
    <xf numFmtId="0" fontId="15" fillId="5" borderId="7" xfId="0" applyFont="1" applyFill="1" applyBorder="1" applyAlignment="1" applyProtection="1">
      <alignment horizontal="center" vertical="center"/>
      <protection locked="0"/>
    </xf>
    <xf numFmtId="0" fontId="15" fillId="5" borderId="0" xfId="0" applyFont="1" applyFill="1" applyBorder="1" applyAlignment="1" applyProtection="1">
      <alignment horizontal="center" vertical="center"/>
      <protection locked="0"/>
    </xf>
    <xf numFmtId="0" fontId="15" fillId="5" borderId="10" xfId="0" applyFont="1" applyFill="1" applyBorder="1" applyAlignment="1" applyProtection="1">
      <alignment horizontal="center" vertical="center"/>
      <protection locked="0"/>
    </xf>
    <xf numFmtId="0" fontId="30" fillId="2" borderId="37" xfId="0" applyFont="1" applyFill="1" applyBorder="1" applyAlignment="1" applyProtection="1">
      <alignment horizontal="left"/>
      <protection locked="0"/>
    </xf>
    <xf numFmtId="0" fontId="30" fillId="2" borderId="38" xfId="0" applyFont="1" applyFill="1" applyBorder="1" applyAlignment="1" applyProtection="1">
      <alignment horizontal="left"/>
      <protection locked="0"/>
    </xf>
    <xf numFmtId="37" fontId="12" fillId="3" borderId="0" xfId="0" applyNumberFormat="1" applyFont="1" applyFill="1" applyBorder="1" applyAlignment="1" applyProtection="1">
      <alignment horizontal="right"/>
    </xf>
    <xf numFmtId="37" fontId="12" fillId="3" borderId="10" xfId="0" applyNumberFormat="1" applyFont="1" applyFill="1" applyBorder="1" applyAlignment="1" applyProtection="1">
      <alignment horizontal="right"/>
    </xf>
    <xf numFmtId="38" fontId="12" fillId="3" borderId="15" xfId="0" applyNumberFormat="1" applyFont="1" applyFill="1" applyBorder="1" applyAlignment="1" applyProtection="1">
      <alignment horizontal="right"/>
    </xf>
    <xf numFmtId="38" fontId="12" fillId="3" borderId="16" xfId="0" applyNumberFormat="1" applyFont="1" applyFill="1" applyBorder="1" applyAlignment="1" applyProtection="1">
      <alignment horizontal="right"/>
    </xf>
    <xf numFmtId="39" fontId="18" fillId="3" borderId="2" xfId="0" applyNumberFormat="1" applyFont="1" applyFill="1" applyBorder="1" applyAlignment="1" applyProtection="1">
      <alignment horizontal="right" vertical="center"/>
    </xf>
    <xf numFmtId="39" fontId="18" fillId="3" borderId="3" xfId="0" applyNumberFormat="1" applyFont="1" applyFill="1" applyBorder="1" applyAlignment="1" applyProtection="1">
      <alignment horizontal="right" vertical="center"/>
    </xf>
    <xf numFmtId="0" fontId="38" fillId="5" borderId="15" xfId="0" applyFont="1" applyFill="1" applyBorder="1" applyAlignment="1" applyProtection="1">
      <alignment horizontal="left" vertical="center"/>
      <protection locked="0"/>
    </xf>
    <xf numFmtId="0" fontId="32" fillId="7" borderId="1" xfId="0" applyFont="1" applyFill="1" applyBorder="1" applyAlignment="1" applyProtection="1">
      <alignment horizontal="center" vertical="center"/>
      <protection locked="0"/>
    </xf>
    <xf numFmtId="0" fontId="32" fillId="7" borderId="2" xfId="0" applyFont="1" applyFill="1" applyBorder="1" applyAlignment="1" applyProtection="1">
      <alignment horizontal="center" vertical="center"/>
      <protection locked="0"/>
    </xf>
    <xf numFmtId="0" fontId="32" fillId="7" borderId="3" xfId="0" applyFont="1" applyFill="1" applyBorder="1" applyAlignment="1" applyProtection="1">
      <alignment horizontal="center" vertical="center"/>
      <protection locked="0"/>
    </xf>
    <xf numFmtId="0" fontId="13" fillId="0" borderId="19" xfId="0" applyFont="1" applyBorder="1" applyAlignment="1" applyProtection="1">
      <alignment horizontal="center" wrapText="1"/>
      <protection locked="0"/>
    </xf>
    <xf numFmtId="0" fontId="13" fillId="0" borderId="25" xfId="0" applyFont="1" applyBorder="1" applyAlignment="1" applyProtection="1">
      <alignment horizontal="center" wrapText="1"/>
      <protection locked="0"/>
    </xf>
    <xf numFmtId="0" fontId="13" fillId="0" borderId="20" xfId="0" applyFont="1" applyBorder="1" applyAlignment="1" applyProtection="1">
      <alignment horizontal="center" wrapText="1"/>
      <protection locked="0"/>
    </xf>
    <xf numFmtId="0" fontId="13" fillId="0" borderId="21" xfId="0" applyFont="1" applyBorder="1" applyAlignment="1" applyProtection="1">
      <alignment horizontal="center" wrapText="1"/>
      <protection locked="0"/>
    </xf>
    <xf numFmtId="0" fontId="13" fillId="0" borderId="26" xfId="0" applyFont="1" applyBorder="1" applyAlignment="1" applyProtection="1">
      <alignment horizontal="center" wrapText="1"/>
      <protection locked="0"/>
    </xf>
    <xf numFmtId="0" fontId="13" fillId="0" borderId="27" xfId="0" applyFont="1" applyBorder="1" applyAlignment="1" applyProtection="1">
      <alignment horizontal="center" wrapText="1"/>
      <protection locked="0"/>
    </xf>
    <xf numFmtId="0" fontId="13" fillId="0" borderId="22" xfId="0" applyFont="1" applyBorder="1" applyAlignment="1" applyProtection="1">
      <alignment horizontal="center" wrapText="1"/>
      <protection locked="0"/>
    </xf>
    <xf numFmtId="0" fontId="13" fillId="0" borderId="28" xfId="0" applyFont="1" applyBorder="1" applyAlignment="1" applyProtection="1">
      <alignment horizontal="center" wrapText="1"/>
      <protection locked="0"/>
    </xf>
    <xf numFmtId="0" fontId="13" fillId="3" borderId="23" xfId="0" applyFont="1" applyFill="1" applyBorder="1" applyAlignment="1" applyProtection="1">
      <alignment horizontal="center"/>
      <protection locked="0"/>
    </xf>
    <xf numFmtId="0" fontId="13" fillId="3" borderId="24" xfId="0" applyFont="1" applyFill="1" applyBorder="1" applyAlignment="1" applyProtection="1">
      <alignment horizontal="center"/>
      <protection locked="0"/>
    </xf>
    <xf numFmtId="0" fontId="30" fillId="2" borderId="32" xfId="0" applyFont="1" applyFill="1" applyBorder="1" applyAlignment="1" applyProtection="1">
      <alignment horizontal="left" wrapText="1"/>
      <protection locked="0"/>
    </xf>
    <xf numFmtId="0" fontId="30" fillId="2" borderId="33" xfId="0" applyFont="1" applyFill="1" applyBorder="1" applyAlignment="1" applyProtection="1">
      <alignment horizontal="left"/>
      <protection locked="0"/>
    </xf>
    <xf numFmtId="0" fontId="14" fillId="7" borderId="1" xfId="0" applyFont="1" applyFill="1" applyBorder="1" applyAlignment="1" applyProtection="1">
      <alignment horizontal="center" wrapText="1"/>
      <protection locked="0"/>
    </xf>
    <xf numFmtId="0" fontId="14" fillId="7" borderId="2" xfId="0" applyFont="1" applyFill="1" applyBorder="1" applyAlignment="1" applyProtection="1">
      <alignment horizontal="center"/>
      <protection locked="0"/>
    </xf>
    <xf numFmtId="0" fontId="14" fillId="7" borderId="3" xfId="0" applyFont="1" applyFill="1" applyBorder="1" applyAlignment="1" applyProtection="1">
      <alignment horizontal="center"/>
      <protection locked="0"/>
    </xf>
    <xf numFmtId="177" fontId="30" fillId="2" borderId="8" xfId="1" applyNumberFormat="1" applyFont="1" applyFill="1" applyBorder="1" applyAlignment="1" applyProtection="1">
      <alignment horizontal="center"/>
      <protection locked="0"/>
    </xf>
    <xf numFmtId="177" fontId="30" fillId="2" borderId="9" xfId="1" applyNumberFormat="1" applyFont="1" applyFill="1" applyBorder="1" applyAlignment="1" applyProtection="1">
      <alignment horizontal="center"/>
      <protection locked="0"/>
    </xf>
    <xf numFmtId="177" fontId="30" fillId="2" borderId="41" xfId="1" applyNumberFormat="1" applyFont="1" applyFill="1" applyBorder="1" applyAlignment="1" applyProtection="1">
      <alignment horizontal="center"/>
      <protection locked="0"/>
    </xf>
    <xf numFmtId="177" fontId="30" fillId="2" borderId="30" xfId="1" applyNumberFormat="1" applyFont="1" applyFill="1" applyBorder="1" applyAlignment="1" applyProtection="1">
      <alignment horizontal="center"/>
      <protection locked="0"/>
    </xf>
    <xf numFmtId="0" fontId="13" fillId="0" borderId="1" xfId="0" applyFont="1" applyBorder="1" applyAlignment="1" applyProtection="1">
      <alignment horizontal="left"/>
      <protection locked="0"/>
    </xf>
    <xf numFmtId="0" fontId="13" fillId="0" borderId="2" xfId="0" applyFont="1" applyBorder="1" applyAlignment="1" applyProtection="1">
      <alignment horizontal="left"/>
      <protection locked="0"/>
    </xf>
    <xf numFmtId="0" fontId="13" fillId="0" borderId="3" xfId="0" applyFont="1" applyBorder="1" applyAlignment="1" applyProtection="1">
      <alignment horizontal="left"/>
      <protection locked="0"/>
    </xf>
    <xf numFmtId="0" fontId="9" fillId="0" borderId="1" xfId="0" applyFont="1" applyBorder="1" applyAlignment="1" applyProtection="1">
      <alignment horizontal="left"/>
      <protection locked="0"/>
    </xf>
    <xf numFmtId="0" fontId="9" fillId="0" borderId="2" xfId="0" applyFont="1" applyBorder="1" applyAlignment="1" applyProtection="1">
      <alignment horizontal="left"/>
      <protection locked="0"/>
    </xf>
    <xf numFmtId="0" fontId="9" fillId="0" borderId="3" xfId="0" applyFont="1" applyBorder="1" applyAlignment="1" applyProtection="1">
      <alignment horizontal="left"/>
      <protection locked="0"/>
    </xf>
    <xf numFmtId="0" fontId="30" fillId="2" borderId="23" xfId="0" applyFont="1" applyFill="1" applyBorder="1" applyAlignment="1" applyProtection="1">
      <alignment horizontal="right" wrapText="1"/>
      <protection locked="0"/>
    </xf>
    <xf numFmtId="0" fontId="30" fillId="2" borderId="24" xfId="0" applyFont="1" applyFill="1" applyBorder="1" applyAlignment="1" applyProtection="1">
      <alignment horizontal="right" wrapText="1"/>
      <protection locked="0"/>
    </xf>
    <xf numFmtId="177" fontId="30" fillId="2" borderId="8" xfId="1" applyNumberFormat="1" applyFont="1" applyFill="1" applyBorder="1" applyAlignment="1" applyProtection="1">
      <alignment horizontal="right" wrapText="1"/>
      <protection locked="0"/>
    </xf>
    <xf numFmtId="177" fontId="30" fillId="2" borderId="9" xfId="1" applyNumberFormat="1" applyFont="1" applyFill="1" applyBorder="1" applyAlignment="1" applyProtection="1">
      <alignment horizontal="right" wrapText="1"/>
      <protection locked="0"/>
    </xf>
    <xf numFmtId="0" fontId="22" fillId="0" borderId="0" xfId="0" applyFont="1" applyAlignment="1">
      <alignment horizontal="left" vertical="center" wrapText="1"/>
    </xf>
  </cellXfs>
  <cellStyles count="3">
    <cellStyle name="百分比" xfId="2" builtinId="5"/>
    <cellStyle name="常规" xfId="0" builtinId="0"/>
    <cellStyle name="千位分隔" xfId="1" builtinId="3"/>
  </cellStyles>
  <dxfs count="0"/>
  <tableStyles count="0" defaultTableStyle="TableStyleMedium2" defaultPivotStyle="PivotStyleLight16"/>
  <colors>
    <mruColors>
      <color rgb="FF97999B"/>
      <color rgb="FF01216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4</xdr:col>
      <xdr:colOff>1320800</xdr:colOff>
      <xdr:row>82</xdr:row>
      <xdr:rowOff>68580</xdr:rowOff>
    </xdr:from>
    <xdr:to>
      <xdr:col>11</xdr:col>
      <xdr:colOff>213360</xdr:colOff>
      <xdr:row>105</xdr:row>
      <xdr:rowOff>60960</xdr:rowOff>
    </xdr:to>
    <xdr:sp macro="" textlink="">
      <xdr:nvSpPr>
        <xdr:cNvPr id="2" name="TextBox 1">
          <a:extLst>
            <a:ext uri="{FF2B5EF4-FFF2-40B4-BE49-F238E27FC236}">
              <a16:creationId xmlns:a16="http://schemas.microsoft.com/office/drawing/2014/main" xmlns="" id="{00000000-0008-0000-0000-000002000000}"/>
            </a:ext>
          </a:extLst>
        </xdr:cNvPr>
        <xdr:cNvSpPr txBox="1"/>
      </xdr:nvSpPr>
      <xdr:spPr>
        <a:xfrm>
          <a:off x="10228580" y="16855440"/>
          <a:ext cx="2923540" cy="3954780"/>
        </a:xfrm>
        <a:prstGeom prst="wedgeEllipseCallout">
          <a:avLst>
            <a:gd name="adj1" fmla="val -154886"/>
            <a:gd name="adj2" fmla="val -39671"/>
          </a:avLst>
        </a:prstGeom>
        <a:solidFill>
          <a:schemeClr val="lt1">
            <a:alpha val="0"/>
          </a:schemeClr>
        </a:solidFill>
        <a:ln w="2857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a:latin typeface="Arial" panose="020B0604020202020204" pitchFamily="34" charset="0"/>
              <a:cs typeface="Arial" panose="020B0604020202020204" pitchFamily="34" charset="0"/>
            </a:rPr>
            <a:t>Please note, the side-calculation section is intended to be less structured than the main section of the Template. Unlike the main section, users are encouraged to modify the labels/rows/columns in this section to more accurately describe their fee and waterfall calculations (see 2.24-2.27), as well as any revisions to a prior period balance that was stated in a previous Notice (see 2.28).</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Fisk\Desktop\Capital%20Call%20-%20Distribution%20Form.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sheet"/>
      <sheetName val="Definitions"/>
    </sheetNames>
    <sheetDataSet>
      <sheetData sheetId="0" refreshError="1"/>
      <sheetData sheetId="1">
        <row r="1">
          <cell r="A1" t="str">
            <v>Transaction Type</v>
          </cell>
        </row>
        <row r="2">
          <cell r="A2" t="str">
            <v>Call: Investments</v>
          </cell>
          <cell r="E2" t="str">
            <v>Increases</v>
          </cell>
        </row>
        <row r="3">
          <cell r="A3" t="str">
            <v>Call: Management Fee</v>
          </cell>
          <cell r="E3" t="str">
            <v>Decreases</v>
          </cell>
        </row>
        <row r="4">
          <cell r="A4" t="str">
            <v>Call: Partnership Expenses</v>
          </cell>
          <cell r="E4" t="str">
            <v>No Impact</v>
          </cell>
        </row>
        <row r="5">
          <cell r="A5" t="str">
            <v>Call: Org. Costs</v>
          </cell>
        </row>
        <row r="6">
          <cell r="A6" t="str">
            <v>Call: Legal Fees</v>
          </cell>
        </row>
        <row r="7">
          <cell r="A7" t="str">
            <v>Call: Other Exp. (Provide explanation in far-left column)</v>
          </cell>
        </row>
        <row r="8">
          <cell r="A8" t="str">
            <v>Call: Subsequent Close Interest</v>
          </cell>
        </row>
        <row r="9">
          <cell r="A9" t="str">
            <v>Call: Return of Excess Capital Called</v>
          </cell>
        </row>
        <row r="10">
          <cell r="A10" t="str">
            <v>Call: Deemed GP Contribution</v>
          </cell>
        </row>
        <row r="11">
          <cell r="A11" t="str">
            <v>Dist: Return of Capital - Cash</v>
          </cell>
        </row>
        <row r="12">
          <cell r="A12" t="str">
            <v>Dist: Realized Gain - Cash</v>
          </cell>
        </row>
        <row r="13">
          <cell r="A13" t="str">
            <v>Dist: Realized Loss - Cash</v>
          </cell>
        </row>
        <row r="14">
          <cell r="A14" t="str">
            <v>Dist: Return of Capital - Stock</v>
          </cell>
        </row>
        <row r="15">
          <cell r="A15" t="str">
            <v>Dist: Realized Gain - Stock</v>
          </cell>
        </row>
        <row r="16">
          <cell r="A16" t="str">
            <v>Dist: Realized Loss - Stock</v>
          </cell>
        </row>
        <row r="17">
          <cell r="A17" t="str">
            <v>Dist: Income/Dividends</v>
          </cell>
        </row>
        <row r="18">
          <cell r="A18" t="str">
            <v>Dist: Carry</v>
          </cell>
        </row>
        <row r="19">
          <cell r="A19" t="str">
            <v>Dist: Clawback</v>
          </cell>
        </row>
        <row r="20">
          <cell r="A20" t="str">
            <v>Dist: Subsequent Close Interest</v>
          </cell>
        </row>
        <row r="21">
          <cell r="A21" t="str">
            <v>Dist: Other (Provide explanation in far-left column)</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5"/>
  <sheetViews>
    <sheetView showGridLines="0" zoomScaleNormal="100" zoomScalePageLayoutView="90" workbookViewId="0">
      <pane xSplit="3" ySplit="2" topLeftCell="D3" activePane="bottomRight" state="frozen"/>
      <selection pane="topRight" activeCell="D1" sqref="D1"/>
      <selection pane="bottomLeft" activeCell="A3" sqref="A3"/>
      <selection pane="bottomRight" activeCell="B15" sqref="B15:C15"/>
    </sheetView>
  </sheetViews>
  <sheetFormatPr defaultColWidth="9.125" defaultRowHeight="12.75"/>
  <cols>
    <col min="1" max="1" width="57.625" style="40" bestFit="1" customWidth="1"/>
    <col min="2" max="3" width="25.75" style="40" customWidth="1"/>
    <col min="4" max="4" width="20.625" style="41" customWidth="1"/>
    <col min="5" max="5" width="23.5" style="40" bestFit="1" customWidth="1"/>
    <col min="6" max="6" width="16.625" style="41" customWidth="1"/>
    <col min="7" max="7" width="14" style="41" customWidth="1"/>
    <col min="8" max="8" width="2" style="57" hidden="1" customWidth="1"/>
    <col min="9" max="9" width="5" style="57" hidden="1" customWidth="1"/>
    <col min="10" max="10" width="10.75" style="57" hidden="1" customWidth="1"/>
    <col min="11" max="11" width="6.5" style="40" customWidth="1"/>
    <col min="12" max="12" width="4.5" style="40" customWidth="1"/>
    <col min="13" max="13" width="15.5" style="41" bestFit="1" customWidth="1"/>
    <col min="14" max="15" width="11.625" style="41" customWidth="1"/>
    <col min="16" max="16" width="11.625" style="40" customWidth="1"/>
    <col min="17" max="17" width="1.625" style="40" customWidth="1"/>
    <col min="18" max="16384" width="9.125" style="40"/>
  </cols>
  <sheetData>
    <row r="1" spans="1:15" s="8" customFormat="1" ht="19.899999999999999" customHeight="1" thickBot="1">
      <c r="A1" s="204" t="s">
        <v>179</v>
      </c>
      <c r="B1" s="205"/>
      <c r="C1" s="206"/>
      <c r="D1" s="6"/>
      <c r="E1" s="109" t="s">
        <v>75</v>
      </c>
      <c r="F1" s="110" t="s">
        <v>76</v>
      </c>
      <c r="G1" s="6"/>
      <c r="H1" s="7"/>
      <c r="I1" s="7"/>
      <c r="J1" s="7"/>
      <c r="M1" s="9"/>
      <c r="N1" s="9"/>
      <c r="O1" s="9"/>
    </row>
    <row r="2" spans="1:15" s="8" customFormat="1" ht="19.899999999999999" customHeight="1" thickBot="1">
      <c r="A2" s="147" t="s">
        <v>180</v>
      </c>
      <c r="B2" s="207" t="s">
        <v>108</v>
      </c>
      <c r="C2" s="208"/>
      <c r="D2" s="161" t="s">
        <v>77</v>
      </c>
      <c r="E2" s="152"/>
      <c r="F2" s="153"/>
      <c r="G2" s="153"/>
      <c r="H2" s="7"/>
      <c r="I2" s="7"/>
      <c r="J2" s="7"/>
      <c r="M2" s="9"/>
      <c r="N2" s="9"/>
      <c r="O2" s="9"/>
    </row>
    <row r="3" spans="1:15" s="8" customFormat="1" ht="16.149999999999999" customHeight="1" thickBot="1">
      <c r="A3" s="209" t="s">
        <v>116</v>
      </c>
      <c r="B3" s="210"/>
      <c r="C3" s="211"/>
      <c r="D3" s="154"/>
      <c r="E3" s="152"/>
      <c r="F3" s="154"/>
      <c r="G3" s="154"/>
      <c r="H3" s="7"/>
      <c r="I3" s="7"/>
      <c r="J3" s="7"/>
      <c r="M3" s="9"/>
      <c r="N3" s="9"/>
      <c r="O3" s="9"/>
    </row>
    <row r="4" spans="1:15" s="8" customFormat="1" ht="16.149999999999999" customHeight="1">
      <c r="A4" s="10" t="s">
        <v>132</v>
      </c>
      <c r="B4" s="212">
        <v>42527</v>
      </c>
      <c r="C4" s="213"/>
      <c r="D4" s="175" t="s">
        <v>78</v>
      </c>
      <c r="E4" s="176"/>
      <c r="F4" s="176"/>
      <c r="G4" s="154"/>
      <c r="H4" s="13"/>
      <c r="I4" s="13"/>
      <c r="J4" s="13"/>
      <c r="M4" s="9"/>
      <c r="N4" s="9"/>
      <c r="O4" s="9"/>
    </row>
    <row r="5" spans="1:15" s="8" customFormat="1" ht="16.149999999999999" customHeight="1">
      <c r="A5" s="14" t="s">
        <v>133</v>
      </c>
      <c r="B5" s="202">
        <v>42541</v>
      </c>
      <c r="C5" s="203"/>
      <c r="D5" s="175" t="s">
        <v>79</v>
      </c>
      <c r="E5" s="176"/>
      <c r="F5" s="176"/>
      <c r="G5" s="154"/>
      <c r="H5" s="13"/>
      <c r="I5" s="13"/>
      <c r="J5" s="13"/>
      <c r="M5" s="9"/>
      <c r="N5" s="9"/>
      <c r="O5" s="9"/>
    </row>
    <row r="6" spans="1:15" s="8" customFormat="1" ht="16.149999999999999" customHeight="1">
      <c r="A6" s="14" t="s">
        <v>134</v>
      </c>
      <c r="B6" s="202" t="s">
        <v>80</v>
      </c>
      <c r="C6" s="203"/>
      <c r="D6" s="175" t="s">
        <v>140</v>
      </c>
      <c r="E6" s="176"/>
      <c r="F6" s="176"/>
      <c r="G6" s="154"/>
      <c r="H6" s="15"/>
      <c r="I6" s="15"/>
      <c r="J6" s="15"/>
      <c r="M6" s="9"/>
      <c r="N6" s="9"/>
      <c r="O6" s="9"/>
    </row>
    <row r="7" spans="1:15" s="8" customFormat="1" ht="16.149999999999999" customHeight="1">
      <c r="A7" s="14" t="s">
        <v>135</v>
      </c>
      <c r="B7" s="214">
        <v>1000000</v>
      </c>
      <c r="C7" s="215"/>
      <c r="D7" s="175" t="s">
        <v>168</v>
      </c>
      <c r="E7" s="176"/>
      <c r="F7" s="176"/>
      <c r="G7" s="154"/>
      <c r="H7" s="15"/>
      <c r="I7" s="15"/>
      <c r="J7" s="15"/>
      <c r="M7" s="9"/>
      <c r="N7" s="9"/>
      <c r="O7" s="9"/>
    </row>
    <row r="8" spans="1:15" s="8" customFormat="1" ht="16.149999999999999" customHeight="1">
      <c r="A8" s="16" t="s">
        <v>136</v>
      </c>
      <c r="B8" s="214">
        <v>1000000000</v>
      </c>
      <c r="C8" s="215"/>
      <c r="D8" s="175" t="s">
        <v>81</v>
      </c>
      <c r="E8" s="176"/>
      <c r="F8" s="176"/>
      <c r="G8" s="154"/>
      <c r="H8" s="15"/>
      <c r="I8" s="15"/>
      <c r="J8" s="15"/>
    </row>
    <row r="9" spans="1:15" s="8" customFormat="1" ht="25.15" customHeight="1">
      <c r="A9" s="148" t="s">
        <v>2</v>
      </c>
      <c r="B9" s="149" t="s">
        <v>3</v>
      </c>
      <c r="C9" s="150" t="s">
        <v>4</v>
      </c>
      <c r="D9" s="155"/>
      <c r="E9" s="156"/>
      <c r="F9" s="156"/>
      <c r="G9" s="156"/>
      <c r="H9" s="15"/>
      <c r="I9" s="15"/>
      <c r="J9" s="15"/>
    </row>
    <row r="10" spans="1:15" s="8" customFormat="1" ht="16.149999999999999" customHeight="1">
      <c r="A10" s="14" t="s">
        <v>137</v>
      </c>
      <c r="B10" s="98">
        <v>50000000</v>
      </c>
      <c r="C10" s="99">
        <v>-10000000</v>
      </c>
      <c r="D10" s="175" t="s">
        <v>141</v>
      </c>
      <c r="E10" s="176"/>
      <c r="F10" s="176"/>
      <c r="G10" s="156"/>
      <c r="H10" s="15"/>
      <c r="I10" s="15"/>
      <c r="J10" s="15"/>
    </row>
    <row r="11" spans="1:15" s="8" customFormat="1" ht="16.149999999999999" customHeight="1">
      <c r="A11" s="14" t="s">
        <v>138</v>
      </c>
      <c r="B11" s="100">
        <v>4700000</v>
      </c>
      <c r="C11" s="101">
        <v>0</v>
      </c>
      <c r="D11" s="175" t="s">
        <v>142</v>
      </c>
      <c r="E11" s="176"/>
      <c r="F11" s="176"/>
      <c r="G11" s="156"/>
      <c r="H11" s="15"/>
      <c r="I11" s="15"/>
      <c r="J11" s="15"/>
    </row>
    <row r="12" spans="1:15" s="8" customFormat="1" ht="16.149999999999999" customHeight="1" thickBot="1">
      <c r="A12" s="17" t="s">
        <v>121</v>
      </c>
      <c r="B12" s="18">
        <f>B10+B11</f>
        <v>54700000</v>
      </c>
      <c r="C12" s="19">
        <f>C10+C11</f>
        <v>-10000000</v>
      </c>
      <c r="D12" s="155"/>
      <c r="E12" s="156"/>
      <c r="F12" s="156"/>
      <c r="G12" s="156"/>
      <c r="H12" s="15"/>
      <c r="I12" s="15"/>
      <c r="J12" s="15"/>
    </row>
    <row r="13" spans="1:15" s="8" customFormat="1" ht="16.149999999999999" customHeight="1" thickBot="1">
      <c r="A13" s="216" t="s">
        <v>115</v>
      </c>
      <c r="B13" s="217"/>
      <c r="C13" s="218"/>
      <c r="D13" s="155"/>
      <c r="E13" s="156"/>
      <c r="F13" s="156"/>
      <c r="G13" s="156"/>
      <c r="H13" s="15"/>
      <c r="I13" s="15"/>
      <c r="J13" s="15"/>
    </row>
    <row r="14" spans="1:15" s="8" customFormat="1" ht="16.149999999999999" customHeight="1">
      <c r="A14" s="10" t="s">
        <v>139</v>
      </c>
      <c r="B14" s="202" t="s">
        <v>131</v>
      </c>
      <c r="C14" s="203"/>
      <c r="D14" s="176" t="s">
        <v>113</v>
      </c>
      <c r="E14" s="176"/>
      <c r="F14" s="176"/>
      <c r="G14" s="176"/>
      <c r="H14" s="15"/>
      <c r="I14" s="15"/>
      <c r="J14" s="15"/>
      <c r="M14" s="9"/>
      <c r="N14" s="9"/>
      <c r="O14" s="9"/>
    </row>
    <row r="15" spans="1:15" s="8" customFormat="1" ht="16.149999999999999" customHeight="1">
      <c r="A15" s="14" t="s">
        <v>102</v>
      </c>
      <c r="B15" s="219">
        <v>50000000</v>
      </c>
      <c r="C15" s="220"/>
      <c r="D15" s="176" t="s">
        <v>143</v>
      </c>
      <c r="E15" s="176"/>
      <c r="F15" s="176"/>
      <c r="G15" s="176"/>
      <c r="H15" s="20"/>
      <c r="I15" s="20"/>
      <c r="J15" s="20"/>
      <c r="M15" s="9"/>
      <c r="N15" s="9"/>
      <c r="O15" s="9"/>
    </row>
    <row r="16" spans="1:15" s="8" customFormat="1" ht="16.149999999999999" customHeight="1">
      <c r="A16" s="146" t="s">
        <v>118</v>
      </c>
      <c r="B16" s="196">
        <f>IF(B8=0,0,B15/B8)</f>
        <v>0.05</v>
      </c>
      <c r="C16" s="197"/>
      <c r="D16" s="162"/>
      <c r="E16" s="157"/>
      <c r="F16" s="157"/>
      <c r="G16" s="154"/>
      <c r="H16" s="13"/>
      <c r="I16" s="13"/>
      <c r="J16" s="13"/>
      <c r="M16" s="9"/>
      <c r="N16" s="9"/>
      <c r="O16" s="9"/>
    </row>
    <row r="17" spans="1:15" s="8" customFormat="1" ht="16.149999999999999" customHeight="1">
      <c r="A17" s="35" t="s">
        <v>173</v>
      </c>
      <c r="B17" s="198">
        <v>4.7500000000000001E-2</v>
      </c>
      <c r="C17" s="199"/>
      <c r="D17" s="184" t="s">
        <v>174</v>
      </c>
      <c r="E17" s="185"/>
      <c r="F17" s="185"/>
      <c r="G17" s="185"/>
      <c r="H17" s="13"/>
      <c r="I17" s="13"/>
      <c r="J17" s="13"/>
      <c r="M17" s="9"/>
      <c r="N17" s="9"/>
      <c r="O17" s="9"/>
    </row>
    <row r="18" spans="1:15" s="8" customFormat="1" ht="16.149999999999999" customHeight="1">
      <c r="A18" s="14" t="s">
        <v>144</v>
      </c>
      <c r="B18" s="200">
        <v>47500000</v>
      </c>
      <c r="C18" s="201"/>
      <c r="D18" s="185" t="s">
        <v>165</v>
      </c>
      <c r="E18" s="185"/>
      <c r="F18" s="185"/>
      <c r="G18" s="185"/>
      <c r="H18" s="13"/>
      <c r="I18" s="13"/>
      <c r="J18" s="13"/>
      <c r="M18" s="9"/>
      <c r="N18" s="9"/>
      <c r="O18" s="9"/>
    </row>
    <row r="19" spans="1:15" s="8" customFormat="1" ht="16.149999999999999" customHeight="1">
      <c r="A19" s="14" t="s">
        <v>145</v>
      </c>
      <c r="B19" s="200">
        <v>2500000</v>
      </c>
      <c r="C19" s="201"/>
      <c r="D19" s="185" t="s">
        <v>166</v>
      </c>
      <c r="E19" s="185"/>
      <c r="F19" s="185"/>
      <c r="G19" s="185"/>
      <c r="H19" s="13"/>
      <c r="I19" s="13"/>
      <c r="J19" s="13"/>
      <c r="M19" s="9"/>
      <c r="N19" s="9"/>
      <c r="O19" s="9"/>
    </row>
    <row r="20" spans="1:15" s="8" customFormat="1" ht="16.149999999999999" customHeight="1">
      <c r="A20" s="16" t="s">
        <v>146</v>
      </c>
      <c r="B20" s="200">
        <v>500000</v>
      </c>
      <c r="C20" s="201"/>
      <c r="D20" s="185" t="s">
        <v>167</v>
      </c>
      <c r="E20" s="185"/>
      <c r="F20" s="185"/>
      <c r="G20" s="185"/>
      <c r="H20" s="15"/>
      <c r="I20" s="15"/>
      <c r="J20" s="15"/>
      <c r="M20" s="9"/>
      <c r="N20" s="9"/>
      <c r="O20" s="9"/>
    </row>
    <row r="21" spans="1:15" s="8" customFormat="1" ht="16.149999999999999" customHeight="1">
      <c r="A21" s="221" t="s">
        <v>84</v>
      </c>
      <c r="B21" s="222"/>
      <c r="C21" s="223"/>
      <c r="D21" s="21"/>
      <c r="E21" s="22"/>
      <c r="F21" s="22"/>
      <c r="G21" s="23"/>
      <c r="H21" s="15"/>
      <c r="I21" s="15"/>
      <c r="J21" s="15"/>
      <c r="M21" s="9"/>
      <c r="N21" s="9"/>
      <c r="O21" s="9"/>
    </row>
    <row r="22" spans="1:15" s="8" customFormat="1" ht="16.149999999999999" customHeight="1">
      <c r="A22" s="191" t="s">
        <v>151</v>
      </c>
      <c r="B22" s="192"/>
      <c r="C22" s="193"/>
      <c r="D22" s="24"/>
      <c r="E22" s="22"/>
      <c r="F22" s="22"/>
      <c r="G22" s="23"/>
      <c r="H22" s="15"/>
      <c r="I22" s="15"/>
      <c r="J22" s="15"/>
      <c r="M22" s="9"/>
      <c r="N22" s="9"/>
      <c r="O22" s="9"/>
    </row>
    <row r="23" spans="1:15" s="8" customFormat="1" ht="16.149999999999999" customHeight="1">
      <c r="A23" s="144" t="s">
        <v>106</v>
      </c>
      <c r="B23" s="194">
        <f>B18</f>
        <v>47500000</v>
      </c>
      <c r="C23" s="195"/>
      <c r="D23" s="26"/>
      <c r="E23" s="22"/>
      <c r="F23" s="22"/>
      <c r="G23" s="23"/>
      <c r="H23" s="15"/>
      <c r="I23" s="15"/>
      <c r="J23" s="15"/>
      <c r="M23" s="9"/>
      <c r="N23" s="9"/>
      <c r="O23" s="9"/>
    </row>
    <row r="24" spans="1:15" s="8" customFormat="1" ht="16.149999999999999" customHeight="1">
      <c r="A24" s="144" t="s">
        <v>0</v>
      </c>
      <c r="B24" s="226">
        <f>SUM(F39:F80)</f>
        <v>-237500</v>
      </c>
      <c r="C24" s="227"/>
      <c r="D24" s="26"/>
      <c r="E24" s="22"/>
      <c r="F24" s="22"/>
      <c r="G24" s="23"/>
      <c r="H24" s="15"/>
      <c r="I24" s="15"/>
      <c r="J24" s="15"/>
      <c r="M24" s="9"/>
      <c r="N24" s="9"/>
      <c r="O24" s="9"/>
    </row>
    <row r="25" spans="1:15" s="8" customFormat="1" ht="16.149999999999999" customHeight="1" thickBot="1">
      <c r="A25" s="145" t="s">
        <v>1</v>
      </c>
      <c r="B25" s="228">
        <f>B23+B24</f>
        <v>47262500</v>
      </c>
      <c r="C25" s="229"/>
      <c r="D25" s="26"/>
      <c r="E25" s="22"/>
      <c r="F25" s="22"/>
      <c r="G25" s="23"/>
      <c r="H25" s="15"/>
      <c r="I25" s="15"/>
      <c r="J25" s="15"/>
      <c r="M25" s="9"/>
      <c r="N25" s="9"/>
      <c r="O25" s="9"/>
    </row>
    <row r="26" spans="1:15" s="8" customFormat="1" ht="16.149999999999999" customHeight="1">
      <c r="A26" s="95" t="s">
        <v>5</v>
      </c>
      <c r="B26" s="96" t="s">
        <v>110</v>
      </c>
      <c r="C26" s="97" t="s">
        <v>111</v>
      </c>
      <c r="D26" s="26"/>
      <c r="E26" s="22"/>
      <c r="F26" s="22"/>
      <c r="G26" s="23"/>
      <c r="H26" s="15"/>
      <c r="I26" s="15"/>
      <c r="J26" s="15"/>
      <c r="M26" s="9"/>
      <c r="N26" s="9"/>
      <c r="O26" s="9"/>
    </row>
    <row r="27" spans="1:15" s="8" customFormat="1" ht="16.149999999999999" customHeight="1">
      <c r="A27" s="25" t="s">
        <v>152</v>
      </c>
      <c r="B27" s="27">
        <f>B19</f>
        <v>2500000</v>
      </c>
      <c r="C27" s="28">
        <f>-B20</f>
        <v>-500000</v>
      </c>
      <c r="D27" s="26"/>
      <c r="E27" s="22"/>
      <c r="F27" s="22"/>
      <c r="G27" s="23"/>
      <c r="H27" s="15"/>
      <c r="I27" s="15"/>
      <c r="J27" s="15"/>
      <c r="M27" s="9"/>
      <c r="N27" s="9"/>
      <c r="O27" s="9"/>
    </row>
    <row r="28" spans="1:15" s="8" customFormat="1" ht="16.149999999999999" customHeight="1">
      <c r="A28" s="29" t="s">
        <v>122</v>
      </c>
      <c r="B28" s="30">
        <f>IF(B10=0,0,B27/B10)</f>
        <v>0.05</v>
      </c>
      <c r="C28" s="31">
        <f>IF(C10=0,0,C27/C10)</f>
        <v>0.05</v>
      </c>
      <c r="D28" s="26"/>
      <c r="E28" s="22"/>
      <c r="F28" s="22"/>
      <c r="G28" s="23"/>
      <c r="H28" s="15"/>
      <c r="I28" s="15"/>
      <c r="J28" s="15"/>
      <c r="M28" s="9"/>
      <c r="N28" s="9"/>
      <c r="O28" s="9"/>
    </row>
    <row r="29" spans="1:15" s="8" customFormat="1" ht="16.149999999999999" customHeight="1">
      <c r="A29" s="32" t="s">
        <v>153</v>
      </c>
      <c r="B29" s="33">
        <f>SUMIF(J39:J80,"&gt; -999999999999999999")</f>
        <v>0</v>
      </c>
      <c r="C29" s="34">
        <f>(ROUND(B29,0)-ROUND(B33,0))*(-1)</f>
        <v>0</v>
      </c>
      <c r="D29" s="26"/>
      <c r="E29" s="22"/>
      <c r="F29" s="22"/>
      <c r="G29" s="23"/>
      <c r="H29" s="15"/>
      <c r="I29" s="15"/>
      <c r="J29" s="15"/>
      <c r="M29" s="9"/>
      <c r="N29" s="9"/>
      <c r="O29" s="9"/>
    </row>
    <row r="30" spans="1:15" s="8" customFormat="1" ht="16.149999999999999" customHeight="1">
      <c r="A30" s="29" t="s">
        <v>6</v>
      </c>
      <c r="B30" s="30">
        <f>IF(B11=0,0,B29/B11)</f>
        <v>0</v>
      </c>
      <c r="C30" s="31">
        <f>IF(C11=0,0,C29/C11)</f>
        <v>0</v>
      </c>
      <c r="D30" s="26"/>
      <c r="E30" s="22"/>
      <c r="F30" s="22"/>
      <c r="G30" s="23"/>
      <c r="H30" s="15"/>
      <c r="I30" s="15"/>
      <c r="J30" s="15"/>
      <c r="M30" s="9"/>
      <c r="N30" s="9"/>
      <c r="O30" s="9"/>
    </row>
    <row r="31" spans="1:15" s="8" customFormat="1" ht="16.149999999999999" customHeight="1">
      <c r="A31" s="35" t="s">
        <v>154</v>
      </c>
      <c r="B31" s="33">
        <f>B29+B27</f>
        <v>2500000</v>
      </c>
      <c r="C31" s="34">
        <f>C29+C27</f>
        <v>-500000</v>
      </c>
      <c r="D31" s="26"/>
      <c r="E31" s="22"/>
      <c r="F31" s="22"/>
      <c r="G31" s="23"/>
      <c r="H31" s="15"/>
      <c r="I31" s="15"/>
      <c r="J31" s="15"/>
      <c r="M31" s="9"/>
      <c r="N31" s="9"/>
      <c r="O31" s="9"/>
    </row>
    <row r="32" spans="1:15" s="8" customFormat="1" ht="16.149999999999999" customHeight="1" thickBot="1">
      <c r="A32" s="29" t="s">
        <v>122</v>
      </c>
      <c r="B32" s="36">
        <f>IF(B12=0,0,B31/B12)</f>
        <v>4.5703839122486288E-2</v>
      </c>
      <c r="C32" s="37">
        <f>IF(C12=0,0,C31/C12)</f>
        <v>0.05</v>
      </c>
      <c r="D32" s="26"/>
      <c r="E32" s="22"/>
      <c r="F32" s="22"/>
      <c r="G32" s="23"/>
      <c r="H32" s="15"/>
      <c r="I32" s="15"/>
      <c r="J32" s="15"/>
      <c r="M32" s="9"/>
      <c r="N32" s="9"/>
      <c r="O32" s="9"/>
    </row>
    <row r="33" spans="1:17" s="8" customFormat="1" ht="30.75" thickBot="1">
      <c r="A33" s="93" t="s">
        <v>155</v>
      </c>
      <c r="B33" s="230">
        <f>SUMIF(G39:G80,"&gt; -999999999999999999")</f>
        <v>0</v>
      </c>
      <c r="C33" s="231"/>
      <c r="D33" s="38"/>
      <c r="E33" s="22"/>
      <c r="F33" s="22"/>
      <c r="G33" s="23"/>
      <c r="H33" s="15"/>
      <c r="I33" s="15"/>
      <c r="J33" s="15"/>
      <c r="M33" s="9"/>
      <c r="N33" s="9"/>
      <c r="O33" s="9"/>
    </row>
    <row r="34" spans="1:17" s="8" customFormat="1" ht="19.899999999999999" customHeight="1">
      <c r="A34" s="186" t="s">
        <v>163</v>
      </c>
      <c r="B34" s="186"/>
      <c r="C34" s="186"/>
      <c r="D34" s="186"/>
      <c r="E34" s="186"/>
      <c r="F34" s="186"/>
      <c r="G34" s="186"/>
      <c r="H34" s="15"/>
      <c r="I34" s="15"/>
      <c r="J34" s="15"/>
      <c r="M34" s="9"/>
      <c r="N34" s="9"/>
      <c r="O34" s="9"/>
    </row>
    <row r="35" spans="1:17" s="8" customFormat="1" ht="19.899999999999999" customHeight="1" thickBot="1">
      <c r="A35" s="232" t="s">
        <v>172</v>
      </c>
      <c r="B35" s="232"/>
      <c r="C35" s="232"/>
      <c r="D35" s="232"/>
      <c r="E35" s="232"/>
      <c r="F35" s="232"/>
      <c r="G35" s="232"/>
      <c r="H35" s="39"/>
      <c r="I35" s="39"/>
      <c r="J35" s="39"/>
      <c r="M35" s="9"/>
      <c r="N35" s="9"/>
      <c r="O35" s="9"/>
    </row>
    <row r="36" spans="1:17" ht="16.149999999999999" customHeight="1" thickBot="1">
      <c r="A36" s="233" t="s">
        <v>120</v>
      </c>
      <c r="B36" s="234"/>
      <c r="C36" s="234"/>
      <c r="D36" s="234"/>
      <c r="E36" s="234"/>
      <c r="F36" s="234"/>
      <c r="G36" s="235"/>
      <c r="H36" s="7"/>
      <c r="I36" s="7"/>
      <c r="J36" s="7"/>
    </row>
    <row r="37" spans="1:17">
      <c r="A37" s="236" t="s">
        <v>147</v>
      </c>
      <c r="B37" s="238" t="s">
        <v>148</v>
      </c>
      <c r="C37" s="239"/>
      <c r="D37" s="238" t="s">
        <v>149</v>
      </c>
      <c r="E37" s="242" t="s">
        <v>150</v>
      </c>
      <c r="F37" s="244" t="s">
        <v>7</v>
      </c>
      <c r="G37" s="245"/>
      <c r="H37" s="42"/>
      <c r="I37" s="42"/>
      <c r="J37" s="42"/>
    </row>
    <row r="38" spans="1:17" s="46" customFormat="1" ht="58.15" customHeight="1" thickBot="1">
      <c r="A38" s="237"/>
      <c r="B38" s="240"/>
      <c r="C38" s="241"/>
      <c r="D38" s="240"/>
      <c r="E38" s="243"/>
      <c r="F38" s="43" t="s">
        <v>114</v>
      </c>
      <c r="G38" s="44" t="s">
        <v>8</v>
      </c>
      <c r="H38" s="45"/>
      <c r="I38" s="45"/>
      <c r="J38" s="45"/>
      <c r="Q38" s="47"/>
    </row>
    <row r="39" spans="1:17" ht="14.25">
      <c r="A39" s="102" t="s">
        <v>82</v>
      </c>
      <c r="B39" s="246" t="s">
        <v>29</v>
      </c>
      <c r="C39" s="247"/>
      <c r="D39" s="103">
        <v>237500</v>
      </c>
      <c r="E39" s="107" t="s">
        <v>33</v>
      </c>
      <c r="F39" s="48">
        <f>IF(E39="Decreases", -D39,IF(E39="Increases", D39,"0.00"))</f>
        <v>-237500</v>
      </c>
      <c r="G39" s="49" t="e">
        <f>IF(I39="#N/A",0,D39*H39)</f>
        <v>#VALUE!</v>
      </c>
      <c r="H39" s="78" t="str">
        <f>IFERROR(VLOOKUP(B39,'Trans. Type Definitions'!$B$1:$F$36,4,FALSE), "0")</f>
        <v>Call for investments in new or existing underlying holdings</v>
      </c>
      <c r="I39" s="50" t="str">
        <f>VLOOKUP(B39,'Trans. Type Definitions'!$B$1:$D$36,2,FALSE)</f>
        <v>缴款： 投资</v>
      </c>
      <c r="J39" s="50">
        <f t="shared" ref="J39:J80" si="0">IF(I39="Call", G39,0)</f>
        <v>0</v>
      </c>
      <c r="K39" s="51"/>
    </row>
    <row r="40" spans="1:17" ht="14.25">
      <c r="A40" s="104"/>
      <c r="B40" s="224"/>
      <c r="C40" s="225"/>
      <c r="D40" s="103"/>
      <c r="E40" s="108"/>
      <c r="F40" s="48" t="str">
        <f t="shared" ref="F40:F80" si="1">IF(E40="Decreases", -D40,IF(E40="Increases", D40,"0.00"))</f>
        <v>0.00</v>
      </c>
      <c r="G40" s="49">
        <f>IF(H39="#N/A",0,D40*H40)</f>
        <v>0</v>
      </c>
      <c r="H40" s="78" t="str">
        <f>IFERROR(VLOOKUP(B40,'Trans. Type Definitions'!$B$1:$F$36,4,FALSE), "0")</f>
        <v>0</v>
      </c>
      <c r="I40" s="50" t="e">
        <f>VLOOKUP(B40,'Trans. Type Definitions'!$B$1:$D$36,2,FALSE)</f>
        <v>#N/A</v>
      </c>
      <c r="J40" s="50" t="e">
        <f t="shared" si="0"/>
        <v>#N/A</v>
      </c>
      <c r="K40" s="51"/>
    </row>
    <row r="41" spans="1:17" ht="14.25">
      <c r="A41" s="104"/>
      <c r="B41" s="224"/>
      <c r="C41" s="225"/>
      <c r="D41" s="103"/>
      <c r="E41" s="108"/>
      <c r="F41" s="48" t="str">
        <f t="shared" si="1"/>
        <v>0.00</v>
      </c>
      <c r="G41" s="49">
        <f t="shared" ref="G41:G80" si="2">IF(H41="#N/A",0,D41*H41)</f>
        <v>0</v>
      </c>
      <c r="H41" s="78" t="str">
        <f>IFERROR(VLOOKUP(B41,'Trans. Type Definitions'!$B$1:$F$36,4,FALSE), "0")</f>
        <v>0</v>
      </c>
      <c r="I41" s="50" t="e">
        <f>VLOOKUP(B41,'Trans. Type Definitions'!$B$1:$D$36,2,FALSE)</f>
        <v>#N/A</v>
      </c>
      <c r="J41" s="50" t="e">
        <f t="shared" si="0"/>
        <v>#N/A</v>
      </c>
      <c r="K41" s="51"/>
    </row>
    <row r="42" spans="1:17" ht="14.25">
      <c r="A42" s="104"/>
      <c r="B42" s="224"/>
      <c r="C42" s="225"/>
      <c r="D42" s="103"/>
      <c r="E42" s="108"/>
      <c r="F42" s="48" t="str">
        <f t="shared" si="1"/>
        <v>0.00</v>
      </c>
      <c r="G42" s="49">
        <f t="shared" si="2"/>
        <v>0</v>
      </c>
      <c r="H42" s="78" t="str">
        <f>IFERROR(VLOOKUP(B42,'Trans. Type Definitions'!$B$1:$F$36,4,FALSE), "0")</f>
        <v>0</v>
      </c>
      <c r="I42" s="50" t="e">
        <f>VLOOKUP(B42,'Trans. Type Definitions'!$B$1:$D$36,2,FALSE)</f>
        <v>#N/A</v>
      </c>
      <c r="J42" s="50" t="e">
        <f t="shared" si="0"/>
        <v>#N/A</v>
      </c>
      <c r="K42" s="51"/>
    </row>
    <row r="43" spans="1:17" ht="14.25">
      <c r="A43" s="104"/>
      <c r="B43" s="224"/>
      <c r="C43" s="225"/>
      <c r="D43" s="103"/>
      <c r="E43" s="108"/>
      <c r="F43" s="48" t="str">
        <f t="shared" si="1"/>
        <v>0.00</v>
      </c>
      <c r="G43" s="49">
        <f t="shared" si="2"/>
        <v>0</v>
      </c>
      <c r="H43" s="78" t="str">
        <f>IFERROR(VLOOKUP(B43,'Trans. Type Definitions'!$B$1:$F$36,4,FALSE), "0")</f>
        <v>0</v>
      </c>
      <c r="I43" s="50" t="e">
        <f>VLOOKUP(B43,'Trans. Type Definitions'!$B$1:$D$36,2,FALSE)</f>
        <v>#N/A</v>
      </c>
      <c r="J43" s="50" t="e">
        <f t="shared" si="0"/>
        <v>#N/A</v>
      </c>
      <c r="K43" s="51"/>
    </row>
    <row r="44" spans="1:17" ht="14.25">
      <c r="A44" s="104"/>
      <c r="B44" s="224"/>
      <c r="C44" s="225"/>
      <c r="D44" s="103"/>
      <c r="E44" s="108"/>
      <c r="F44" s="48" t="str">
        <f t="shared" si="1"/>
        <v>0.00</v>
      </c>
      <c r="G44" s="49">
        <f t="shared" si="2"/>
        <v>0</v>
      </c>
      <c r="H44" s="78" t="str">
        <f>IFERROR(VLOOKUP(B44,'Trans. Type Definitions'!$B$1:$F$36,4,FALSE), "0")</f>
        <v>0</v>
      </c>
      <c r="I44" s="50" t="e">
        <f>VLOOKUP(B44,'Trans. Type Definitions'!$B$1:$D$36,2,FALSE)</f>
        <v>#N/A</v>
      </c>
      <c r="J44" s="50" t="e">
        <f t="shared" si="0"/>
        <v>#N/A</v>
      </c>
      <c r="K44" s="51"/>
    </row>
    <row r="45" spans="1:17" ht="14.25">
      <c r="A45" s="104"/>
      <c r="B45" s="224"/>
      <c r="C45" s="225"/>
      <c r="D45" s="103"/>
      <c r="E45" s="108"/>
      <c r="F45" s="48" t="str">
        <f t="shared" si="1"/>
        <v>0.00</v>
      </c>
      <c r="G45" s="49">
        <f t="shared" si="2"/>
        <v>0</v>
      </c>
      <c r="H45" s="78" t="str">
        <f>IFERROR(VLOOKUP(B45,'Trans. Type Definitions'!$B$1:$F$36,4,FALSE), "0")</f>
        <v>0</v>
      </c>
      <c r="I45" s="50" t="e">
        <f>VLOOKUP(B45,'Trans. Type Definitions'!$B$1:$D$36,2,FALSE)</f>
        <v>#N/A</v>
      </c>
      <c r="J45" s="50" t="e">
        <f t="shared" si="0"/>
        <v>#N/A</v>
      </c>
      <c r="K45" s="51"/>
    </row>
    <row r="46" spans="1:17" ht="14.25">
      <c r="A46" s="104"/>
      <c r="B46" s="224"/>
      <c r="C46" s="225"/>
      <c r="D46" s="103"/>
      <c r="E46" s="108"/>
      <c r="F46" s="48" t="str">
        <f t="shared" si="1"/>
        <v>0.00</v>
      </c>
      <c r="G46" s="49">
        <f t="shared" si="2"/>
        <v>0</v>
      </c>
      <c r="H46" s="78" t="str">
        <f>IFERROR(VLOOKUP(B46,'Trans. Type Definitions'!$B$1:$F$36,4,FALSE), "0")</f>
        <v>0</v>
      </c>
      <c r="I46" s="50" t="e">
        <f>VLOOKUP(B46,'Trans. Type Definitions'!$B$1:$D$36,2,FALSE)</f>
        <v>#N/A</v>
      </c>
      <c r="J46" s="50" t="e">
        <f t="shared" si="0"/>
        <v>#N/A</v>
      </c>
      <c r="K46" s="51"/>
    </row>
    <row r="47" spans="1:17" ht="14.25">
      <c r="A47" s="104"/>
      <c r="B47" s="224"/>
      <c r="C47" s="225"/>
      <c r="D47" s="103"/>
      <c r="E47" s="108"/>
      <c r="F47" s="48" t="str">
        <f t="shared" si="1"/>
        <v>0.00</v>
      </c>
      <c r="G47" s="49">
        <f t="shared" si="2"/>
        <v>0</v>
      </c>
      <c r="H47" s="78" t="str">
        <f>IFERROR(VLOOKUP(B47,'Trans. Type Definitions'!$B$1:$F$36,4,FALSE), "0")</f>
        <v>0</v>
      </c>
      <c r="I47" s="50" t="e">
        <f>VLOOKUP(B47,'Trans. Type Definitions'!$B$1:$D$36,2,FALSE)</f>
        <v>#N/A</v>
      </c>
      <c r="J47" s="50" t="e">
        <f t="shared" si="0"/>
        <v>#N/A</v>
      </c>
      <c r="K47" s="51"/>
    </row>
    <row r="48" spans="1:17" ht="14.25">
      <c r="A48" s="104"/>
      <c r="B48" s="224"/>
      <c r="C48" s="225"/>
      <c r="D48" s="103"/>
      <c r="E48" s="108"/>
      <c r="F48" s="48" t="str">
        <f t="shared" si="1"/>
        <v>0.00</v>
      </c>
      <c r="G48" s="49">
        <f t="shared" si="2"/>
        <v>0</v>
      </c>
      <c r="H48" s="78" t="str">
        <f>IFERROR(VLOOKUP(B48,'Trans. Type Definitions'!$B$1:$F$36,4,FALSE), "0")</f>
        <v>0</v>
      </c>
      <c r="I48" s="50" t="e">
        <f>VLOOKUP(B48,'Trans. Type Definitions'!$B$1:$D$36,2,FALSE)</f>
        <v>#N/A</v>
      </c>
      <c r="J48" s="50" t="e">
        <f t="shared" si="0"/>
        <v>#N/A</v>
      </c>
      <c r="K48" s="51"/>
    </row>
    <row r="49" spans="1:18" ht="14.25">
      <c r="A49" s="104"/>
      <c r="B49" s="224"/>
      <c r="C49" s="225"/>
      <c r="D49" s="103"/>
      <c r="E49" s="108"/>
      <c r="F49" s="48" t="str">
        <f t="shared" si="1"/>
        <v>0.00</v>
      </c>
      <c r="G49" s="49">
        <f t="shared" si="2"/>
        <v>0</v>
      </c>
      <c r="H49" s="78" t="str">
        <f>IFERROR(VLOOKUP(B49,'Trans. Type Definitions'!$B$1:$F$36,4,FALSE), "0")</f>
        <v>0</v>
      </c>
      <c r="I49" s="50" t="e">
        <f>VLOOKUP(B49,'Trans. Type Definitions'!$B$1:$D$36,2,FALSE)</f>
        <v>#N/A</v>
      </c>
      <c r="J49" s="50" t="e">
        <f t="shared" si="0"/>
        <v>#N/A</v>
      </c>
      <c r="K49" s="51"/>
    </row>
    <row r="50" spans="1:18" ht="14.25">
      <c r="A50" s="104"/>
      <c r="B50" s="224"/>
      <c r="C50" s="225"/>
      <c r="D50" s="103"/>
      <c r="E50" s="108"/>
      <c r="F50" s="48" t="str">
        <f t="shared" si="1"/>
        <v>0.00</v>
      </c>
      <c r="G50" s="49">
        <f t="shared" si="2"/>
        <v>0</v>
      </c>
      <c r="H50" s="78" t="str">
        <f>IFERROR(VLOOKUP(B50,'Trans. Type Definitions'!$B$1:$F$36,4,FALSE), "0")</f>
        <v>0</v>
      </c>
      <c r="I50" s="50" t="e">
        <f>VLOOKUP(B50,'Trans. Type Definitions'!$B$1:$D$36,2,FALSE)</f>
        <v>#N/A</v>
      </c>
      <c r="J50" s="50" t="e">
        <f t="shared" si="0"/>
        <v>#N/A</v>
      </c>
      <c r="K50" s="51"/>
    </row>
    <row r="51" spans="1:18" ht="14.25">
      <c r="A51" s="104"/>
      <c r="B51" s="224"/>
      <c r="C51" s="225"/>
      <c r="D51" s="103"/>
      <c r="E51" s="108"/>
      <c r="F51" s="48" t="str">
        <f t="shared" si="1"/>
        <v>0.00</v>
      </c>
      <c r="G51" s="49">
        <f t="shared" si="2"/>
        <v>0</v>
      </c>
      <c r="H51" s="78" t="str">
        <f>IFERROR(VLOOKUP(B51,'Trans. Type Definitions'!$B$1:$F$36,4,FALSE), "0")</f>
        <v>0</v>
      </c>
      <c r="I51" s="50" t="e">
        <f>VLOOKUP(B51,'Trans. Type Definitions'!$B$1:$D$36,2,FALSE)</f>
        <v>#N/A</v>
      </c>
      <c r="J51" s="50" t="e">
        <f t="shared" si="0"/>
        <v>#N/A</v>
      </c>
      <c r="K51" s="51"/>
    </row>
    <row r="52" spans="1:18" ht="14.25">
      <c r="A52" s="104"/>
      <c r="B52" s="224"/>
      <c r="C52" s="225"/>
      <c r="D52" s="103"/>
      <c r="E52" s="108"/>
      <c r="F52" s="48" t="str">
        <f t="shared" si="1"/>
        <v>0.00</v>
      </c>
      <c r="G52" s="49">
        <f t="shared" si="2"/>
        <v>0</v>
      </c>
      <c r="H52" s="78" t="str">
        <f>IFERROR(VLOOKUP(B52,'Trans. Type Definitions'!$B$1:$F$36,4,FALSE), "0")</f>
        <v>0</v>
      </c>
      <c r="I52" s="50" t="e">
        <f>VLOOKUP(B52,'Trans. Type Definitions'!$B$1:$D$36,2,FALSE)</f>
        <v>#N/A</v>
      </c>
      <c r="J52" s="50" t="e">
        <f t="shared" si="0"/>
        <v>#N/A</v>
      </c>
      <c r="K52" s="51"/>
    </row>
    <row r="53" spans="1:18" ht="14.25">
      <c r="A53" s="104"/>
      <c r="B53" s="224"/>
      <c r="C53" s="225"/>
      <c r="D53" s="103"/>
      <c r="E53" s="108"/>
      <c r="F53" s="48" t="str">
        <f t="shared" si="1"/>
        <v>0.00</v>
      </c>
      <c r="G53" s="49">
        <f t="shared" si="2"/>
        <v>0</v>
      </c>
      <c r="H53" s="78" t="str">
        <f>IFERROR(VLOOKUP(B53,'Trans. Type Definitions'!$B$1:$F$36,4,FALSE), "0")</f>
        <v>0</v>
      </c>
      <c r="I53" s="50" t="e">
        <f>VLOOKUP(B53,'Trans. Type Definitions'!$B$1:$D$36,2,FALSE)</f>
        <v>#N/A</v>
      </c>
      <c r="J53" s="50" t="e">
        <f t="shared" si="0"/>
        <v>#N/A</v>
      </c>
      <c r="K53" s="51"/>
    </row>
    <row r="54" spans="1:18" s="53" customFormat="1" ht="14.25">
      <c r="A54" s="104"/>
      <c r="B54" s="224"/>
      <c r="C54" s="225"/>
      <c r="D54" s="103"/>
      <c r="E54" s="108"/>
      <c r="F54" s="48" t="str">
        <f t="shared" si="1"/>
        <v>0.00</v>
      </c>
      <c r="G54" s="49">
        <f t="shared" si="2"/>
        <v>0</v>
      </c>
      <c r="H54" s="78" t="str">
        <f>IFERROR(VLOOKUP(B54,'Trans. Type Definitions'!$B$1:$F$36,4,FALSE), "0")</f>
        <v>0</v>
      </c>
      <c r="I54" s="50" t="e">
        <f>VLOOKUP(B54,'Trans. Type Definitions'!$B$1:$D$36,2,FALSE)</f>
        <v>#N/A</v>
      </c>
      <c r="J54" s="50" t="e">
        <f t="shared" si="0"/>
        <v>#N/A</v>
      </c>
      <c r="K54" s="51"/>
      <c r="L54" s="52"/>
      <c r="M54" s="52"/>
      <c r="N54" s="52"/>
      <c r="O54" s="52"/>
      <c r="P54" s="52"/>
    </row>
    <row r="55" spans="1:18" ht="14.25">
      <c r="A55" s="104"/>
      <c r="B55" s="224"/>
      <c r="C55" s="225"/>
      <c r="D55" s="103"/>
      <c r="E55" s="108"/>
      <c r="F55" s="48" t="str">
        <f t="shared" si="1"/>
        <v>0.00</v>
      </c>
      <c r="G55" s="49">
        <f t="shared" si="2"/>
        <v>0</v>
      </c>
      <c r="H55" s="78" t="str">
        <f>IFERROR(VLOOKUP(B55,'Trans. Type Definitions'!$B$1:$F$36,4,FALSE), "0")</f>
        <v>0</v>
      </c>
      <c r="I55" s="50" t="e">
        <f>VLOOKUP(B55,'Trans. Type Definitions'!$B$1:$D$36,2,FALSE)</f>
        <v>#N/A</v>
      </c>
      <c r="J55" s="50" t="e">
        <f t="shared" si="0"/>
        <v>#N/A</v>
      </c>
      <c r="K55" s="51"/>
      <c r="L55" s="54"/>
      <c r="M55" s="55"/>
      <c r="N55" s="55"/>
      <c r="O55" s="55"/>
      <c r="P55" s="54"/>
    </row>
    <row r="56" spans="1:18" ht="15" customHeight="1">
      <c r="A56" s="104"/>
      <c r="B56" s="224"/>
      <c r="C56" s="225"/>
      <c r="D56" s="103"/>
      <c r="E56" s="108"/>
      <c r="F56" s="48" t="str">
        <f t="shared" si="1"/>
        <v>0.00</v>
      </c>
      <c r="G56" s="49">
        <f t="shared" si="2"/>
        <v>0</v>
      </c>
      <c r="H56" s="78" t="str">
        <f>IFERROR(VLOOKUP(B56,'Trans. Type Definitions'!$B$1:$F$36,4,FALSE), "0")</f>
        <v>0</v>
      </c>
      <c r="I56" s="50" t="e">
        <f>VLOOKUP(B56,'Trans. Type Definitions'!$B$1:$D$36,2,FALSE)</f>
        <v>#N/A</v>
      </c>
      <c r="J56" s="50" t="e">
        <f t="shared" si="0"/>
        <v>#N/A</v>
      </c>
      <c r="K56" s="51"/>
      <c r="L56" s="54"/>
      <c r="M56" s="55"/>
      <c r="N56" s="55"/>
      <c r="O56" s="55"/>
      <c r="P56" s="54"/>
    </row>
    <row r="57" spans="1:18" ht="15.75" customHeight="1">
      <c r="A57" s="104"/>
      <c r="B57" s="224"/>
      <c r="C57" s="225"/>
      <c r="D57" s="103"/>
      <c r="E57" s="108"/>
      <c r="F57" s="48" t="str">
        <f t="shared" si="1"/>
        <v>0.00</v>
      </c>
      <c r="G57" s="49">
        <f t="shared" si="2"/>
        <v>0</v>
      </c>
      <c r="H57" s="78" t="str">
        <f>IFERROR(VLOOKUP(B57,'Trans. Type Definitions'!$B$1:$F$36,4,FALSE), "0")</f>
        <v>0</v>
      </c>
      <c r="I57" s="50" t="e">
        <f>VLOOKUP(B57,'Trans. Type Definitions'!$B$1:$D$36,2,FALSE)</f>
        <v>#N/A</v>
      </c>
      <c r="J57" s="50" t="e">
        <f t="shared" si="0"/>
        <v>#N/A</v>
      </c>
      <c r="K57" s="51"/>
      <c r="L57" s="54"/>
      <c r="M57" s="55"/>
      <c r="N57" s="55"/>
      <c r="O57" s="55"/>
      <c r="P57" s="54"/>
    </row>
    <row r="58" spans="1:18" ht="15" customHeight="1">
      <c r="A58" s="104"/>
      <c r="B58" s="224"/>
      <c r="C58" s="225"/>
      <c r="D58" s="103"/>
      <c r="E58" s="108"/>
      <c r="F58" s="48" t="str">
        <f t="shared" si="1"/>
        <v>0.00</v>
      </c>
      <c r="G58" s="49">
        <f t="shared" si="2"/>
        <v>0</v>
      </c>
      <c r="H58" s="78" t="str">
        <f>IFERROR(VLOOKUP(B58,'Trans. Type Definitions'!$B$1:$F$36,4,FALSE), "0")</f>
        <v>0</v>
      </c>
      <c r="I58" s="50" t="e">
        <f>VLOOKUP(B58,'Trans. Type Definitions'!$B$1:$D$36,2,FALSE)</f>
        <v>#N/A</v>
      </c>
      <c r="J58" s="50" t="e">
        <f t="shared" si="0"/>
        <v>#N/A</v>
      </c>
      <c r="K58" s="51"/>
      <c r="L58" s="54"/>
      <c r="M58" s="55"/>
      <c r="N58" s="55"/>
      <c r="O58" s="55"/>
      <c r="P58" s="54"/>
    </row>
    <row r="59" spans="1:18" ht="15" customHeight="1">
      <c r="A59" s="104"/>
      <c r="B59" s="224"/>
      <c r="C59" s="225"/>
      <c r="D59" s="103"/>
      <c r="E59" s="108"/>
      <c r="F59" s="48" t="str">
        <f t="shared" si="1"/>
        <v>0.00</v>
      </c>
      <c r="G59" s="49">
        <f t="shared" si="2"/>
        <v>0</v>
      </c>
      <c r="H59" s="78" t="str">
        <f>IFERROR(VLOOKUP(B59,'Trans. Type Definitions'!$B$1:$F$36,4,FALSE), "0")</f>
        <v>0</v>
      </c>
      <c r="I59" s="50" t="e">
        <f>VLOOKUP(B59,'Trans. Type Definitions'!$B$1:$D$36,2,FALSE)</f>
        <v>#N/A</v>
      </c>
      <c r="J59" s="50" t="e">
        <f t="shared" si="0"/>
        <v>#N/A</v>
      </c>
      <c r="K59" s="51"/>
      <c r="L59" s="54"/>
      <c r="M59" s="54"/>
      <c r="N59" s="54"/>
      <c r="O59" s="54"/>
      <c r="P59" s="54"/>
    </row>
    <row r="60" spans="1:18" ht="14.25">
      <c r="A60" s="104"/>
      <c r="B60" s="224"/>
      <c r="C60" s="225"/>
      <c r="D60" s="103"/>
      <c r="E60" s="108"/>
      <c r="F60" s="48" t="str">
        <f t="shared" si="1"/>
        <v>0.00</v>
      </c>
      <c r="G60" s="49">
        <f t="shared" si="2"/>
        <v>0</v>
      </c>
      <c r="H60" s="78" t="str">
        <f>IFERROR(VLOOKUP(B60,'Trans. Type Definitions'!$B$1:$F$36,4,FALSE), "0")</f>
        <v>0</v>
      </c>
      <c r="I60" s="50" t="e">
        <f>VLOOKUP(B60,'Trans. Type Definitions'!$B$1:$D$36,2,FALSE)</f>
        <v>#N/A</v>
      </c>
      <c r="J60" s="50" t="e">
        <f t="shared" si="0"/>
        <v>#N/A</v>
      </c>
      <c r="K60" s="51"/>
      <c r="L60" s="54"/>
      <c r="M60" s="54"/>
      <c r="N60" s="54"/>
      <c r="O60" s="54"/>
      <c r="P60" s="54"/>
    </row>
    <row r="61" spans="1:18" ht="12.75" customHeight="1">
      <c r="A61" s="104"/>
      <c r="B61" s="224"/>
      <c r="C61" s="225"/>
      <c r="D61" s="103"/>
      <c r="E61" s="108"/>
      <c r="F61" s="48" t="str">
        <f t="shared" si="1"/>
        <v>0.00</v>
      </c>
      <c r="G61" s="49">
        <f>IF(H61="#N/A",0,D61*H61)</f>
        <v>0</v>
      </c>
      <c r="H61" s="78" t="str">
        <f>IFERROR(VLOOKUP(B61,'Trans. Type Definitions'!$B$1:$F$36,4,FALSE), "0")</f>
        <v>0</v>
      </c>
      <c r="I61" s="50" t="e">
        <f>VLOOKUP(B61,'Trans. Type Definitions'!$B$1:$D$36,2,FALSE)</f>
        <v>#N/A</v>
      </c>
      <c r="J61" s="50" t="e">
        <f t="shared" si="0"/>
        <v>#N/A</v>
      </c>
      <c r="K61" s="51"/>
      <c r="L61" s="55"/>
      <c r="M61" s="55"/>
      <c r="N61" s="55"/>
      <c r="O61" s="55"/>
      <c r="P61" s="55"/>
      <c r="Q61" s="41"/>
      <c r="R61" s="41"/>
    </row>
    <row r="62" spans="1:18" ht="15" customHeight="1">
      <c r="A62" s="104"/>
      <c r="B62" s="224"/>
      <c r="C62" s="225"/>
      <c r="D62" s="103"/>
      <c r="E62" s="108"/>
      <c r="F62" s="48" t="str">
        <f t="shared" si="1"/>
        <v>0.00</v>
      </c>
      <c r="G62" s="49">
        <f t="shared" si="2"/>
        <v>0</v>
      </c>
      <c r="H62" s="78" t="str">
        <f>IFERROR(VLOOKUP(B62,'Trans. Type Definitions'!$B$1:$F$36,4,FALSE), "0")</f>
        <v>0</v>
      </c>
      <c r="I62" s="50" t="e">
        <f>VLOOKUP(B62,'Trans. Type Definitions'!$B$1:$D$36,2,FALSE)</f>
        <v>#N/A</v>
      </c>
      <c r="J62" s="50" t="e">
        <f t="shared" si="0"/>
        <v>#N/A</v>
      </c>
      <c r="K62" s="51"/>
      <c r="L62" s="55"/>
      <c r="M62" s="55"/>
      <c r="N62" s="55"/>
      <c r="O62" s="55"/>
      <c r="P62" s="55"/>
      <c r="Q62" s="41"/>
      <c r="R62" s="41"/>
    </row>
    <row r="63" spans="1:18" ht="14.25">
      <c r="A63" s="104"/>
      <c r="B63" s="224"/>
      <c r="C63" s="225"/>
      <c r="D63" s="103"/>
      <c r="E63" s="108"/>
      <c r="F63" s="48" t="str">
        <f t="shared" si="1"/>
        <v>0.00</v>
      </c>
      <c r="G63" s="49">
        <f t="shared" si="2"/>
        <v>0</v>
      </c>
      <c r="H63" s="78" t="str">
        <f>IFERROR(VLOOKUP(B63,'Trans. Type Definitions'!$B$1:$F$36,4,FALSE), "0")</f>
        <v>0</v>
      </c>
      <c r="I63" s="50" t="e">
        <f>VLOOKUP(B63,'Trans. Type Definitions'!$B$1:$D$36,2,FALSE)</f>
        <v>#N/A</v>
      </c>
      <c r="J63" s="50" t="e">
        <f t="shared" si="0"/>
        <v>#N/A</v>
      </c>
      <c r="K63" s="51"/>
      <c r="L63" s="55"/>
      <c r="M63" s="55"/>
      <c r="N63" s="55"/>
      <c r="O63" s="55"/>
      <c r="P63" s="55"/>
      <c r="Q63" s="41"/>
      <c r="R63" s="41"/>
    </row>
    <row r="64" spans="1:18" ht="14.25">
      <c r="A64" s="104"/>
      <c r="B64" s="224"/>
      <c r="C64" s="225"/>
      <c r="D64" s="103"/>
      <c r="E64" s="108"/>
      <c r="F64" s="48" t="str">
        <f t="shared" si="1"/>
        <v>0.00</v>
      </c>
      <c r="G64" s="49">
        <f t="shared" si="2"/>
        <v>0</v>
      </c>
      <c r="H64" s="78" t="str">
        <f>IFERROR(VLOOKUP(B64,'Trans. Type Definitions'!$B$1:$F$36,4,FALSE), "0")</f>
        <v>0</v>
      </c>
      <c r="I64" s="50" t="e">
        <f>VLOOKUP(B64,'Trans. Type Definitions'!$B$1:$D$36,2,FALSE)</f>
        <v>#N/A</v>
      </c>
      <c r="J64" s="50" t="e">
        <f t="shared" si="0"/>
        <v>#N/A</v>
      </c>
      <c r="K64" s="51"/>
      <c r="L64" s="55"/>
      <c r="M64" s="55"/>
      <c r="N64" s="55"/>
      <c r="O64" s="55"/>
      <c r="P64" s="55"/>
      <c r="Q64" s="41"/>
      <c r="R64" s="41"/>
    </row>
    <row r="65" spans="1:18" ht="14.25">
      <c r="A65" s="104"/>
      <c r="B65" s="224"/>
      <c r="C65" s="225"/>
      <c r="D65" s="103"/>
      <c r="E65" s="108"/>
      <c r="F65" s="48" t="str">
        <f t="shared" si="1"/>
        <v>0.00</v>
      </c>
      <c r="G65" s="49">
        <f t="shared" si="2"/>
        <v>0</v>
      </c>
      <c r="H65" s="78" t="str">
        <f>IFERROR(VLOOKUP(B65,'Trans. Type Definitions'!$B$1:$F$36,4,FALSE), "0")</f>
        <v>0</v>
      </c>
      <c r="I65" s="50" t="e">
        <f>VLOOKUP(B65,'Trans. Type Definitions'!$B$1:$D$36,2,FALSE)</f>
        <v>#N/A</v>
      </c>
      <c r="J65" s="50" t="e">
        <f t="shared" si="0"/>
        <v>#N/A</v>
      </c>
      <c r="K65" s="51"/>
      <c r="L65" s="55"/>
      <c r="M65" s="55"/>
      <c r="N65" s="55"/>
      <c r="O65" s="55"/>
      <c r="P65" s="55"/>
      <c r="R65" s="56"/>
    </row>
    <row r="66" spans="1:18" ht="14.25">
      <c r="A66" s="104"/>
      <c r="B66" s="224"/>
      <c r="C66" s="225"/>
      <c r="D66" s="103"/>
      <c r="E66" s="108"/>
      <c r="F66" s="48" t="str">
        <f t="shared" si="1"/>
        <v>0.00</v>
      </c>
      <c r="G66" s="49">
        <f t="shared" si="2"/>
        <v>0</v>
      </c>
      <c r="H66" s="78" t="str">
        <f>IFERROR(VLOOKUP(B66,'Trans. Type Definitions'!$B$1:$F$36,4,FALSE), "0")</f>
        <v>0</v>
      </c>
      <c r="I66" s="50" t="e">
        <f>VLOOKUP(B66,'Trans. Type Definitions'!$B$1:$D$36,2,FALSE)</f>
        <v>#N/A</v>
      </c>
      <c r="J66" s="50" t="e">
        <f t="shared" si="0"/>
        <v>#N/A</v>
      </c>
      <c r="K66" s="51"/>
      <c r="L66" s="55"/>
      <c r="M66" s="55"/>
      <c r="N66" s="55"/>
      <c r="O66" s="55"/>
      <c r="P66" s="55"/>
      <c r="R66" s="11"/>
    </row>
    <row r="67" spans="1:18" ht="12.75" customHeight="1">
      <c r="A67" s="104"/>
      <c r="B67" s="224"/>
      <c r="C67" s="225"/>
      <c r="D67" s="103"/>
      <c r="E67" s="108"/>
      <c r="F67" s="48" t="str">
        <f t="shared" si="1"/>
        <v>0.00</v>
      </c>
      <c r="G67" s="49">
        <f t="shared" si="2"/>
        <v>0</v>
      </c>
      <c r="H67" s="78" t="str">
        <f>IFERROR(VLOOKUP(B67,'Trans. Type Definitions'!$B$1:$F$36,4,FALSE), "0")</f>
        <v>0</v>
      </c>
      <c r="I67" s="50" t="e">
        <f>VLOOKUP(B67,'Trans. Type Definitions'!$B$1:$D$36,2,FALSE)</f>
        <v>#N/A</v>
      </c>
      <c r="J67" s="50" t="e">
        <f t="shared" si="0"/>
        <v>#N/A</v>
      </c>
      <c r="K67" s="51"/>
      <c r="L67" s="54"/>
      <c r="M67" s="54"/>
      <c r="N67" s="54"/>
      <c r="O67" s="54"/>
      <c r="P67" s="54"/>
      <c r="R67" s="12"/>
    </row>
    <row r="68" spans="1:18" ht="14.25">
      <c r="A68" s="104"/>
      <c r="B68" s="224"/>
      <c r="C68" s="225"/>
      <c r="D68" s="103"/>
      <c r="E68" s="108"/>
      <c r="F68" s="48" t="str">
        <f t="shared" si="1"/>
        <v>0.00</v>
      </c>
      <c r="G68" s="49">
        <f t="shared" si="2"/>
        <v>0</v>
      </c>
      <c r="H68" s="78" t="str">
        <f>IFERROR(VLOOKUP(B68,'Trans. Type Definitions'!$B$1:$F$36,4,FALSE), "0")</f>
        <v>0</v>
      </c>
      <c r="I68" s="50" t="e">
        <f>VLOOKUP(B68,'Trans. Type Definitions'!$B$1:$D$36,2,FALSE)</f>
        <v>#N/A</v>
      </c>
      <c r="J68" s="50" t="e">
        <f t="shared" si="0"/>
        <v>#N/A</v>
      </c>
      <c r="K68" s="51"/>
      <c r="L68" s="54"/>
      <c r="M68" s="54"/>
      <c r="N68" s="54"/>
      <c r="O68" s="54"/>
      <c r="P68" s="54"/>
    </row>
    <row r="69" spans="1:18" ht="14.25">
      <c r="A69" s="104"/>
      <c r="B69" s="224"/>
      <c r="C69" s="225"/>
      <c r="D69" s="103"/>
      <c r="E69" s="108"/>
      <c r="F69" s="48" t="str">
        <f t="shared" si="1"/>
        <v>0.00</v>
      </c>
      <c r="G69" s="49">
        <f t="shared" si="2"/>
        <v>0</v>
      </c>
      <c r="H69" s="78" t="str">
        <f>IFERROR(VLOOKUP(B69,'Trans. Type Definitions'!$B$1:$F$36,4,FALSE), "0")</f>
        <v>0</v>
      </c>
      <c r="I69" s="50" t="e">
        <f>VLOOKUP(B69,'Trans. Type Definitions'!$B$1:$D$36,2,FALSE)</f>
        <v>#N/A</v>
      </c>
      <c r="J69" s="50" t="e">
        <f t="shared" si="0"/>
        <v>#N/A</v>
      </c>
      <c r="K69" s="51"/>
    </row>
    <row r="70" spans="1:18" ht="14.25">
      <c r="A70" s="104"/>
      <c r="B70" s="224"/>
      <c r="C70" s="225"/>
      <c r="D70" s="103"/>
      <c r="E70" s="108"/>
      <c r="F70" s="48" t="str">
        <f t="shared" si="1"/>
        <v>0.00</v>
      </c>
      <c r="G70" s="49">
        <f t="shared" si="2"/>
        <v>0</v>
      </c>
      <c r="H70" s="78" t="str">
        <f>IFERROR(VLOOKUP(B70,'Trans. Type Definitions'!$B$1:$F$36,4,FALSE), "0")</f>
        <v>0</v>
      </c>
      <c r="I70" s="50" t="e">
        <f>VLOOKUP(B70,'Trans. Type Definitions'!$B$1:$D$36,2,FALSE)</f>
        <v>#N/A</v>
      </c>
      <c r="J70" s="50" t="e">
        <f t="shared" si="0"/>
        <v>#N/A</v>
      </c>
      <c r="K70" s="51"/>
    </row>
    <row r="71" spans="1:18" ht="14.25">
      <c r="A71" s="104"/>
      <c r="B71" s="224"/>
      <c r="C71" s="225"/>
      <c r="D71" s="103"/>
      <c r="E71" s="108"/>
      <c r="F71" s="48" t="str">
        <f t="shared" si="1"/>
        <v>0.00</v>
      </c>
      <c r="G71" s="49">
        <f t="shared" si="2"/>
        <v>0</v>
      </c>
      <c r="H71" s="78" t="str">
        <f>IFERROR(VLOOKUP(B71,'Trans. Type Definitions'!$B$1:$F$36,4,FALSE), "0")</f>
        <v>0</v>
      </c>
      <c r="I71" s="50" t="e">
        <f>VLOOKUP(B71,'Trans. Type Definitions'!$B$1:$D$36,2,FALSE)</f>
        <v>#N/A</v>
      </c>
      <c r="J71" s="50" t="e">
        <f t="shared" si="0"/>
        <v>#N/A</v>
      </c>
      <c r="K71" s="51"/>
    </row>
    <row r="72" spans="1:18" ht="14.25">
      <c r="A72" s="104"/>
      <c r="B72" s="224"/>
      <c r="C72" s="225"/>
      <c r="D72" s="103"/>
      <c r="E72" s="108"/>
      <c r="F72" s="48" t="str">
        <f t="shared" si="1"/>
        <v>0.00</v>
      </c>
      <c r="G72" s="49">
        <f t="shared" si="2"/>
        <v>0</v>
      </c>
      <c r="H72" s="78" t="str">
        <f>IFERROR(VLOOKUP(B72,'Trans. Type Definitions'!$B$1:$F$36,4,FALSE), "0")</f>
        <v>0</v>
      </c>
      <c r="I72" s="50" t="e">
        <f>VLOOKUP(B72,'Trans. Type Definitions'!$B$1:$D$36,2,FALSE)</f>
        <v>#N/A</v>
      </c>
      <c r="J72" s="50" t="e">
        <f t="shared" si="0"/>
        <v>#N/A</v>
      </c>
      <c r="K72" s="51"/>
    </row>
    <row r="73" spans="1:18" ht="14.25">
      <c r="A73" s="104"/>
      <c r="B73" s="224"/>
      <c r="C73" s="225"/>
      <c r="D73" s="103"/>
      <c r="E73" s="108"/>
      <c r="F73" s="48" t="str">
        <f t="shared" si="1"/>
        <v>0.00</v>
      </c>
      <c r="G73" s="49">
        <f t="shared" si="2"/>
        <v>0</v>
      </c>
      <c r="H73" s="78" t="str">
        <f>IFERROR(VLOOKUP(B73,'Trans. Type Definitions'!$B$1:$F$36,4,FALSE), "0")</f>
        <v>0</v>
      </c>
      <c r="I73" s="50" t="e">
        <f>VLOOKUP(B73,'Trans. Type Definitions'!$B$1:$D$36,2,FALSE)</f>
        <v>#N/A</v>
      </c>
      <c r="J73" s="50" t="e">
        <f t="shared" si="0"/>
        <v>#N/A</v>
      </c>
      <c r="K73" s="51"/>
    </row>
    <row r="74" spans="1:18" ht="14.25">
      <c r="A74" s="104"/>
      <c r="B74" s="224"/>
      <c r="C74" s="225"/>
      <c r="D74" s="103"/>
      <c r="E74" s="108"/>
      <c r="F74" s="48" t="str">
        <f t="shared" si="1"/>
        <v>0.00</v>
      </c>
      <c r="G74" s="49">
        <f t="shared" si="2"/>
        <v>0</v>
      </c>
      <c r="H74" s="78" t="str">
        <f>IFERROR(VLOOKUP(B74,'Trans. Type Definitions'!$B$1:$F$36,4,FALSE), "0")</f>
        <v>0</v>
      </c>
      <c r="I74" s="50" t="e">
        <f>VLOOKUP(B74,'Trans. Type Definitions'!$B$1:$D$36,2,FALSE)</f>
        <v>#N/A</v>
      </c>
      <c r="J74" s="50" t="e">
        <f t="shared" si="0"/>
        <v>#N/A</v>
      </c>
      <c r="K74" s="51"/>
    </row>
    <row r="75" spans="1:18" ht="14.25">
      <c r="A75" s="104"/>
      <c r="B75" s="224"/>
      <c r="C75" s="225"/>
      <c r="D75" s="103"/>
      <c r="E75" s="108"/>
      <c r="F75" s="48" t="str">
        <f t="shared" si="1"/>
        <v>0.00</v>
      </c>
      <c r="G75" s="49">
        <f t="shared" si="2"/>
        <v>0</v>
      </c>
      <c r="H75" s="78" t="str">
        <f>IFERROR(VLOOKUP(B75,'Trans. Type Definitions'!$B$1:$F$36,4,FALSE), "0")</f>
        <v>0</v>
      </c>
      <c r="I75" s="50" t="e">
        <f>VLOOKUP(B75,'Trans. Type Definitions'!$B$1:$D$36,2,FALSE)</f>
        <v>#N/A</v>
      </c>
      <c r="J75" s="50" t="e">
        <f t="shared" si="0"/>
        <v>#N/A</v>
      </c>
      <c r="K75" s="51"/>
    </row>
    <row r="76" spans="1:18" ht="14.25">
      <c r="A76" s="104"/>
      <c r="B76" s="224"/>
      <c r="C76" s="225"/>
      <c r="D76" s="103"/>
      <c r="E76" s="108"/>
      <c r="F76" s="48" t="str">
        <f t="shared" si="1"/>
        <v>0.00</v>
      </c>
      <c r="G76" s="49">
        <f t="shared" si="2"/>
        <v>0</v>
      </c>
      <c r="H76" s="78" t="str">
        <f>IFERROR(VLOOKUP(B76,'Trans. Type Definitions'!$B$1:$F$36,4,FALSE), "0")</f>
        <v>0</v>
      </c>
      <c r="I76" s="50" t="e">
        <f>VLOOKUP(B76,'Trans. Type Definitions'!$B$1:$D$36,2,FALSE)</f>
        <v>#N/A</v>
      </c>
      <c r="J76" s="50" t="e">
        <f t="shared" si="0"/>
        <v>#N/A</v>
      </c>
      <c r="K76" s="51"/>
    </row>
    <row r="77" spans="1:18" ht="14.25">
      <c r="A77" s="104"/>
      <c r="B77" s="224"/>
      <c r="C77" s="225"/>
      <c r="D77" s="103"/>
      <c r="E77" s="108"/>
      <c r="F77" s="48" t="str">
        <f t="shared" si="1"/>
        <v>0.00</v>
      </c>
      <c r="G77" s="49">
        <f t="shared" si="2"/>
        <v>0</v>
      </c>
      <c r="H77" s="78" t="str">
        <f>IFERROR(VLOOKUP(B77,'Trans. Type Definitions'!$B$1:$F$36,4,FALSE), "0")</f>
        <v>0</v>
      </c>
      <c r="I77" s="50" t="e">
        <f>VLOOKUP(B77,'Trans. Type Definitions'!$B$1:$D$36,2,FALSE)</f>
        <v>#N/A</v>
      </c>
      <c r="J77" s="50" t="e">
        <f t="shared" si="0"/>
        <v>#N/A</v>
      </c>
      <c r="K77" s="51"/>
    </row>
    <row r="78" spans="1:18" ht="14.25">
      <c r="A78" s="104"/>
      <c r="B78" s="224"/>
      <c r="C78" s="225"/>
      <c r="D78" s="103"/>
      <c r="E78" s="108"/>
      <c r="F78" s="48" t="str">
        <f t="shared" si="1"/>
        <v>0.00</v>
      </c>
      <c r="G78" s="49">
        <f t="shared" si="2"/>
        <v>0</v>
      </c>
      <c r="H78" s="78" t="str">
        <f>IFERROR(VLOOKUP(B78,'Trans. Type Definitions'!$B$1:$F$36,4,FALSE), "0")</f>
        <v>0</v>
      </c>
      <c r="I78" s="50" t="e">
        <f>VLOOKUP(B78,'Trans. Type Definitions'!$B$1:$D$36,2,FALSE)</f>
        <v>#N/A</v>
      </c>
      <c r="J78" s="50" t="e">
        <f t="shared" si="0"/>
        <v>#N/A</v>
      </c>
      <c r="K78" s="51"/>
    </row>
    <row r="79" spans="1:18" ht="14.25">
      <c r="A79" s="104"/>
      <c r="B79" s="224"/>
      <c r="C79" s="225"/>
      <c r="D79" s="103"/>
      <c r="E79" s="108"/>
      <c r="F79" s="48" t="str">
        <f t="shared" si="1"/>
        <v>0.00</v>
      </c>
      <c r="G79" s="49">
        <f t="shared" si="2"/>
        <v>0</v>
      </c>
      <c r="H79" s="78" t="str">
        <f>IFERROR(VLOOKUP(B79,'Trans. Type Definitions'!$B$1:$F$36,4,FALSE), "0")</f>
        <v>0</v>
      </c>
      <c r="I79" s="50" t="e">
        <f>VLOOKUP(B79,'Trans. Type Definitions'!$B$1:$D$36,2,FALSE)</f>
        <v>#N/A</v>
      </c>
      <c r="J79" s="50" t="e">
        <f t="shared" si="0"/>
        <v>#N/A</v>
      </c>
      <c r="K79" s="51"/>
    </row>
    <row r="80" spans="1:18" ht="14.25">
      <c r="A80" s="104"/>
      <c r="B80" s="224"/>
      <c r="C80" s="225"/>
      <c r="D80" s="103"/>
      <c r="E80" s="108"/>
      <c r="F80" s="48" t="str">
        <f t="shared" si="1"/>
        <v>0.00</v>
      </c>
      <c r="G80" s="49">
        <f t="shared" si="2"/>
        <v>0</v>
      </c>
      <c r="H80" s="78" t="str">
        <f>IFERROR(VLOOKUP(B80,'Trans. Type Definitions'!$B$1:$F$36,4,FALSE), "0")</f>
        <v>0</v>
      </c>
      <c r="I80" s="50" t="e">
        <f>VLOOKUP(B80,'Trans. Type Definitions'!$B$1:$D$36,2,FALSE)</f>
        <v>#N/A</v>
      </c>
      <c r="J80" s="50" t="e">
        <f t="shared" si="0"/>
        <v>#N/A</v>
      </c>
      <c r="K80" s="51"/>
    </row>
    <row r="84" spans="1:5" ht="13.5" thickBot="1"/>
    <row r="85" spans="1:5" ht="16.5" thickBot="1">
      <c r="A85" s="248" t="s">
        <v>117</v>
      </c>
      <c r="B85" s="249"/>
      <c r="C85" s="249"/>
      <c r="D85" s="249"/>
      <c r="E85" s="250"/>
    </row>
    <row r="86" spans="1:5" ht="13.5" thickBot="1">
      <c r="D86" s="40"/>
    </row>
    <row r="87" spans="1:5" ht="13.5" thickBot="1">
      <c r="A87" s="255" t="s">
        <v>156</v>
      </c>
      <c r="B87" s="256"/>
      <c r="C87" s="256"/>
      <c r="D87" s="256"/>
      <c r="E87" s="257"/>
    </row>
    <row r="88" spans="1:5">
      <c r="A88" s="58" t="s">
        <v>9</v>
      </c>
      <c r="B88" s="261"/>
      <c r="C88" s="261"/>
      <c r="D88" s="261"/>
      <c r="E88" s="262"/>
    </row>
    <row r="89" spans="1:5">
      <c r="A89" s="59" t="s">
        <v>10</v>
      </c>
      <c r="B89" s="263"/>
      <c r="C89" s="263"/>
      <c r="D89" s="263"/>
      <c r="E89" s="264"/>
    </row>
    <row r="90" spans="1:5">
      <c r="A90" s="58" t="s">
        <v>11</v>
      </c>
      <c r="B90" s="263"/>
      <c r="C90" s="263"/>
      <c r="D90" s="263"/>
      <c r="E90" s="264"/>
    </row>
    <row r="91" spans="1:5">
      <c r="A91" s="58" t="s">
        <v>12</v>
      </c>
      <c r="B91" s="263"/>
      <c r="C91" s="263"/>
      <c r="D91" s="263"/>
      <c r="E91" s="264"/>
    </row>
    <row r="92" spans="1:5">
      <c r="A92" s="58" t="s">
        <v>13</v>
      </c>
      <c r="B92" s="251"/>
      <c r="C92" s="251"/>
      <c r="D92" s="251"/>
      <c r="E92" s="252"/>
    </row>
    <row r="93" spans="1:5">
      <c r="A93" s="60" t="s">
        <v>14</v>
      </c>
      <c r="B93" s="251"/>
      <c r="C93" s="251"/>
      <c r="D93" s="251"/>
      <c r="E93" s="252"/>
    </row>
    <row r="94" spans="1:5" ht="13.5" thickBot="1">
      <c r="A94" s="65" t="s">
        <v>157</v>
      </c>
      <c r="B94" s="253"/>
      <c r="C94" s="253"/>
      <c r="D94" s="253"/>
      <c r="E94" s="254"/>
    </row>
    <row r="95" spans="1:5" ht="13.5" thickBot="1">
      <c r="B95" s="41"/>
      <c r="C95" s="41"/>
    </row>
    <row r="96" spans="1:5" ht="13.5" thickBot="1">
      <c r="A96" s="255" t="s">
        <v>158</v>
      </c>
      <c r="B96" s="256"/>
      <c r="C96" s="256"/>
      <c r="D96" s="256"/>
      <c r="E96" s="257"/>
    </row>
    <row r="97" spans="1:5">
      <c r="A97" s="61" t="s">
        <v>15</v>
      </c>
      <c r="B97" s="62" t="s">
        <v>16</v>
      </c>
      <c r="C97" s="62" t="s">
        <v>17</v>
      </c>
      <c r="D97" s="62" t="s">
        <v>18</v>
      </c>
      <c r="E97" s="63" t="s">
        <v>19</v>
      </c>
    </row>
    <row r="98" spans="1:5">
      <c r="A98" s="58" t="s">
        <v>20</v>
      </c>
      <c r="B98" s="111"/>
      <c r="C98" s="111"/>
      <c r="D98" s="111"/>
      <c r="E98" s="112"/>
    </row>
    <row r="99" spans="1:5">
      <c r="A99" s="58" t="s">
        <v>21</v>
      </c>
      <c r="B99" s="113"/>
      <c r="C99" s="113"/>
      <c r="D99" s="113"/>
      <c r="E99" s="114"/>
    </row>
    <row r="100" spans="1:5">
      <c r="A100" s="58" t="s">
        <v>22</v>
      </c>
      <c r="B100" s="115"/>
      <c r="C100" s="113"/>
      <c r="D100" s="115"/>
      <c r="E100" s="116"/>
    </row>
    <row r="101" spans="1:5">
      <c r="A101" s="58" t="s">
        <v>23</v>
      </c>
      <c r="B101" s="115"/>
      <c r="C101" s="113"/>
      <c r="D101" s="115"/>
      <c r="E101" s="116"/>
    </row>
    <row r="102" spans="1:5" ht="13.5" thickBot="1">
      <c r="A102" s="64" t="s">
        <v>24</v>
      </c>
      <c r="B102" s="117"/>
      <c r="C102" s="118"/>
      <c r="D102" s="117"/>
      <c r="E102" s="119"/>
    </row>
    <row r="103" spans="1:5" ht="13.5" thickBot="1">
      <c r="B103" s="41"/>
      <c r="C103" s="41"/>
    </row>
    <row r="104" spans="1:5" ht="13.5" thickBot="1">
      <c r="A104" s="258" t="s">
        <v>159</v>
      </c>
      <c r="B104" s="259"/>
      <c r="C104" s="259"/>
      <c r="D104" s="259"/>
      <c r="E104" s="260"/>
    </row>
    <row r="105" spans="1:5">
      <c r="A105" s="1" t="s">
        <v>73</v>
      </c>
      <c r="B105" s="120"/>
      <c r="C105" s="120"/>
      <c r="D105" s="120"/>
      <c r="E105" s="121"/>
    </row>
    <row r="106" spans="1:5">
      <c r="A106" s="2" t="s">
        <v>74</v>
      </c>
      <c r="B106" s="122"/>
      <c r="C106" s="122"/>
      <c r="D106" s="120"/>
      <c r="E106" s="123"/>
    </row>
    <row r="107" spans="1:5" ht="13.5" thickBot="1">
      <c r="A107" s="3" t="s">
        <v>72</v>
      </c>
      <c r="B107" s="124"/>
      <c r="C107" s="124"/>
      <c r="D107" s="118"/>
      <c r="E107" s="125"/>
    </row>
    <row r="108" spans="1:5" ht="13.5" thickBot="1"/>
    <row r="109" spans="1:5" ht="15" thickBot="1">
      <c r="A109" s="177" t="s">
        <v>160</v>
      </c>
      <c r="B109" s="178"/>
      <c r="C109" s="178"/>
      <c r="D109" s="178"/>
      <c r="E109" s="179"/>
    </row>
    <row r="110" spans="1:5" ht="14.45" customHeight="1">
      <c r="A110" s="1" t="s">
        <v>112</v>
      </c>
      <c r="B110" s="187"/>
      <c r="C110" s="187"/>
      <c r="D110" s="187"/>
      <c r="E110" s="188"/>
    </row>
    <row r="111" spans="1:5">
      <c r="A111" s="2" t="s">
        <v>107</v>
      </c>
      <c r="B111" s="126"/>
      <c r="C111" s="127"/>
      <c r="D111" s="128"/>
      <c r="E111" s="129"/>
    </row>
    <row r="112" spans="1:5">
      <c r="A112" s="2" t="s">
        <v>103</v>
      </c>
      <c r="B112" s="130"/>
      <c r="C112" s="127"/>
      <c r="D112" s="128"/>
      <c r="E112" s="129"/>
    </row>
    <row r="113" spans="1:5">
      <c r="A113" s="2" t="s">
        <v>104</v>
      </c>
      <c r="B113" s="94">
        <f>B112-B111</f>
        <v>0</v>
      </c>
      <c r="C113" s="87"/>
      <c r="D113" s="88"/>
      <c r="E113" s="89"/>
    </row>
    <row r="114" spans="1:5" ht="14.45" customHeight="1">
      <c r="A114" s="189" t="s">
        <v>105</v>
      </c>
      <c r="B114" s="180"/>
      <c r="C114" s="180"/>
      <c r="D114" s="180"/>
      <c r="E114" s="181"/>
    </row>
    <row r="115" spans="1:5" ht="15" customHeight="1" thickBot="1">
      <c r="A115" s="190"/>
      <c r="B115" s="182"/>
      <c r="C115" s="182"/>
      <c r="D115" s="182"/>
      <c r="E115" s="183"/>
    </row>
  </sheetData>
  <mergeCells count="100">
    <mergeCell ref="B93:E93"/>
    <mergeCell ref="B94:E94"/>
    <mergeCell ref="A96:E96"/>
    <mergeCell ref="A104:E104"/>
    <mergeCell ref="A87:E87"/>
    <mergeCell ref="B88:E88"/>
    <mergeCell ref="B89:E89"/>
    <mergeCell ref="B90:E90"/>
    <mergeCell ref="B91:E91"/>
    <mergeCell ref="B92:E92"/>
    <mergeCell ref="A85:E85"/>
    <mergeCell ref="B70:C70"/>
    <mergeCell ref="B71:C71"/>
    <mergeCell ref="B72:C72"/>
    <mergeCell ref="B73:C73"/>
    <mergeCell ref="B74:C74"/>
    <mergeCell ref="B75:C75"/>
    <mergeCell ref="B76:C76"/>
    <mergeCell ref="B77:C77"/>
    <mergeCell ref="B78:C78"/>
    <mergeCell ref="B79:C79"/>
    <mergeCell ref="B80:C80"/>
    <mergeCell ref="B69:C69"/>
    <mergeCell ref="B62:C62"/>
    <mergeCell ref="B63:C63"/>
    <mergeCell ref="B64:C64"/>
    <mergeCell ref="B65:C65"/>
    <mergeCell ref="B66:C66"/>
    <mergeCell ref="B67:C67"/>
    <mergeCell ref="B68:C68"/>
    <mergeCell ref="B57:C57"/>
    <mergeCell ref="B58:C58"/>
    <mergeCell ref="B59:C59"/>
    <mergeCell ref="B60:C60"/>
    <mergeCell ref="B61:C61"/>
    <mergeCell ref="B42:C42"/>
    <mergeCell ref="B43:C43"/>
    <mergeCell ref="B56:C56"/>
    <mergeCell ref="B45:C45"/>
    <mergeCell ref="B46:C46"/>
    <mergeCell ref="B47:C47"/>
    <mergeCell ref="B48:C48"/>
    <mergeCell ref="B49:C49"/>
    <mergeCell ref="B50:C50"/>
    <mergeCell ref="B51:C51"/>
    <mergeCell ref="B52:C52"/>
    <mergeCell ref="B53:C53"/>
    <mergeCell ref="B54:C54"/>
    <mergeCell ref="B55:C55"/>
    <mergeCell ref="B20:C20"/>
    <mergeCell ref="A21:C21"/>
    <mergeCell ref="B44:C44"/>
    <mergeCell ref="B24:C24"/>
    <mergeCell ref="B25:C25"/>
    <mergeCell ref="B33:C33"/>
    <mergeCell ref="A35:G35"/>
    <mergeCell ref="A36:G36"/>
    <mergeCell ref="A37:A38"/>
    <mergeCell ref="B37:C38"/>
    <mergeCell ref="D37:D38"/>
    <mergeCell ref="E37:E38"/>
    <mergeCell ref="F37:G37"/>
    <mergeCell ref="B39:C39"/>
    <mergeCell ref="B40:C40"/>
    <mergeCell ref="B41:C41"/>
    <mergeCell ref="B7:C7"/>
    <mergeCell ref="B8:C8"/>
    <mergeCell ref="A13:C13"/>
    <mergeCell ref="B14:C14"/>
    <mergeCell ref="B15:C15"/>
    <mergeCell ref="B6:C6"/>
    <mergeCell ref="A1:C1"/>
    <mergeCell ref="B2:C2"/>
    <mergeCell ref="A3:C3"/>
    <mergeCell ref="B4:C4"/>
    <mergeCell ref="B5:C5"/>
    <mergeCell ref="A109:E109"/>
    <mergeCell ref="B114:E115"/>
    <mergeCell ref="D15:G15"/>
    <mergeCell ref="D17:G17"/>
    <mergeCell ref="D18:G18"/>
    <mergeCell ref="D19:G19"/>
    <mergeCell ref="D20:G20"/>
    <mergeCell ref="A34:G34"/>
    <mergeCell ref="B110:E110"/>
    <mergeCell ref="A114:A115"/>
    <mergeCell ref="A22:C22"/>
    <mergeCell ref="B23:C23"/>
    <mergeCell ref="B16:C16"/>
    <mergeCell ref="B17:C17"/>
    <mergeCell ref="B18:C18"/>
    <mergeCell ref="B19:C19"/>
    <mergeCell ref="D10:F10"/>
    <mergeCell ref="D11:F11"/>
    <mergeCell ref="D14:G14"/>
    <mergeCell ref="D4:F4"/>
    <mergeCell ref="D5:F5"/>
    <mergeCell ref="D6:F6"/>
    <mergeCell ref="D7:F7"/>
    <mergeCell ref="D8:F8"/>
  </mergeCells>
  <phoneticPr fontId="44" type="noConversion"/>
  <dataValidations count="4">
    <dataValidation type="decimal" operator="lessThanOrEqual" allowBlank="1" showInputMessage="1" showErrorMessage="1" sqref="C10:C11">
      <formula1>0</formula1>
    </dataValidation>
    <dataValidation type="list" allowBlank="1" showInputMessage="1" showErrorMessage="1" sqref="B39:C80">
      <formula1>TransactionType</formula1>
    </dataValidation>
    <dataValidation type="decimal" operator="greaterThanOrEqual" allowBlank="1" showInputMessage="1" showErrorMessage="1" sqref="D39:D80 B15:C15 B18:C20 B7:C8 B10:B11">
      <formula1>0</formula1>
    </dataValidation>
    <dataValidation type="list" allowBlank="1" showInputMessage="1" showErrorMessage="1" sqref="E39:E80">
      <formula1>Inpact</formula1>
    </dataValidation>
  </dataValidations>
  <pageMargins left="0.5" right="0.5" top="0.5" bottom="0.5" header="0.2" footer="0.3"/>
  <pageSetup scale="46" fitToHeight="2" orientation="portrait" r:id="rId1"/>
  <headerFooter>
    <oddHeader>&amp;R&amp;G</oddHeader>
  </headerFooter>
  <rowBreaks count="1" manualBreakCount="1">
    <brk id="82" max="11" man="1"/>
  </rowBreaks>
  <ignoredErrors>
    <ignoredError sqref="B113 B12:C12 B16" unlockedFormula="1"/>
  </ignoredErrors>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7"/>
  <sheetViews>
    <sheetView showGridLines="0" tabSelected="1" zoomScaleNormal="100" workbookViewId="0">
      <pane xSplit="2" ySplit="1" topLeftCell="C11" activePane="bottomRight" state="frozen"/>
      <selection pane="topRight" activeCell="C1" sqref="C1"/>
      <selection pane="bottomLeft" activeCell="A2" sqref="A2"/>
      <selection pane="bottomRight" activeCell="C20" sqref="C20"/>
    </sheetView>
  </sheetViews>
  <sheetFormatPr defaultColWidth="8.875" defaultRowHeight="14.25"/>
  <cols>
    <col min="1" max="1" width="3.5" style="142" customWidth="1"/>
    <col min="2" max="2" width="48.875" style="85" customWidth="1"/>
    <col min="3" max="3" width="46.5" style="85" bestFit="1" customWidth="1"/>
    <col min="4" max="4" width="8.875" style="85"/>
    <col min="5" max="5" width="69.75" style="86" customWidth="1"/>
    <col min="6" max="6" width="2.875" style="78" bestFit="1" customWidth="1"/>
    <col min="7" max="7" width="9.25" style="78" bestFit="1" customWidth="1"/>
    <col min="8" max="8" width="65.125" style="78" customWidth="1"/>
    <col min="9" max="16384" width="8.875" style="78"/>
  </cols>
  <sheetData>
    <row r="1" spans="1:9" ht="15.75" thickBot="1">
      <c r="B1" s="91" t="s">
        <v>25</v>
      </c>
      <c r="C1" s="91"/>
      <c r="D1" s="91" t="s">
        <v>26</v>
      </c>
      <c r="E1" s="92" t="s">
        <v>27</v>
      </c>
      <c r="F1" s="79"/>
      <c r="G1" s="90" t="s">
        <v>28</v>
      </c>
      <c r="H1" s="80"/>
      <c r="I1" s="81"/>
    </row>
    <row r="2" spans="1:9" ht="26.25" thickBot="1">
      <c r="A2" s="142">
        <v>1</v>
      </c>
      <c r="B2" s="75" t="s">
        <v>40</v>
      </c>
      <c r="C2" s="75" t="s">
        <v>233</v>
      </c>
      <c r="D2" s="140" t="s">
        <v>30</v>
      </c>
      <c r="E2" s="72" t="s">
        <v>41</v>
      </c>
      <c r="F2" s="4">
        <v>1</v>
      </c>
      <c r="G2" s="105" t="s">
        <v>33</v>
      </c>
      <c r="H2" s="171" t="s">
        <v>197</v>
      </c>
      <c r="I2" s="82"/>
    </row>
    <row r="3" spans="1:9" ht="15" thickBot="1">
      <c r="A3" s="142">
        <f>A2+1</f>
        <v>2</v>
      </c>
      <c r="B3" s="75" t="s">
        <v>29</v>
      </c>
      <c r="C3" s="75" t="s">
        <v>234</v>
      </c>
      <c r="D3" s="140" t="s">
        <v>30</v>
      </c>
      <c r="E3" s="72" t="s">
        <v>31</v>
      </c>
      <c r="F3" s="4">
        <v>1</v>
      </c>
      <c r="G3" s="106" t="s">
        <v>32</v>
      </c>
      <c r="H3" s="171" t="s">
        <v>198</v>
      </c>
      <c r="I3" s="80"/>
    </row>
    <row r="4" spans="1:9" ht="26.25" thickBot="1">
      <c r="A4" s="142">
        <f t="shared" ref="A4:A36" si="0">A3+1</f>
        <v>3</v>
      </c>
      <c r="B4" s="76" t="s">
        <v>66</v>
      </c>
      <c r="C4" s="76" t="s">
        <v>235</v>
      </c>
      <c r="D4" s="140" t="s">
        <v>30</v>
      </c>
      <c r="E4" s="73" t="s">
        <v>85</v>
      </c>
      <c r="F4" s="67">
        <v>1</v>
      </c>
      <c r="G4" s="106" t="s">
        <v>36</v>
      </c>
      <c r="H4" s="171" t="s">
        <v>199</v>
      </c>
      <c r="I4" s="80"/>
    </row>
    <row r="5" spans="1:9" ht="26.25" thickBot="1">
      <c r="A5" s="142">
        <f t="shared" si="0"/>
        <v>4</v>
      </c>
      <c r="B5" s="76" t="s">
        <v>67</v>
      </c>
      <c r="C5" s="76" t="s">
        <v>236</v>
      </c>
      <c r="D5" s="140" t="s">
        <v>30</v>
      </c>
      <c r="E5" s="73" t="s">
        <v>86</v>
      </c>
      <c r="F5" s="67">
        <v>1</v>
      </c>
      <c r="G5" s="66"/>
      <c r="H5" s="171" t="s">
        <v>200</v>
      </c>
      <c r="I5" s="80"/>
    </row>
    <row r="6" spans="1:9" s="83" customFormat="1" ht="15" thickBot="1">
      <c r="A6" s="142">
        <f t="shared" si="0"/>
        <v>5</v>
      </c>
      <c r="B6" s="77" t="s">
        <v>34</v>
      </c>
      <c r="C6" s="77" t="s">
        <v>237</v>
      </c>
      <c r="D6" s="140" t="s">
        <v>30</v>
      </c>
      <c r="E6" s="74" t="s">
        <v>35</v>
      </c>
      <c r="F6" s="70">
        <v>1</v>
      </c>
      <c r="G6" s="71"/>
      <c r="H6" s="171" t="s">
        <v>201</v>
      </c>
      <c r="I6" s="84"/>
    </row>
    <row r="7" spans="1:9" ht="26.25" thickBot="1">
      <c r="A7" s="142">
        <f t="shared" si="0"/>
        <v>6</v>
      </c>
      <c r="B7" s="158" t="s">
        <v>87</v>
      </c>
      <c r="C7" s="158" t="s">
        <v>238</v>
      </c>
      <c r="D7" s="159" t="s">
        <v>30</v>
      </c>
      <c r="E7" s="160" t="s">
        <v>169</v>
      </c>
      <c r="F7" s="4">
        <v>1</v>
      </c>
      <c r="G7" s="66"/>
      <c r="H7" s="172" t="s">
        <v>202</v>
      </c>
      <c r="I7" s="80"/>
    </row>
    <row r="8" spans="1:9" ht="39" thickBot="1">
      <c r="A8" s="142">
        <f t="shared" si="0"/>
        <v>7</v>
      </c>
      <c r="B8" s="158" t="s">
        <v>88</v>
      </c>
      <c r="C8" s="158" t="s">
        <v>239</v>
      </c>
      <c r="D8" s="159" t="s">
        <v>30</v>
      </c>
      <c r="E8" s="160" t="s">
        <v>95</v>
      </c>
      <c r="F8" s="4">
        <v>1</v>
      </c>
      <c r="G8" s="66"/>
      <c r="H8" s="172" t="s">
        <v>203</v>
      </c>
      <c r="I8" s="80"/>
    </row>
    <row r="9" spans="1:9" ht="26.25" thickBot="1">
      <c r="A9" s="142">
        <f t="shared" si="0"/>
        <v>8</v>
      </c>
      <c r="B9" s="158" t="s">
        <v>89</v>
      </c>
      <c r="C9" s="158" t="s">
        <v>240</v>
      </c>
      <c r="D9" s="159" t="s">
        <v>30</v>
      </c>
      <c r="E9" s="160" t="s">
        <v>96</v>
      </c>
      <c r="F9" s="4">
        <v>1</v>
      </c>
      <c r="G9" s="66"/>
      <c r="H9" s="172" t="s">
        <v>204</v>
      </c>
      <c r="I9" s="80"/>
    </row>
    <row r="10" spans="1:9" ht="26.25" thickBot="1">
      <c r="A10" s="142">
        <f t="shared" si="0"/>
        <v>9</v>
      </c>
      <c r="B10" s="158" t="s">
        <v>90</v>
      </c>
      <c r="C10" s="158" t="s">
        <v>241</v>
      </c>
      <c r="D10" s="159" t="s">
        <v>30</v>
      </c>
      <c r="E10" s="160" t="s">
        <v>97</v>
      </c>
      <c r="F10" s="4">
        <v>1</v>
      </c>
      <c r="G10" s="66"/>
      <c r="H10" s="172" t="s">
        <v>205</v>
      </c>
      <c r="I10" s="80"/>
    </row>
    <row r="11" spans="1:9" ht="77.25" thickBot="1">
      <c r="A11" s="142">
        <f t="shared" si="0"/>
        <v>10</v>
      </c>
      <c r="B11" s="158" t="s">
        <v>91</v>
      </c>
      <c r="C11" s="158" t="s">
        <v>242</v>
      </c>
      <c r="D11" s="159" t="s">
        <v>30</v>
      </c>
      <c r="E11" s="160" t="s">
        <v>98</v>
      </c>
      <c r="F11" s="4">
        <v>1</v>
      </c>
      <c r="G11" s="66"/>
      <c r="H11" s="172" t="s">
        <v>206</v>
      </c>
      <c r="I11" s="80"/>
    </row>
    <row r="12" spans="1:9" ht="39" thickBot="1">
      <c r="A12" s="142">
        <f t="shared" si="0"/>
        <v>11</v>
      </c>
      <c r="B12" s="158" t="s">
        <v>92</v>
      </c>
      <c r="C12" s="158" t="s">
        <v>243</v>
      </c>
      <c r="D12" s="159" t="s">
        <v>30</v>
      </c>
      <c r="E12" s="160" t="s">
        <v>99</v>
      </c>
      <c r="F12" s="4">
        <v>1</v>
      </c>
      <c r="G12" s="66"/>
      <c r="H12" s="172" t="s">
        <v>207</v>
      </c>
      <c r="I12" s="80"/>
    </row>
    <row r="13" spans="1:9" ht="26.25" thickBot="1">
      <c r="A13" s="142">
        <f t="shared" si="0"/>
        <v>12</v>
      </c>
      <c r="B13" s="158" t="s">
        <v>93</v>
      </c>
      <c r="C13" s="158" t="s">
        <v>244</v>
      </c>
      <c r="D13" s="159" t="s">
        <v>30</v>
      </c>
      <c r="E13" s="160" t="s">
        <v>100</v>
      </c>
      <c r="F13" s="4">
        <v>1</v>
      </c>
      <c r="G13" s="66"/>
      <c r="H13" s="172" t="s">
        <v>208</v>
      </c>
      <c r="I13" s="80"/>
    </row>
    <row r="14" spans="1:9" ht="39" thickBot="1">
      <c r="A14" s="142">
        <f t="shared" si="0"/>
        <v>13</v>
      </c>
      <c r="B14" s="158" t="s">
        <v>94</v>
      </c>
      <c r="C14" s="158" t="s">
        <v>245</v>
      </c>
      <c r="D14" s="159" t="s">
        <v>30</v>
      </c>
      <c r="E14" s="160" t="s">
        <v>101</v>
      </c>
      <c r="F14" s="4">
        <v>1</v>
      </c>
      <c r="G14" s="66"/>
      <c r="H14" s="172" t="s">
        <v>209</v>
      </c>
      <c r="I14" s="80"/>
    </row>
    <row r="15" spans="1:9" ht="39" thickBot="1">
      <c r="A15" s="142">
        <f t="shared" si="0"/>
        <v>14</v>
      </c>
      <c r="B15" s="158" t="s">
        <v>109</v>
      </c>
      <c r="C15" s="158" t="s">
        <v>246</v>
      </c>
      <c r="D15" s="159" t="s">
        <v>30</v>
      </c>
      <c r="E15" s="160" t="s">
        <v>164</v>
      </c>
      <c r="F15" s="4">
        <v>1</v>
      </c>
      <c r="G15" s="66"/>
      <c r="H15" s="172" t="s">
        <v>210</v>
      </c>
      <c r="I15" s="80"/>
    </row>
    <row r="16" spans="1:9" ht="15" thickBot="1">
      <c r="A16" s="142">
        <f t="shared" si="0"/>
        <v>15</v>
      </c>
      <c r="B16" s="76" t="s">
        <v>69</v>
      </c>
      <c r="C16" s="76" t="s">
        <v>247</v>
      </c>
      <c r="D16" s="140" t="s">
        <v>30</v>
      </c>
      <c r="E16" s="72" t="s">
        <v>119</v>
      </c>
      <c r="F16" s="67">
        <v>1</v>
      </c>
      <c r="G16" s="66"/>
      <c r="H16" s="171" t="s">
        <v>211</v>
      </c>
      <c r="I16" s="80"/>
    </row>
    <row r="17" spans="1:9" ht="15" thickBot="1">
      <c r="A17" s="142">
        <f t="shared" si="0"/>
        <v>16</v>
      </c>
      <c r="B17" s="75" t="s">
        <v>37</v>
      </c>
      <c r="C17" s="75" t="s">
        <v>248</v>
      </c>
      <c r="D17" s="140" t="s">
        <v>30</v>
      </c>
      <c r="E17" s="72" t="s">
        <v>38</v>
      </c>
      <c r="F17" s="4">
        <v>1</v>
      </c>
      <c r="G17" s="66"/>
      <c r="H17" s="171" t="s">
        <v>212</v>
      </c>
      <c r="I17" s="80"/>
    </row>
    <row r="18" spans="1:9" ht="15" thickBot="1">
      <c r="A18" s="142">
        <f t="shared" si="0"/>
        <v>17</v>
      </c>
      <c r="B18" s="76" t="s">
        <v>68</v>
      </c>
      <c r="C18" s="76" t="s">
        <v>249</v>
      </c>
      <c r="D18" s="76" t="s">
        <v>30</v>
      </c>
      <c r="E18" s="73" t="s">
        <v>83</v>
      </c>
      <c r="F18" s="67">
        <v>1</v>
      </c>
      <c r="G18" s="66"/>
      <c r="H18" s="171" t="s">
        <v>213</v>
      </c>
      <c r="I18" s="80"/>
    </row>
    <row r="19" spans="1:9" ht="26.25" thickBot="1">
      <c r="A19" s="142">
        <f t="shared" si="0"/>
        <v>18</v>
      </c>
      <c r="B19" s="75" t="s">
        <v>57</v>
      </c>
      <c r="C19" s="166" t="s">
        <v>232</v>
      </c>
      <c r="D19" s="140" t="s">
        <v>43</v>
      </c>
      <c r="E19" s="72" t="s">
        <v>58</v>
      </c>
      <c r="F19" s="4">
        <v>1</v>
      </c>
      <c r="G19" s="66"/>
      <c r="H19" s="171" t="s">
        <v>214</v>
      </c>
      <c r="I19" s="80"/>
    </row>
    <row r="20" spans="1:9" ht="26.25" thickBot="1">
      <c r="A20" s="142">
        <f t="shared" si="0"/>
        <v>19</v>
      </c>
      <c r="B20" s="75" t="s">
        <v>59</v>
      </c>
      <c r="C20" s="166" t="s">
        <v>250</v>
      </c>
      <c r="D20" s="140" t="s">
        <v>43</v>
      </c>
      <c r="E20" s="72" t="s">
        <v>60</v>
      </c>
      <c r="F20" s="4">
        <v>-1</v>
      </c>
      <c r="G20" s="66"/>
      <c r="H20" s="171" t="s">
        <v>215</v>
      </c>
      <c r="I20" s="80"/>
    </row>
    <row r="21" spans="1:9" ht="15" thickBot="1">
      <c r="A21" s="142">
        <f t="shared" si="0"/>
        <v>20</v>
      </c>
      <c r="B21" s="75" t="s">
        <v>55</v>
      </c>
      <c r="C21" s="166" t="s">
        <v>181</v>
      </c>
      <c r="D21" s="140" t="s">
        <v>43</v>
      </c>
      <c r="E21" s="72" t="s">
        <v>56</v>
      </c>
      <c r="F21" s="4">
        <v>-1</v>
      </c>
      <c r="G21" s="66"/>
      <c r="H21" s="171" t="s">
        <v>216</v>
      </c>
      <c r="I21" s="80"/>
    </row>
    <row r="22" spans="1:9" ht="26.25" thickBot="1">
      <c r="A22" s="142">
        <f t="shared" si="0"/>
        <v>21</v>
      </c>
      <c r="B22" s="75" t="s">
        <v>63</v>
      </c>
      <c r="C22" s="166" t="s">
        <v>182</v>
      </c>
      <c r="D22" s="140" t="s">
        <v>43</v>
      </c>
      <c r="E22" s="72" t="s">
        <v>64</v>
      </c>
      <c r="F22" s="4">
        <v>-1</v>
      </c>
      <c r="G22" s="66"/>
      <c r="H22" s="171" t="s">
        <v>217</v>
      </c>
      <c r="I22" s="80"/>
    </row>
    <row r="23" spans="1:9" ht="15" thickBot="1">
      <c r="A23" s="142">
        <f t="shared" si="0"/>
        <v>22</v>
      </c>
      <c r="B23" s="75" t="s">
        <v>45</v>
      </c>
      <c r="C23" s="166" t="s">
        <v>183</v>
      </c>
      <c r="D23" s="140" t="s">
        <v>43</v>
      </c>
      <c r="E23" s="72" t="s">
        <v>46</v>
      </c>
      <c r="F23" s="4">
        <v>-1</v>
      </c>
      <c r="G23" s="66"/>
      <c r="H23" s="171" t="s">
        <v>218</v>
      </c>
      <c r="I23" s="80"/>
    </row>
    <row r="24" spans="1:9" ht="15" thickBot="1">
      <c r="A24" s="142">
        <f t="shared" si="0"/>
        <v>23</v>
      </c>
      <c r="B24" s="75" t="s">
        <v>51</v>
      </c>
      <c r="C24" s="166" t="s">
        <v>184</v>
      </c>
      <c r="D24" s="140" t="s">
        <v>43</v>
      </c>
      <c r="E24" s="72" t="s">
        <v>52</v>
      </c>
      <c r="F24" s="4">
        <v>-1</v>
      </c>
      <c r="G24" s="66"/>
      <c r="H24" s="171" t="s">
        <v>219</v>
      </c>
      <c r="I24" s="80"/>
    </row>
    <row r="25" spans="1:9" ht="15" thickBot="1">
      <c r="A25" s="142">
        <f t="shared" si="0"/>
        <v>24</v>
      </c>
      <c r="B25" s="75" t="s">
        <v>47</v>
      </c>
      <c r="C25" s="166" t="s">
        <v>185</v>
      </c>
      <c r="D25" s="140" t="s">
        <v>43</v>
      </c>
      <c r="E25" s="72" t="s">
        <v>48</v>
      </c>
      <c r="F25" s="4">
        <v>1</v>
      </c>
      <c r="G25" s="66"/>
      <c r="H25" s="171" t="s">
        <v>220</v>
      </c>
      <c r="I25" s="80"/>
    </row>
    <row r="26" spans="1:9" ht="15" thickBot="1">
      <c r="A26" s="142">
        <f t="shared" si="0"/>
        <v>25</v>
      </c>
      <c r="B26" s="75" t="s">
        <v>53</v>
      </c>
      <c r="C26" s="166" t="s">
        <v>186</v>
      </c>
      <c r="D26" s="140" t="s">
        <v>43</v>
      </c>
      <c r="E26" s="72" t="s">
        <v>54</v>
      </c>
      <c r="F26" s="4">
        <v>1</v>
      </c>
      <c r="G26" s="66"/>
      <c r="H26" s="171" t="s">
        <v>221</v>
      </c>
      <c r="I26" s="80"/>
    </row>
    <row r="27" spans="1:9" ht="15" thickBot="1">
      <c r="A27" s="142">
        <f t="shared" si="0"/>
        <v>26</v>
      </c>
      <c r="B27" s="75" t="s">
        <v>42</v>
      </c>
      <c r="C27" s="166" t="s">
        <v>187</v>
      </c>
      <c r="D27" s="140" t="s">
        <v>43</v>
      </c>
      <c r="E27" s="72" t="s">
        <v>44</v>
      </c>
      <c r="F27" s="5">
        <v>-1</v>
      </c>
      <c r="G27" s="68"/>
      <c r="H27" s="171" t="s">
        <v>222</v>
      </c>
    </row>
    <row r="28" spans="1:9" ht="15" thickBot="1">
      <c r="A28" s="142">
        <f t="shared" si="0"/>
        <v>27</v>
      </c>
      <c r="B28" s="76" t="s">
        <v>123</v>
      </c>
      <c r="C28" s="167" t="s">
        <v>188</v>
      </c>
      <c r="D28" s="76" t="s">
        <v>43</v>
      </c>
      <c r="E28" s="73" t="s">
        <v>126</v>
      </c>
      <c r="F28" s="69">
        <v>-1</v>
      </c>
      <c r="G28" s="68"/>
      <c r="H28" s="171" t="s">
        <v>223</v>
      </c>
    </row>
    <row r="29" spans="1:9" s="135" customFormat="1" ht="15" thickBot="1">
      <c r="A29" s="151">
        <f t="shared" si="0"/>
        <v>28</v>
      </c>
      <c r="B29" s="131" t="s">
        <v>124</v>
      </c>
      <c r="C29" s="168" t="s">
        <v>189</v>
      </c>
      <c r="D29" s="131" t="s">
        <v>43</v>
      </c>
      <c r="E29" s="132" t="s">
        <v>125</v>
      </c>
      <c r="F29" s="133">
        <v>-1</v>
      </c>
      <c r="G29" s="134"/>
      <c r="H29" s="173" t="s">
        <v>224</v>
      </c>
    </row>
    <row r="30" spans="1:9" s="135" customFormat="1" ht="15" thickBot="1">
      <c r="A30" s="151">
        <f t="shared" si="0"/>
        <v>29</v>
      </c>
      <c r="B30" s="136" t="s">
        <v>49</v>
      </c>
      <c r="C30" s="169" t="s">
        <v>190</v>
      </c>
      <c r="D30" s="141" t="s">
        <v>43</v>
      </c>
      <c r="E30" s="137" t="s">
        <v>50</v>
      </c>
      <c r="F30" s="138">
        <v>-1</v>
      </c>
      <c r="G30" s="134"/>
      <c r="H30" s="173" t="s">
        <v>225</v>
      </c>
    </row>
    <row r="31" spans="1:9" s="135" customFormat="1" ht="15" thickBot="1">
      <c r="A31" s="151">
        <f t="shared" si="0"/>
        <v>30</v>
      </c>
      <c r="B31" s="136" t="s">
        <v>70</v>
      </c>
      <c r="C31" s="169" t="s">
        <v>191</v>
      </c>
      <c r="D31" s="141" t="s">
        <v>43</v>
      </c>
      <c r="E31" s="137" t="s">
        <v>39</v>
      </c>
      <c r="F31" s="138">
        <v>-1</v>
      </c>
      <c r="G31" s="134"/>
      <c r="H31" s="173" t="s">
        <v>226</v>
      </c>
    </row>
    <row r="32" spans="1:9" s="135" customFormat="1" ht="15" thickBot="1">
      <c r="A32" s="151">
        <f t="shared" si="0"/>
        <v>31</v>
      </c>
      <c r="B32" s="136" t="s">
        <v>61</v>
      </c>
      <c r="C32" s="169" t="s">
        <v>192</v>
      </c>
      <c r="D32" s="141" t="s">
        <v>43</v>
      </c>
      <c r="E32" s="137" t="s">
        <v>62</v>
      </c>
      <c r="F32" s="138">
        <v>-1</v>
      </c>
      <c r="G32" s="134"/>
      <c r="H32" s="173" t="s">
        <v>227</v>
      </c>
    </row>
    <row r="33" spans="1:8" s="135" customFormat="1" ht="15" thickBot="1">
      <c r="A33" s="151">
        <f t="shared" si="0"/>
        <v>32</v>
      </c>
      <c r="B33" s="163" t="s">
        <v>175</v>
      </c>
      <c r="C33" s="170" t="s">
        <v>193</v>
      </c>
      <c r="D33" s="164" t="s">
        <v>43</v>
      </c>
      <c r="E33" s="165" t="s">
        <v>178</v>
      </c>
      <c r="F33" s="138">
        <v>1</v>
      </c>
      <c r="G33" s="134"/>
      <c r="H33" s="174" t="s">
        <v>228</v>
      </c>
    </row>
    <row r="34" spans="1:8" s="135" customFormat="1" ht="15" thickBot="1">
      <c r="A34" s="151">
        <f t="shared" si="0"/>
        <v>33</v>
      </c>
      <c r="B34" s="131" t="s">
        <v>129</v>
      </c>
      <c r="C34" s="168" t="s">
        <v>194</v>
      </c>
      <c r="D34" s="131" t="s">
        <v>43</v>
      </c>
      <c r="E34" s="132" t="s">
        <v>127</v>
      </c>
      <c r="F34" s="133">
        <v>-1</v>
      </c>
      <c r="G34" s="134"/>
      <c r="H34" s="173" t="s">
        <v>229</v>
      </c>
    </row>
    <row r="35" spans="1:8" s="135" customFormat="1" ht="15" thickBot="1">
      <c r="A35" s="151">
        <f t="shared" si="0"/>
        <v>34</v>
      </c>
      <c r="B35" s="131" t="s">
        <v>130</v>
      </c>
      <c r="C35" s="168" t="s">
        <v>195</v>
      </c>
      <c r="D35" s="131" t="s">
        <v>43</v>
      </c>
      <c r="E35" s="132" t="s">
        <v>128</v>
      </c>
      <c r="F35" s="133">
        <v>-1</v>
      </c>
      <c r="G35" s="134"/>
      <c r="H35" s="173" t="s">
        <v>230</v>
      </c>
    </row>
    <row r="36" spans="1:8" s="135" customFormat="1" ht="15" thickBot="1">
      <c r="A36" s="151">
        <f t="shared" si="0"/>
        <v>35</v>
      </c>
      <c r="B36" s="136" t="s">
        <v>71</v>
      </c>
      <c r="C36" s="169" t="s">
        <v>196</v>
      </c>
      <c r="D36" s="141" t="s">
        <v>43</v>
      </c>
      <c r="E36" s="137" t="s">
        <v>65</v>
      </c>
      <c r="F36" s="138">
        <v>-1</v>
      </c>
      <c r="G36" s="134"/>
      <c r="H36" s="173" t="s">
        <v>231</v>
      </c>
    </row>
    <row r="38" spans="1:8" s="85" customFormat="1" ht="15">
      <c r="A38" s="142"/>
      <c r="B38" s="139" t="s">
        <v>161</v>
      </c>
      <c r="C38" s="139"/>
      <c r="E38" s="143"/>
    </row>
    <row r="39" spans="1:8" s="85" customFormat="1" ht="14.45" customHeight="1">
      <c r="A39" s="142"/>
      <c r="B39" s="265" t="s">
        <v>170</v>
      </c>
      <c r="C39" s="265"/>
      <c r="D39" s="265"/>
      <c r="E39" s="265"/>
    </row>
    <row r="40" spans="1:8" s="85" customFormat="1" ht="15">
      <c r="A40" s="142"/>
      <c r="B40" s="85" t="s">
        <v>171</v>
      </c>
    </row>
    <row r="41" spans="1:8" s="85" customFormat="1">
      <c r="A41" s="142"/>
      <c r="B41" s="85" t="s">
        <v>162</v>
      </c>
      <c r="E41" s="143"/>
    </row>
    <row r="42" spans="1:8" s="85" customFormat="1">
      <c r="A42" s="142"/>
      <c r="E42" s="143"/>
    </row>
    <row r="43" spans="1:8" s="85" customFormat="1" ht="15">
      <c r="A43" s="142"/>
      <c r="B43" s="139" t="s">
        <v>176</v>
      </c>
      <c r="C43" s="139"/>
      <c r="E43" s="143"/>
    </row>
    <row r="44" spans="1:8" s="85" customFormat="1">
      <c r="A44" s="142"/>
      <c r="B44" s="265" t="s">
        <v>177</v>
      </c>
      <c r="C44" s="265"/>
      <c r="D44" s="265"/>
      <c r="E44" s="265"/>
    </row>
    <row r="45" spans="1:8" s="85" customFormat="1">
      <c r="A45" s="142"/>
      <c r="E45" s="143"/>
    </row>
    <row r="46" spans="1:8" s="85" customFormat="1">
      <c r="A46" s="142"/>
      <c r="E46" s="143"/>
    </row>
    <row r="47" spans="1:8" s="85" customFormat="1">
      <c r="A47" s="142"/>
      <c r="E47" s="143"/>
    </row>
  </sheetData>
  <sortState ref="B2:E27">
    <sortCondition ref="B2:B27"/>
  </sortState>
  <mergeCells count="2">
    <mergeCell ref="B39:E39"/>
    <mergeCell ref="B44:E44"/>
  </mergeCells>
  <phoneticPr fontId="44" type="noConversion"/>
  <pageMargins left="0.2" right="0.2" top="1.25" bottom="0.75" header="0.2" footer="0.3"/>
  <pageSetup scale="66" orientation="landscape" r:id="rId1"/>
  <headerFooter>
    <oddHeader>&amp;L&amp;G&amp;C&amp;"Arial,Regular"ILPA Capital Call &amp; Distribution Notice Template
Definitions</oddHead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5</vt:i4>
      </vt:variant>
    </vt:vector>
  </HeadingPairs>
  <TitlesOfParts>
    <vt:vector size="7" baseType="lpstr">
      <vt:lpstr>Template</vt:lpstr>
      <vt:lpstr>Trans. Type Definitions</vt:lpstr>
      <vt:lpstr>Impact</vt:lpstr>
      <vt:lpstr>Inpact</vt:lpstr>
      <vt:lpstr>Template!Print_Area</vt:lpstr>
      <vt:lpstr>'Trans. Type Definitions'!Print_Area</vt:lpstr>
      <vt:lpstr>TransactionType</vt:lpstr>
    </vt:vector>
  </TitlesOfParts>
  <Company>CalPERS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Amanda Fisk</dc:creator>
  <cp:lastModifiedBy>chen corlin</cp:lastModifiedBy>
  <cp:lastPrinted>2018-03-15T17:43:34Z</cp:lastPrinted>
  <dcterms:created xsi:type="dcterms:W3CDTF">2011-12-23T17:20:05Z</dcterms:created>
  <dcterms:modified xsi:type="dcterms:W3CDTF">2019-01-06T04:47:26Z</dcterms:modified>
</cp:coreProperties>
</file>