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:\devroot\wiki2019\ilpa\"/>
    </mc:Choice>
  </mc:AlternateContent>
  <bookViews>
    <workbookView xWindow="0" yWindow="0" windowWidth="10860" windowHeight="10860" activeTab="1"/>
  </bookViews>
  <sheets>
    <sheet name="Template" sheetId="3" r:id="rId1"/>
    <sheet name="Trans. Type Definitions" sheetId="2" r:id="rId2"/>
  </sheets>
  <externalReferences>
    <externalReference r:id="rId3"/>
  </externalReferences>
  <definedNames>
    <definedName name="Impact">'Trans. Type Definitions'!$G$2:$G$3</definedName>
    <definedName name="Impacts">[1]Definitions!$E$2:$E$4</definedName>
    <definedName name="Inpact">'Trans. Type Definitions'!$G$2:$G$4</definedName>
    <definedName name="_xlnm.Print_Area" localSheetId="0">Template!$A$1:$L$116</definedName>
    <definedName name="_xlnm.Print_Area" localSheetId="1">'Trans. Type Definitions'!$B$1:$E$42</definedName>
    <definedName name="TransactionType">'Trans. Type Definitions'!$B$2:$B$36</definedName>
    <definedName name="TransTypes">[1]Definitions!$A$2:$A$21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3" i="2" l="1"/>
  <c r="A34" i="2"/>
  <c r="B113" i="3" l="1"/>
  <c r="H40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5" i="2" s="1"/>
  <c r="A36" i="2" s="1"/>
  <c r="A3" i="2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39" i="3"/>
  <c r="H41" i="3" l="1"/>
  <c r="G41" i="3" s="1"/>
  <c r="H42" i="3"/>
  <c r="G42" i="3" s="1"/>
  <c r="H43" i="3"/>
  <c r="G43" i="3" s="1"/>
  <c r="H44" i="3"/>
  <c r="G44" i="3" s="1"/>
  <c r="J44" i="3" s="1"/>
  <c r="H45" i="3"/>
  <c r="G45" i="3" s="1"/>
  <c r="H46" i="3"/>
  <c r="G46" i="3" s="1"/>
  <c r="H47" i="3"/>
  <c r="G47" i="3" s="1"/>
  <c r="H48" i="3"/>
  <c r="G48" i="3" s="1"/>
  <c r="H49" i="3"/>
  <c r="G49" i="3" s="1"/>
  <c r="H50" i="3"/>
  <c r="G50" i="3" s="1"/>
  <c r="H51" i="3"/>
  <c r="G51" i="3" s="1"/>
  <c r="H52" i="3"/>
  <c r="G52" i="3" s="1"/>
  <c r="H53" i="3"/>
  <c r="G53" i="3" s="1"/>
  <c r="H54" i="3"/>
  <c r="G54" i="3" s="1"/>
  <c r="H55" i="3"/>
  <c r="G55" i="3" s="1"/>
  <c r="H56" i="3"/>
  <c r="G56" i="3" s="1"/>
  <c r="H57" i="3"/>
  <c r="G57" i="3" s="1"/>
  <c r="H58" i="3"/>
  <c r="G58" i="3" s="1"/>
  <c r="H59" i="3"/>
  <c r="G59" i="3" s="1"/>
  <c r="H60" i="3"/>
  <c r="G60" i="3" s="1"/>
  <c r="H61" i="3"/>
  <c r="G61" i="3" s="1"/>
  <c r="H62" i="3"/>
  <c r="G62" i="3" s="1"/>
  <c r="H63" i="3"/>
  <c r="G63" i="3" s="1"/>
  <c r="H64" i="3"/>
  <c r="G64" i="3" s="1"/>
  <c r="H65" i="3"/>
  <c r="G65" i="3" s="1"/>
  <c r="H66" i="3"/>
  <c r="G66" i="3" s="1"/>
  <c r="H67" i="3"/>
  <c r="G67" i="3" s="1"/>
  <c r="H68" i="3"/>
  <c r="G68" i="3" s="1"/>
  <c r="H69" i="3"/>
  <c r="G69" i="3" s="1"/>
  <c r="H70" i="3"/>
  <c r="G70" i="3" s="1"/>
  <c r="H71" i="3"/>
  <c r="G71" i="3" s="1"/>
  <c r="H72" i="3"/>
  <c r="G72" i="3" s="1"/>
  <c r="H73" i="3"/>
  <c r="G73" i="3" s="1"/>
  <c r="H74" i="3"/>
  <c r="G74" i="3" s="1"/>
  <c r="H75" i="3"/>
  <c r="G75" i="3" s="1"/>
  <c r="H76" i="3"/>
  <c r="G76" i="3" s="1"/>
  <c r="H77" i="3"/>
  <c r="G77" i="3" s="1"/>
  <c r="H78" i="3"/>
  <c r="G78" i="3" s="1"/>
  <c r="H79" i="3"/>
  <c r="G79" i="3" s="1"/>
  <c r="H80" i="3"/>
  <c r="G80" i="3" s="1"/>
  <c r="H39" i="3"/>
  <c r="G40" i="3" s="1"/>
  <c r="J80" i="3"/>
  <c r="F80" i="3"/>
  <c r="J79" i="3"/>
  <c r="F79" i="3"/>
  <c r="J78" i="3"/>
  <c r="F78" i="3"/>
  <c r="J77" i="3"/>
  <c r="F77" i="3"/>
  <c r="J76" i="3"/>
  <c r="F76" i="3"/>
  <c r="J75" i="3"/>
  <c r="F75" i="3"/>
  <c r="J74" i="3"/>
  <c r="F74" i="3"/>
  <c r="J73" i="3"/>
  <c r="F73" i="3"/>
  <c r="J72" i="3"/>
  <c r="F72" i="3"/>
  <c r="J71" i="3"/>
  <c r="F71" i="3"/>
  <c r="J70" i="3"/>
  <c r="F70" i="3"/>
  <c r="J69" i="3"/>
  <c r="F69" i="3"/>
  <c r="J68" i="3"/>
  <c r="F68" i="3"/>
  <c r="J67" i="3"/>
  <c r="F67" i="3"/>
  <c r="J66" i="3"/>
  <c r="F66" i="3"/>
  <c r="J65" i="3"/>
  <c r="F65" i="3"/>
  <c r="J64" i="3"/>
  <c r="F64" i="3"/>
  <c r="J63" i="3"/>
  <c r="F63" i="3"/>
  <c r="J62" i="3"/>
  <c r="F62" i="3"/>
  <c r="J61" i="3"/>
  <c r="F61" i="3"/>
  <c r="J60" i="3"/>
  <c r="F60" i="3"/>
  <c r="J59" i="3"/>
  <c r="F59" i="3"/>
  <c r="J58" i="3"/>
  <c r="F58" i="3"/>
  <c r="J57" i="3"/>
  <c r="F57" i="3"/>
  <c r="J56" i="3"/>
  <c r="F56" i="3"/>
  <c r="J55" i="3"/>
  <c r="F55" i="3"/>
  <c r="J54" i="3"/>
  <c r="F54" i="3"/>
  <c r="J53" i="3"/>
  <c r="F53" i="3"/>
  <c r="J52" i="3"/>
  <c r="F52" i="3"/>
  <c r="J51" i="3"/>
  <c r="F51" i="3"/>
  <c r="J50" i="3"/>
  <c r="F50" i="3"/>
  <c r="J49" i="3"/>
  <c r="F49" i="3"/>
  <c r="J48" i="3"/>
  <c r="F48" i="3"/>
  <c r="J47" i="3"/>
  <c r="F47" i="3"/>
  <c r="J46" i="3"/>
  <c r="F46" i="3"/>
  <c r="J45" i="3"/>
  <c r="F45" i="3"/>
  <c r="F44" i="3"/>
  <c r="J43" i="3"/>
  <c r="F43" i="3"/>
  <c r="J42" i="3"/>
  <c r="F42" i="3"/>
  <c r="J41" i="3"/>
  <c r="F41" i="3"/>
  <c r="F40" i="3"/>
  <c r="F39" i="3"/>
  <c r="C27" i="3"/>
  <c r="C28" i="3" s="1"/>
  <c r="B27" i="3"/>
  <c r="B28" i="3" s="1"/>
  <c r="B23" i="3"/>
  <c r="B16" i="3"/>
  <c r="C12" i="3"/>
  <c r="B12" i="3"/>
  <c r="J40" i="3" l="1"/>
  <c r="G39" i="3"/>
  <c r="J39" i="3" s="1"/>
  <c r="B24" i="3"/>
  <c r="B25" i="3" s="1"/>
  <c r="B33" i="3" l="1"/>
  <c r="B29" i="3"/>
  <c r="B30" i="3" s="1"/>
  <c r="B31" i="3" l="1"/>
  <c r="B32" i="3" s="1"/>
  <c r="C29" i="3"/>
  <c r="C31" i="3" s="1"/>
  <c r="C32" i="3" s="1"/>
  <c r="C30" i="3" l="1"/>
</calcChain>
</file>

<file path=xl/sharedStrings.xml><?xml version="1.0" encoding="utf-8"?>
<sst xmlns="http://schemas.openxmlformats.org/spreadsheetml/2006/main" count="252" uniqueCount="216">
  <si>
    <t>Impact on Unfunded Balance (Current Notice)</t>
  </si>
  <si>
    <t>Unfunded Balance (Including Current Notice)</t>
  </si>
  <si>
    <t>Fund Aggregate Calls / Distributions (Incl. GP's Share)</t>
  </si>
  <si>
    <t>Contributions</t>
  </si>
  <si>
    <t>(Distributions)</t>
  </si>
  <si>
    <t>Aggregate Calls / Distributions</t>
  </si>
  <si>
    <t>as a % of Fund Amount</t>
  </si>
  <si>
    <t>Formulas, Do Not Overwrite</t>
  </si>
  <si>
    <t>Net Amount Called / (Distributed) - Current Notice</t>
  </si>
  <si>
    <t>Time Period:</t>
  </si>
  <si>
    <t>Calculation Basis, per LPA:</t>
  </si>
  <si>
    <t>Gross Calculation:</t>
  </si>
  <si>
    <t>Waiver Amount</t>
  </si>
  <si>
    <t>Fee Offset</t>
  </si>
  <si>
    <t>Call: Mgmt. Fee (Investor #X):</t>
  </si>
  <si>
    <t xml:space="preserve"> Partial Sale of Company B</t>
  </si>
  <si>
    <t>Investor #X</t>
  </si>
  <si>
    <t>All LPs</t>
  </si>
  <si>
    <t>GP</t>
  </si>
  <si>
    <t>Total</t>
  </si>
  <si>
    <t>Distributable Cash</t>
  </si>
  <si>
    <t>Return of Capital</t>
  </si>
  <si>
    <t>G/L - pre LP/GP split [A]</t>
  </si>
  <si>
    <t>G/L - after LP/GP Split [B]</t>
  </si>
  <si>
    <t>Carry Paid/(Received) [A-B]</t>
  </si>
  <si>
    <t>Transaction Type</t>
  </si>
  <si>
    <t>Call/Dist.</t>
  </si>
  <si>
    <t>Definition</t>
  </si>
  <si>
    <t>Impact</t>
  </si>
  <si>
    <t>Call: Investments</t>
  </si>
  <si>
    <t>Call</t>
  </si>
  <si>
    <t>Call for investments in new or existing underlying holdings</t>
  </si>
  <si>
    <t>Increases</t>
  </si>
  <si>
    <t>Decreases</t>
  </si>
  <si>
    <t>Call: Partnership Expenses</t>
  </si>
  <si>
    <t>Call for Partnership / Fund Expenses, as defined in LPA</t>
  </si>
  <si>
    <t>No Impact</t>
  </si>
  <si>
    <t>Call: Subsequent Close Interest</t>
  </si>
  <si>
    <t>Interest due from LPs that committed to subsequent closing of fund</t>
  </si>
  <si>
    <t>Return of unused proceeds called for investments (typically increases unfunded commitment)</t>
  </si>
  <si>
    <t>Call: Deemed GP Contribution</t>
  </si>
  <si>
    <t>Call from LPs, on behalf of GP's share of a capital call (typically serves as an offset to future management fees)</t>
  </si>
  <si>
    <t>Dist: Return of Capital - Cash</t>
  </si>
  <si>
    <t>Dist.</t>
  </si>
  <si>
    <t>Return of invested capital from the full or partial sale of an underlying holding</t>
  </si>
  <si>
    <t>Dist: Realized Gain - Cash</t>
  </si>
  <si>
    <t>Realized gain from the full or partial sale of an underlying holding</t>
  </si>
  <si>
    <t>Dist: Realized Loss - Cash</t>
  </si>
  <si>
    <t>Realized loss from the full or partial sale of an underlying holding</t>
  </si>
  <si>
    <t>Dist: Return of Capital - Stock</t>
  </si>
  <si>
    <t>Cost basis of a stock distribution</t>
  </si>
  <si>
    <t>Dist: Realized Gain - Stock</t>
  </si>
  <si>
    <t>Realized gain from a stock distribution</t>
  </si>
  <si>
    <t>Dist: Realized Loss - Stock</t>
  </si>
  <si>
    <t>Realized loss from a stock distribution</t>
  </si>
  <si>
    <t>Dist: Income/Dividends</t>
  </si>
  <si>
    <t>Income or dividends earned from underlying holdings</t>
  </si>
  <si>
    <t>Dist: Carry</t>
  </si>
  <si>
    <t>GP's share of distribution proceeds, as defined by the waterfall calculation in the LPA (offset to distribution)</t>
  </si>
  <si>
    <t>Dist: Clawback</t>
  </si>
  <si>
    <t>Return of excess carry distributed to GP, as defined by the waterfall calculation in the LPA (offset to Carry)</t>
  </si>
  <si>
    <t>Dist: Subsequent Close Interest</t>
  </si>
  <si>
    <t>Interest received from LPs that committed to subsequent closing of fund</t>
  </si>
  <si>
    <t>Dist: Other (Provide explanation in far-left column)</t>
  </si>
  <si>
    <t>Miscellaneous distributions not otherwise defined above (provide a description of these expenses in the far left column of the worksheet)</t>
  </si>
  <si>
    <t xml:space="preserve">Return of capital previously called for underlying holding, can be called again </t>
  </si>
  <si>
    <t>Call: Management Fee (inside commitment)</t>
  </si>
  <si>
    <t>Call: Management Fee (outside commitment)</t>
  </si>
  <si>
    <t>Call: Working Capital</t>
  </si>
  <si>
    <t>Call: Placement Agent Fees</t>
  </si>
  <si>
    <t>Dist: Return of Excess Capital Called</t>
  </si>
  <si>
    <t>Dist: Temporary Return of Capital - Investment</t>
  </si>
  <si>
    <t xml:space="preserve">     If yes: What is the proposed remedy</t>
  </si>
  <si>
    <t>Is the fund in  a clawback situation (yes/no)</t>
  </si>
  <si>
    <t xml:space="preserve">     If yes: What is the amount</t>
  </si>
  <si>
    <t>Data entry field</t>
  </si>
  <si>
    <t>Calculated field</t>
  </si>
  <si>
    <t>Name of the Parent or Legal entity calling/distributing funds</t>
  </si>
  <si>
    <t>Date this notice was issued to the investor</t>
  </si>
  <si>
    <t>Date funds are due to the Fund or will be distributed by the Fund</t>
  </si>
  <si>
    <t>USD</t>
  </si>
  <si>
    <t>Size of the Vehicle(s) calling funds</t>
  </si>
  <si>
    <t>Call for investment in XYZ Corp</t>
  </si>
  <si>
    <t>Drawdown against unfunded obligation when final use of funds has not been determined</t>
  </si>
  <si>
    <t>LP Balances / Totals (Fund Local Currency) - Formulas, Do Not Overwrite</t>
  </si>
  <si>
    <t>Call for periodic Mgmt. Fees/GP Distributions, net of any waivers or offsets (provide mgmt. fee calculation in the "Side Calculation" section); Reduces unfunded commitment</t>
  </si>
  <si>
    <t>Call for periodic Mgmt. Fees/GP Distributions, net of any waivers or offsets (provide mgmt. fee calculation in the "Side Calculation" section); No impact to unfunded commitment</t>
  </si>
  <si>
    <t>Call: Partnership Expenses – Accounting, Administration &amp; IT</t>
  </si>
  <si>
    <t>Call: Partnership Expenses – Audit &amp; Tax Preparatory</t>
  </si>
  <si>
    <t>Call: Partnership Expenses – Bank Fees</t>
  </si>
  <si>
    <t>Call: Partnership Expenses – Custody Fees</t>
  </si>
  <si>
    <t>Call: Partnership Expenses – Due Diligence</t>
  </si>
  <si>
    <t>Call: Partnership Expenses – Legal</t>
  </si>
  <si>
    <t>Call: Partnership Expenses – Organization Costs</t>
  </si>
  <si>
    <t>Call: Partnership Expenses – Other Travel &amp; Entertainment</t>
  </si>
  <si>
    <t>Expenses charged to the Fund for the audit of the Fund's financial records and for the preparation of any tax documents related to the Fund; Excludes any costs related to organizing the Fund, investment due diligence and fund administration expenses</t>
  </si>
  <si>
    <t>Expenses charged to the Fund for banking/finance services; Excludes fund administration expenses</t>
  </si>
  <si>
    <t>Expenses charged to the Fund for the registration of securities and other custody-related activities; Excludes fund administration expenses</t>
  </si>
  <si>
    <t>Expenses charged to the Fund to confirm all material assumptions in regards to potential investment opportunities; Includes all costs that can be clearly linked to the due diligence of specific investment opportunities including legal, travel and other costs; Includes both consummated and unconsummated deals; Exclude management fees and the costs of identifying and sourcing potential investment opportunities; Excludes fund administration expenses</t>
  </si>
  <si>
    <t>Expenses charged to the Fund for legal services on behalf of the Fund; Includes legal analysis to interpret or amend the Fund's LPA;  Excludes any legal costs associated with organizing/administering the fund or investment due diligence</t>
  </si>
  <si>
    <t>Expenses charged to the Fund for the establishment of the Fund, including any legal/audit costs; Excludes any fund administration expenses or Placement Fees</t>
  </si>
  <si>
    <t>Expenses charged to the Fund related to travel &amp; entertainment on behalf of the Fund; May include travel related to LPAC meetings or unreimbursed portfolio company meetings; Excludes travel costs associated with due diligence</t>
  </si>
  <si>
    <r>
      <rPr>
        <b/>
        <sz val="10"/>
        <color rgb="FFFF0000"/>
        <rFont val="Arial"/>
        <family val="2"/>
      </rPr>
      <t>2.10</t>
    </r>
    <r>
      <rPr>
        <sz val="10"/>
        <color theme="1"/>
        <rFont val="Arial"/>
        <family val="2"/>
      </rPr>
      <t xml:space="preserve"> LP Commitment:</t>
    </r>
  </si>
  <si>
    <t>Beginning Balance - Current Period (as reported in current notice)</t>
  </si>
  <si>
    <t>Variance</t>
  </si>
  <si>
    <t>Reason for Variance</t>
  </si>
  <si>
    <r>
      <t>Unfunded Balance (Prior to Current Notice)</t>
    </r>
    <r>
      <rPr>
        <vertAlign val="superscript"/>
        <sz val="10"/>
        <color theme="1"/>
        <rFont val="Arial"/>
        <family val="2"/>
      </rPr>
      <t>1</t>
    </r>
  </si>
  <si>
    <t>Ending Balance -  Prior Period (as reported in prior notice)</t>
  </si>
  <si>
    <t>Best Practices Fund II, L.P.</t>
  </si>
  <si>
    <t>Call: Partnership Expenses – Other (detail in far-left column)</t>
  </si>
  <si>
    <r>
      <t>Contributions</t>
    </r>
    <r>
      <rPr>
        <b/>
        <u/>
        <vertAlign val="superscript"/>
        <sz val="10"/>
        <color theme="1"/>
        <rFont val="Arial"/>
        <family val="2"/>
      </rPr>
      <t>2</t>
    </r>
  </si>
  <si>
    <r>
      <t>(Distributions)</t>
    </r>
    <r>
      <rPr>
        <b/>
        <u/>
        <vertAlign val="superscript"/>
        <sz val="10"/>
        <color theme="1"/>
        <rFont val="Arial"/>
        <family val="2"/>
      </rPr>
      <t>2</t>
    </r>
  </si>
  <si>
    <t>Balance Name (e.g. Unfunded Commitment Balance)</t>
  </si>
  <si>
    <t>Name / ID number of the investor</t>
  </si>
  <si>
    <t>Value Impact on Unfunded Commitment 
(Net Contributed)</t>
  </si>
  <si>
    <r>
      <rPr>
        <b/>
        <sz val="10"/>
        <color indexed="10"/>
        <rFont val="Arial"/>
        <family val="2"/>
      </rPr>
      <t>Section B:</t>
    </r>
    <r>
      <rPr>
        <b/>
        <sz val="10"/>
        <color theme="1"/>
        <rFont val="Arial"/>
        <family val="2"/>
      </rPr>
      <t xml:space="preserve">  </t>
    </r>
    <r>
      <rPr>
        <b/>
        <sz val="10"/>
        <rFont val="Arial"/>
        <family val="2"/>
      </rPr>
      <t xml:space="preserve">LP Information (Fund Local Currency) - Enter All Values as Positive Amounts </t>
    </r>
  </si>
  <si>
    <r>
      <rPr>
        <b/>
        <sz val="10"/>
        <color indexed="10"/>
        <rFont val="Arial"/>
        <family val="2"/>
      </rPr>
      <t xml:space="preserve">Section A: </t>
    </r>
    <r>
      <rPr>
        <b/>
        <sz val="10"/>
        <rFont val="Arial"/>
        <family val="2"/>
      </rPr>
      <t xml:space="preserve"> Fund Level  / Cash Flow Information (Fund Local Currency)</t>
    </r>
  </si>
  <si>
    <r>
      <rPr>
        <b/>
        <sz val="12"/>
        <color rgb="FFFF0000"/>
        <rFont val="Arial"/>
        <family val="2"/>
      </rPr>
      <t>Section D:</t>
    </r>
    <r>
      <rPr>
        <b/>
        <sz val="12"/>
        <color theme="1"/>
        <rFont val="Arial"/>
        <family val="2"/>
      </rPr>
      <t xml:space="preserve"> Side Calculations (Fund Local Currency)   
SAMPLES ONLY</t>
    </r>
  </si>
  <si>
    <t>LP % of Fund (LP Commitment / Fund Size)</t>
  </si>
  <si>
    <t>Fees/costs paid to the GP/Manager/Related Party, or to outside parties, for fundraising services</t>
  </si>
  <si>
    <r>
      <rPr>
        <b/>
        <sz val="12"/>
        <color indexed="10"/>
        <rFont val="Arial"/>
        <family val="2"/>
      </rPr>
      <t>Section C:</t>
    </r>
    <r>
      <rPr>
        <b/>
        <sz val="12"/>
        <color theme="1"/>
        <rFont val="Arial"/>
        <family val="2"/>
      </rPr>
      <t xml:space="preserve">  Worksheet - LP Amounts (Fund Local Currency) - Please include any transactions that net to zero</t>
    </r>
  </si>
  <si>
    <r>
      <t>Cumulative Fund Amount (Including Current Notice)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:</t>
    </r>
  </si>
  <si>
    <r>
      <t>as a % of Fund Amount</t>
    </r>
    <r>
      <rPr>
        <vertAlign val="superscript"/>
        <sz val="10"/>
        <color theme="1"/>
        <rFont val="Arial"/>
        <family val="2"/>
      </rPr>
      <t>2</t>
    </r>
  </si>
  <si>
    <t>Dist: Return of Capital - Management Fees</t>
  </si>
  <si>
    <t>Dist: Return of Capital - Partnership Expenses</t>
  </si>
  <si>
    <t>Return of partnership expenses</t>
  </si>
  <si>
    <t>Return of management fees</t>
  </si>
  <si>
    <t>Return of management fees that can be called again in the future</t>
  </si>
  <si>
    <t>Return of partnership expenses that can be called again in the future</t>
  </si>
  <si>
    <t>Dist: Temporary Return of Capital - Management Fees</t>
  </si>
  <si>
    <t>Dist: Temporary Return of Capital - Partnership Expenses</t>
  </si>
  <si>
    <t>LP #5</t>
  </si>
  <si>
    <r>
      <rPr>
        <b/>
        <sz val="10"/>
        <color indexed="10"/>
        <rFont val="Arial"/>
        <family val="2"/>
      </rPr>
      <t>2.02</t>
    </r>
    <r>
      <rPr>
        <sz val="10"/>
        <color indexed="8"/>
        <rFont val="Arial"/>
        <family val="2"/>
      </rPr>
      <t xml:space="preserve"> Issue Date (MM-DD-YYYY):</t>
    </r>
  </si>
  <si>
    <r>
      <rPr>
        <b/>
        <sz val="10"/>
        <color indexed="10"/>
        <rFont val="Arial"/>
        <family val="2"/>
      </rPr>
      <t>2.03</t>
    </r>
    <r>
      <rPr>
        <sz val="10"/>
        <color indexed="8"/>
        <rFont val="Arial"/>
        <family val="2"/>
      </rPr>
      <t xml:space="preserve"> Due Date (MM-DD-YYYY):</t>
    </r>
  </si>
  <si>
    <r>
      <rPr>
        <b/>
        <sz val="10"/>
        <color indexed="10"/>
        <rFont val="Arial"/>
        <family val="2"/>
      </rPr>
      <t>2.04</t>
    </r>
    <r>
      <rPr>
        <sz val="10"/>
        <color indexed="8"/>
        <rFont val="Arial"/>
        <family val="2"/>
      </rPr>
      <t xml:space="preserve"> Fund Local Currency:</t>
    </r>
  </si>
  <si>
    <r>
      <rPr>
        <b/>
        <sz val="10"/>
        <color indexed="10"/>
        <rFont val="Arial"/>
        <family val="2"/>
      </rPr>
      <t>2.05</t>
    </r>
    <r>
      <rPr>
        <sz val="10"/>
        <color indexed="8"/>
        <rFont val="Arial"/>
        <family val="2"/>
      </rPr>
      <t xml:space="preserve"> GP Commitment</t>
    </r>
  </si>
  <si>
    <r>
      <rPr>
        <b/>
        <sz val="10"/>
        <color indexed="10"/>
        <rFont val="Arial"/>
        <family val="2"/>
      </rPr>
      <t>2.06</t>
    </r>
    <r>
      <rPr>
        <sz val="10"/>
        <color indexed="8"/>
        <rFont val="Arial"/>
        <family val="2"/>
      </rPr>
      <t xml:space="preserve"> Fund Size, Including all AIVs (Fund Local Currency):</t>
    </r>
  </si>
  <si>
    <r>
      <rPr>
        <b/>
        <sz val="10"/>
        <color indexed="10"/>
        <rFont val="Arial"/>
        <family val="2"/>
      </rPr>
      <t>2.07</t>
    </r>
    <r>
      <rPr>
        <sz val="10"/>
        <color indexed="8"/>
        <rFont val="Arial"/>
        <family val="2"/>
      </rPr>
      <t xml:space="preserve"> Cumulative Fund Amount (Prior To Current Notice)</t>
    </r>
    <r>
      <rPr>
        <vertAlign val="superscript"/>
        <sz val="10"/>
        <color indexed="8"/>
        <rFont val="Arial"/>
        <family val="2"/>
      </rPr>
      <t>1,2</t>
    </r>
    <r>
      <rPr>
        <sz val="10"/>
        <color indexed="8"/>
        <rFont val="Arial"/>
        <family val="2"/>
      </rPr>
      <t>:</t>
    </r>
  </si>
  <si>
    <r>
      <rPr>
        <b/>
        <sz val="10"/>
        <color indexed="10"/>
        <rFont val="Arial"/>
        <family val="2"/>
      </rPr>
      <t>2.08</t>
    </r>
    <r>
      <rPr>
        <sz val="10"/>
        <color indexed="8"/>
        <rFont val="Arial"/>
        <family val="2"/>
      </rPr>
      <t xml:space="preserve"> Fund Amount (Current Notice)</t>
    </r>
  </si>
  <si>
    <r>
      <rPr>
        <b/>
        <sz val="10"/>
        <color rgb="FFFF0000"/>
        <rFont val="Arial"/>
        <family val="2"/>
      </rPr>
      <t>2.09</t>
    </r>
    <r>
      <rPr>
        <sz val="10"/>
        <color theme="1"/>
        <rFont val="Arial"/>
        <family val="2"/>
      </rPr>
      <t xml:space="preserve"> LP / ID Number:</t>
    </r>
  </si>
  <si>
    <t>Currency of the entity in 2.01 calling/dist. funds (note if calling in different currency)</t>
  </si>
  <si>
    <t>Total amounts called/distributed by the Fund in 2.01 prior to the current notice</t>
  </si>
  <si>
    <t>Total amounts being called/distributed by the Fund in 2.01 with this notice</t>
  </si>
  <si>
    <t>Commitment amount by the LP listed in 2.09</t>
  </si>
  <si>
    <r>
      <rPr>
        <b/>
        <sz val="10"/>
        <color rgb="FFFF0000"/>
        <rFont val="Arial"/>
        <family val="2"/>
      </rPr>
      <t>2.12</t>
    </r>
    <r>
      <rPr>
        <sz val="10"/>
        <color theme="1"/>
        <rFont val="Arial"/>
        <family val="2"/>
      </rPr>
      <t xml:space="preserve"> LP Unfunded Commitment</t>
    </r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(Prior to current notice)</t>
    </r>
  </si>
  <si>
    <r>
      <rPr>
        <b/>
        <sz val="10"/>
        <color rgb="FFFF0000"/>
        <rFont val="Arial"/>
        <family val="2"/>
      </rPr>
      <t>2.13</t>
    </r>
    <r>
      <rPr>
        <sz val="10"/>
        <color theme="1"/>
        <rFont val="Arial"/>
        <family val="2"/>
      </rPr>
      <t xml:space="preserve"> LP Cumulative Contributions</t>
    </r>
    <r>
      <rPr>
        <vertAlign val="superscript"/>
        <sz val="10"/>
        <color theme="1"/>
        <rFont val="Arial"/>
        <family val="2"/>
      </rPr>
      <t>1,2</t>
    </r>
    <r>
      <rPr>
        <sz val="10"/>
        <color theme="1"/>
        <rFont val="Arial"/>
        <family val="2"/>
      </rPr>
      <t xml:space="preserve"> (Prior to current notice)</t>
    </r>
  </si>
  <si>
    <r>
      <rPr>
        <b/>
        <sz val="10"/>
        <color rgb="FFFF0000"/>
        <rFont val="Arial"/>
        <family val="2"/>
      </rPr>
      <t>2.14</t>
    </r>
    <r>
      <rPr>
        <sz val="10"/>
        <color theme="1"/>
        <rFont val="Arial"/>
        <family val="2"/>
      </rPr>
      <t xml:space="preserve"> LP Cumulative Distributions</t>
    </r>
    <r>
      <rPr>
        <vertAlign val="superscript"/>
        <sz val="10"/>
        <color theme="1"/>
        <rFont val="Arial"/>
        <family val="2"/>
      </rPr>
      <t>1,2</t>
    </r>
    <r>
      <rPr>
        <sz val="10"/>
        <color theme="1"/>
        <rFont val="Arial"/>
        <family val="2"/>
      </rPr>
      <t xml:space="preserve"> (Prior to current notice)</t>
    </r>
  </si>
  <si>
    <r>
      <rPr>
        <b/>
        <sz val="10"/>
        <color indexed="10"/>
        <rFont val="Arial"/>
        <family val="2"/>
      </rPr>
      <t>2.15</t>
    </r>
    <r>
      <rPr>
        <b/>
        <sz val="10"/>
        <color indexed="8"/>
        <rFont val="Arial"/>
        <family val="2"/>
      </rPr>
      <t xml:space="preserve"> Holding Name / Transaction Description 
(If applicable, please provide a 2-3 word description of each transaction, particularly for misc. fees or income)</t>
    </r>
  </si>
  <si>
    <r>
      <rPr>
        <b/>
        <sz val="10"/>
        <color indexed="10"/>
        <rFont val="Arial"/>
        <family val="2"/>
      </rPr>
      <t>2.16</t>
    </r>
    <r>
      <rPr>
        <b/>
        <sz val="10"/>
        <color indexed="8"/>
        <rFont val="Arial"/>
        <family val="2"/>
      </rPr>
      <t xml:space="preserve"> Transaction Type 
(Choose from Dropdown)</t>
    </r>
  </si>
  <si>
    <r>
      <rPr>
        <b/>
        <sz val="10"/>
        <color indexed="10"/>
        <rFont val="Arial"/>
        <family val="2"/>
      </rPr>
      <t>2.17</t>
    </r>
    <r>
      <rPr>
        <b/>
        <sz val="10"/>
        <rFont val="Arial"/>
        <family val="2"/>
      </rPr>
      <t xml:space="preserve"> LP Amount 
(Enter all Values as Positive Amounts)</t>
    </r>
  </si>
  <si>
    <r>
      <rPr>
        <b/>
        <sz val="10"/>
        <color indexed="10"/>
        <rFont val="Arial"/>
        <family val="2"/>
      </rPr>
      <t>2.18</t>
    </r>
    <r>
      <rPr>
        <b/>
        <sz val="10"/>
        <color indexed="8"/>
        <rFont val="Arial"/>
        <family val="2"/>
      </rPr>
      <t xml:space="preserve"> Impact on Unfunded Commitment 
(Choose from Dropdown)</t>
    </r>
  </si>
  <si>
    <r>
      <rPr>
        <b/>
        <sz val="10"/>
        <color indexed="10"/>
        <rFont val="Arial"/>
        <family val="2"/>
      </rPr>
      <t>2.19</t>
    </r>
    <r>
      <rPr>
        <b/>
        <sz val="10"/>
        <color indexed="8"/>
        <rFont val="Arial"/>
        <family val="2"/>
      </rPr>
      <t xml:space="preserve"> Unfunded Commitment</t>
    </r>
  </si>
  <si>
    <r>
      <rPr>
        <b/>
        <sz val="10"/>
        <color indexed="10"/>
        <rFont val="Arial"/>
        <family val="2"/>
      </rPr>
      <t>2.20</t>
    </r>
    <r>
      <rPr>
        <sz val="10"/>
        <color indexed="8"/>
        <rFont val="Arial"/>
        <family val="2"/>
      </rPr>
      <t xml:space="preserve"> Cumulative LP Amount (Prior To Current Notice)</t>
    </r>
    <r>
      <rPr>
        <vertAlign val="superscript"/>
        <sz val="10"/>
        <color indexed="8"/>
        <rFont val="Arial"/>
        <family val="2"/>
      </rPr>
      <t>1,2</t>
    </r>
    <r>
      <rPr>
        <sz val="10"/>
        <color indexed="8"/>
        <rFont val="Arial"/>
        <family val="2"/>
      </rPr>
      <t>:</t>
    </r>
  </si>
  <si>
    <r>
      <rPr>
        <b/>
        <sz val="10"/>
        <color rgb="FFFF0000"/>
        <rFont val="Arial"/>
        <family val="2"/>
      </rPr>
      <t>2.21</t>
    </r>
    <r>
      <rPr>
        <sz val="10"/>
        <color theme="1"/>
        <rFont val="Arial"/>
        <family val="2"/>
      </rPr>
      <t xml:space="preserve"> LP Amount (Current Notice):</t>
    </r>
  </si>
  <si>
    <r>
      <rPr>
        <b/>
        <sz val="10"/>
        <color rgb="FFFF0000"/>
        <rFont val="Arial"/>
        <family val="2"/>
      </rPr>
      <t>2.22</t>
    </r>
    <r>
      <rPr>
        <sz val="10"/>
        <color theme="1"/>
        <rFont val="Arial"/>
        <family val="2"/>
      </rPr>
      <t xml:space="preserve"> Cumulative LP Amount (Including Current Notice)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:</t>
    </r>
  </si>
  <si>
    <r>
      <rPr>
        <b/>
        <sz val="11.5"/>
        <color rgb="FFFF0000"/>
        <rFont val="Arial"/>
        <family val="2"/>
      </rPr>
      <t>2.23</t>
    </r>
    <r>
      <rPr>
        <b/>
        <sz val="11.5"/>
        <color theme="1"/>
        <rFont val="Arial"/>
        <family val="2"/>
      </rPr>
      <t xml:space="preserve"> LP Total Net Amount Called / (Distributed) -
 Current Notice</t>
    </r>
  </si>
  <si>
    <r>
      <rPr>
        <b/>
        <sz val="10"/>
        <color indexed="10"/>
        <rFont val="Arial"/>
        <family val="2"/>
      </rPr>
      <t>2.24</t>
    </r>
    <r>
      <rPr>
        <b/>
        <sz val="10"/>
        <color indexed="8"/>
        <rFont val="Arial"/>
        <family val="2"/>
      </rPr>
      <t xml:space="preserve"> Management Fee Calculation (per Section X.X(x) of LPA)</t>
    </r>
  </si>
  <si>
    <r>
      <rPr>
        <b/>
        <sz val="10"/>
        <color indexed="10"/>
        <rFont val="Arial"/>
        <family val="2"/>
      </rPr>
      <t>2.25</t>
    </r>
    <r>
      <rPr>
        <b/>
        <sz val="10"/>
        <color indexed="8"/>
        <rFont val="Arial"/>
        <family val="2"/>
      </rPr>
      <t xml:space="preserve"> Cumulative Management Fees</t>
    </r>
  </si>
  <si>
    <r>
      <rPr>
        <b/>
        <sz val="10"/>
        <color indexed="10"/>
        <rFont val="Arial"/>
        <family val="2"/>
      </rPr>
      <t>2.26</t>
    </r>
    <r>
      <rPr>
        <b/>
        <sz val="10"/>
        <color indexed="8"/>
        <rFont val="Arial"/>
        <family val="2"/>
      </rPr>
      <t xml:space="preserve"> Waterfall/Carry Calculation (per Section X.X(x) of LPA)</t>
    </r>
  </si>
  <si>
    <r>
      <t xml:space="preserve">2.27 </t>
    </r>
    <r>
      <rPr>
        <b/>
        <sz val="10"/>
        <rFont val="Arial"/>
        <family val="2"/>
      </rPr>
      <t>Clawback Questions</t>
    </r>
  </si>
  <si>
    <r>
      <t xml:space="preserve">2.28 </t>
    </r>
    <r>
      <rPr>
        <b/>
        <sz val="10"/>
        <rFont val="Arial"/>
        <family val="2"/>
      </rPr>
      <t>Cumulative Balance - Reconciliation to a Prior Period Notice</t>
    </r>
    <r>
      <rPr>
        <b/>
        <vertAlign val="superscript"/>
        <sz val="10"/>
        <rFont val="Arial"/>
        <family val="2"/>
      </rPr>
      <t>1</t>
    </r>
  </si>
  <si>
    <t>New in Version 1.1 (updated in Sept. 2016)</t>
  </si>
  <si>
    <t>▪ Clarified the guidance regarding the side-calculation section of the Template (Section D)</t>
  </si>
  <si>
    <r>
      <rPr>
        <i/>
        <vertAlign val="superscript"/>
        <sz val="8"/>
        <color theme="1"/>
        <rFont val="Arial"/>
        <family val="2"/>
      </rPr>
      <t>1</t>
    </r>
    <r>
      <rPr>
        <i/>
        <sz val="8"/>
        <color theme="1"/>
        <rFont val="Arial"/>
        <family val="2"/>
      </rPr>
      <t>If value does not match the ending balance from the prior notice, please provide a description for the variance in a side calculation (Section D - 2.28)</t>
    </r>
  </si>
  <si>
    <t>Expenses charged to the Fund, not described elsewhere; May include annual meeting expenses, insurance, partnership level taxes, and deal origination/monitoring expenses; (provide a description of these expenses in the far left column of the Call/Dist. Template)</t>
  </si>
  <si>
    <r>
      <t>Unfunded commitment balance for the LP listed in 2.09, excluding the activity in the current notice</t>
    </r>
    <r>
      <rPr>
        <i/>
        <vertAlign val="superscript"/>
        <sz val="8.5"/>
        <color theme="1"/>
        <rFont val="Arial"/>
        <family val="2"/>
      </rPr>
      <t>1</t>
    </r>
  </si>
  <si>
    <r>
      <t>Cumulative outflows from the LP listed in 2.09, excluding the activity in the current notice</t>
    </r>
    <r>
      <rPr>
        <i/>
        <vertAlign val="superscript"/>
        <sz val="8.5"/>
        <color theme="1"/>
        <rFont val="Arial"/>
        <family val="2"/>
      </rPr>
      <t>1,2</t>
    </r>
  </si>
  <si>
    <r>
      <t>Cumulative inflows to the LP listed in 2.09, excluding the activity in the current notice</t>
    </r>
    <r>
      <rPr>
        <i/>
        <vertAlign val="superscript"/>
        <sz val="8.5"/>
        <color theme="1"/>
        <rFont val="Arial"/>
        <family val="2"/>
      </rPr>
      <t>1,2</t>
    </r>
  </si>
  <si>
    <t>Commitment of the GP to the Fund in 2.01 (excl. any Related Party commitment)</t>
  </si>
  <si>
    <t>Call for expenses charged to the Fund for fund administration, including accounting, valuation services, filing fees and IT activities; Excludes expenses for audit and tax preparation</t>
  </si>
  <si>
    <r>
      <rPr>
        <sz val="11"/>
        <color theme="1"/>
        <rFont val="Calibri"/>
        <family val="2"/>
      </rPr>
      <t>▪</t>
    </r>
    <r>
      <rPr>
        <sz val="11"/>
        <color theme="1"/>
        <rFont val="Arial"/>
        <family val="2"/>
      </rPr>
      <t xml:space="preserve"> Revised transaction types to more closely reflect the ILPA Reporting Template (originally released in Jan. 2016); Specifically, transaction codes for partnership expense sub-classifications were added (listed above in red font)</t>
    </r>
  </si>
  <si>
    <r>
      <rPr>
        <sz val="11"/>
        <color theme="1"/>
        <rFont val="Calibri"/>
        <family val="2"/>
      </rPr>
      <t>▪</t>
    </r>
    <r>
      <rPr>
        <sz val="11"/>
        <color theme="1"/>
        <rFont val="Arial"/>
        <family val="2"/>
      </rPr>
      <t xml:space="preserve"> Miscellaneous formatting / bug fixes</t>
    </r>
  </si>
  <si>
    <r>
      <rPr>
        <i/>
        <vertAlign val="superscript"/>
        <sz val="8"/>
        <color indexed="8"/>
        <rFont val="Arial"/>
        <family val="2"/>
      </rPr>
      <t>2</t>
    </r>
    <r>
      <rPr>
        <i/>
        <sz val="8"/>
        <color indexed="8"/>
        <rFont val="Arial"/>
        <family val="2"/>
      </rPr>
      <t>Due to variations in the definitions used by different funds, these balances may not necessarily tie to cumulative contributions/distributions reported in quarterly fund financials; Do not use these balances to calculate performance multiples (e.g. DPI)</t>
    </r>
  </si>
  <si>
    <r>
      <rPr>
        <b/>
        <sz val="10"/>
        <color rgb="FFFF0000"/>
        <rFont val="Arial"/>
        <family val="2"/>
      </rPr>
      <t>2.11</t>
    </r>
    <r>
      <rPr>
        <sz val="10"/>
        <color theme="1"/>
        <rFont val="Arial"/>
        <family val="2"/>
      </rPr>
      <t xml:space="preserve"> LP % of Cap. Account (% of NAV)</t>
    </r>
  </si>
  <si>
    <t>NAV for the LP listed in 2.09, as a % of the NAV for the fund listed in 2.01 (n/a if fund has not reported)</t>
  </si>
  <si>
    <t>Dist: Tax Withheld</t>
  </si>
  <si>
    <t>New in Version 1.2 (updated in Sept. 2018)</t>
  </si>
  <si>
    <r>
      <rPr>
        <sz val="11"/>
        <color theme="1"/>
        <rFont val="Calibri"/>
        <family val="2"/>
      </rPr>
      <t>▪</t>
    </r>
    <r>
      <rPr>
        <sz val="11"/>
        <color theme="1"/>
        <rFont val="Arial"/>
        <family val="2"/>
      </rPr>
      <t>Added new transaction type for tax withheld (in red text)</t>
    </r>
  </si>
  <si>
    <t>Taxes Withheld from Distributions (offset to Realized Gain and/or Income/Dividends)</t>
  </si>
  <si>
    <r>
      <t>ILPA Capital Call &amp; Distribution Template</t>
    </r>
    <r>
      <rPr>
        <b/>
        <sz val="10"/>
        <color theme="0"/>
        <rFont val="Arial"/>
        <family val="2"/>
      </rPr>
      <t xml:space="preserve"> </t>
    </r>
    <r>
      <rPr>
        <i/>
        <sz val="7"/>
        <color theme="0"/>
        <rFont val="Arial"/>
        <family val="2"/>
      </rPr>
      <t>(Version 1.2, updated in Sept. 2018; See the Trans. Type Definitions tab for a list of updates)</t>
    </r>
  </si>
  <si>
    <r>
      <rPr>
        <b/>
        <sz val="12"/>
        <color indexed="10"/>
        <rFont val="Arial"/>
        <family val="2"/>
      </rPr>
      <t>2.01</t>
    </r>
    <r>
      <rPr>
        <b/>
        <sz val="12"/>
        <color indexed="8"/>
        <rFont val="Arial"/>
        <family val="2"/>
      </rPr>
      <t xml:space="preserve"> Fund</t>
    </r>
  </si>
  <si>
    <r>
      <t>Call</t>
    </r>
    <r>
      <rPr>
        <sz val="10"/>
        <color indexed="8"/>
        <rFont val="宋体"/>
        <family val="3"/>
        <charset val="134"/>
      </rPr>
      <t>款：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投资</t>
    </r>
  </si>
  <si>
    <r>
      <t>Call</t>
    </r>
    <r>
      <rPr>
        <sz val="10"/>
        <color theme="1"/>
        <rFont val="宋体"/>
        <family val="3"/>
        <charset val="134"/>
      </rPr>
      <t>款：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管理费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宋体"/>
        <family val="3"/>
        <charset val="134"/>
      </rPr>
      <t>内部承诺</t>
    </r>
    <r>
      <rPr>
        <sz val="10"/>
        <color theme="1"/>
        <rFont val="Arial"/>
        <family val="2"/>
      </rPr>
      <t>)</t>
    </r>
  </si>
  <si>
    <r>
      <t>Call</t>
    </r>
    <r>
      <rPr>
        <sz val="10"/>
        <color theme="1"/>
        <rFont val="宋体"/>
        <family val="3"/>
        <charset val="134"/>
      </rPr>
      <t>款：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管理费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宋体"/>
        <family val="3"/>
        <charset val="134"/>
      </rPr>
      <t>外部承诺</t>
    </r>
    <r>
      <rPr>
        <sz val="10"/>
        <color theme="1"/>
        <rFont val="Arial"/>
        <family val="2"/>
      </rPr>
      <t>)</t>
    </r>
  </si>
  <si>
    <r>
      <t>Call</t>
    </r>
    <r>
      <rPr>
        <sz val="10"/>
        <color indexed="8"/>
        <rFont val="宋体"/>
        <family val="3"/>
        <charset val="134"/>
      </rPr>
      <t>款：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合作伙伴费用</t>
    </r>
  </si>
  <si>
    <r>
      <t>Call</t>
    </r>
    <r>
      <rPr>
        <sz val="10"/>
        <color rgb="FFFF0000"/>
        <rFont val="宋体"/>
        <family val="3"/>
        <charset val="134"/>
      </rPr>
      <t>款：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合作伙伴费用</t>
    </r>
    <r>
      <rPr>
        <sz val="10"/>
        <color rgb="FFFF0000"/>
        <rFont val="Arial"/>
        <family val="2"/>
      </rPr>
      <t>–</t>
    </r>
    <r>
      <rPr>
        <sz val="10"/>
        <color rgb="FFFF0000"/>
        <rFont val="宋体"/>
        <family val="3"/>
        <charset val="134"/>
      </rPr>
      <t>审计和税务准备</t>
    </r>
  </si>
  <si>
    <r>
      <t>Call</t>
    </r>
    <r>
      <rPr>
        <sz val="10"/>
        <color rgb="FFFF0000"/>
        <rFont val="宋体"/>
        <family val="3"/>
        <charset val="134"/>
      </rPr>
      <t>款：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合伙费</t>
    </r>
    <r>
      <rPr>
        <sz val="10"/>
        <color rgb="FFFF0000"/>
        <rFont val="Arial"/>
        <family val="2"/>
      </rPr>
      <t>–</t>
    </r>
    <r>
      <rPr>
        <sz val="10"/>
        <color rgb="FFFF0000"/>
        <rFont val="宋体"/>
        <family val="3"/>
        <charset val="134"/>
      </rPr>
      <t>银行费用</t>
    </r>
  </si>
  <si>
    <r>
      <t>Call</t>
    </r>
    <r>
      <rPr>
        <sz val="10"/>
        <color rgb="FFFF0000"/>
        <rFont val="宋体"/>
        <family val="3"/>
        <charset val="134"/>
      </rPr>
      <t>款：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合伙费</t>
    </r>
    <r>
      <rPr>
        <sz val="10"/>
        <color rgb="FFFF0000"/>
        <rFont val="Arial"/>
        <family val="2"/>
      </rPr>
      <t>–</t>
    </r>
    <r>
      <rPr>
        <sz val="10"/>
        <color rgb="FFFF0000"/>
        <rFont val="宋体"/>
        <family val="3"/>
        <charset val="134"/>
      </rPr>
      <t>托管费用</t>
    </r>
  </si>
  <si>
    <r>
      <t>Call</t>
    </r>
    <r>
      <rPr>
        <sz val="10"/>
        <color rgb="FFFF0000"/>
        <rFont val="宋体"/>
        <family val="3"/>
        <charset val="134"/>
      </rPr>
      <t>款：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合伙企业开支</t>
    </r>
    <r>
      <rPr>
        <sz val="10"/>
        <color rgb="FFFF0000"/>
        <rFont val="Arial"/>
        <family val="2"/>
      </rPr>
      <t>--</t>
    </r>
    <r>
      <rPr>
        <sz val="10"/>
        <color rgb="FFFF0000"/>
        <rFont val="宋体"/>
        <family val="3"/>
        <charset val="134"/>
      </rPr>
      <t>尽职调查</t>
    </r>
  </si>
  <si>
    <r>
      <t>Call</t>
    </r>
    <r>
      <rPr>
        <sz val="10"/>
        <color rgb="FFFF0000"/>
        <rFont val="宋体"/>
        <family val="3"/>
        <charset val="134"/>
      </rPr>
      <t>款：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合伙企业费用</t>
    </r>
    <r>
      <rPr>
        <sz val="10"/>
        <color rgb="FFFF0000"/>
        <rFont val="Arial"/>
        <family val="2"/>
      </rPr>
      <t>–</t>
    </r>
    <r>
      <rPr>
        <sz val="10"/>
        <color rgb="FFFF0000"/>
        <rFont val="宋体"/>
        <family val="3"/>
        <charset val="134"/>
      </rPr>
      <t>法律</t>
    </r>
  </si>
  <si>
    <r>
      <t>Call</t>
    </r>
    <r>
      <rPr>
        <sz val="10"/>
        <color rgb="FFFF0000"/>
        <rFont val="宋体"/>
        <family val="3"/>
        <charset val="134"/>
      </rPr>
      <t>款：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合作伙伴费用</t>
    </r>
    <r>
      <rPr>
        <sz val="10"/>
        <color rgb="FFFF0000"/>
        <rFont val="Arial"/>
        <family val="2"/>
      </rPr>
      <t>–</t>
    </r>
    <r>
      <rPr>
        <sz val="10"/>
        <color rgb="FFFF0000"/>
        <rFont val="宋体"/>
        <family val="3"/>
        <charset val="134"/>
      </rPr>
      <t>其他</t>
    </r>
    <r>
      <rPr>
        <sz val="10"/>
        <color rgb="FFFF0000"/>
        <rFont val="Arial"/>
        <family val="2"/>
      </rPr>
      <t xml:space="preserve"> (</t>
    </r>
    <r>
      <rPr>
        <sz val="10"/>
        <color rgb="FFFF0000"/>
        <rFont val="宋体"/>
        <family val="3"/>
        <charset val="134"/>
      </rPr>
      <t>在最左边的专栏中详细说明</t>
    </r>
    <r>
      <rPr>
        <sz val="10"/>
        <color rgb="FFFF0000"/>
        <rFont val="Arial"/>
        <family val="2"/>
      </rPr>
      <t>)</t>
    </r>
  </si>
  <si>
    <r>
      <t>Call</t>
    </r>
    <r>
      <rPr>
        <sz val="10"/>
        <color theme="1"/>
        <rFont val="宋体"/>
        <family val="3"/>
        <charset val="134"/>
      </rPr>
      <t>款：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配售代理费用</t>
    </r>
  </si>
  <si>
    <r>
      <t>Call</t>
    </r>
    <r>
      <rPr>
        <sz val="10"/>
        <color theme="1"/>
        <rFont val="宋体"/>
        <family val="3"/>
        <charset val="134"/>
      </rPr>
      <t>款：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周转金</t>
    </r>
  </si>
  <si>
    <r>
      <t>分配：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收入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股息</t>
    </r>
  </si>
  <si>
    <r>
      <t>分配：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其他</t>
    </r>
    <r>
      <rPr>
        <sz val="10"/>
        <color indexed="8"/>
        <rFont val="Arial"/>
        <family val="2"/>
      </rPr>
      <t xml:space="preserve"> (</t>
    </r>
    <r>
      <rPr>
        <sz val="10"/>
        <color indexed="8"/>
        <rFont val="宋体"/>
        <family val="3"/>
        <charset val="134"/>
      </rPr>
      <t>在极左栏提供说明</t>
    </r>
    <r>
      <rPr>
        <sz val="10"/>
        <color indexed="8"/>
        <rFont val="Arial"/>
        <family val="2"/>
      </rPr>
      <t>)</t>
    </r>
  </si>
  <si>
    <r>
      <t>分配：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已实现的增益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现金</t>
    </r>
  </si>
  <si>
    <r>
      <t>分配：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已实现增益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股票</t>
    </r>
  </si>
  <si>
    <r>
      <t>分配：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已实现损失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现金</t>
    </r>
  </si>
  <si>
    <r>
      <t>分配：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已实现亏损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库存</t>
    </r>
  </si>
  <si>
    <r>
      <t>分配：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资本回报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现金</t>
    </r>
  </si>
  <si>
    <r>
      <t>分配：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资本回报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管理费</t>
    </r>
  </si>
  <si>
    <r>
      <t>分配：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资本回报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合伙费用</t>
    </r>
  </si>
  <si>
    <r>
      <t>分配：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股本回报率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股票</t>
    </r>
  </si>
  <si>
    <r>
      <t>分配：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所谓的超额资本的回归</t>
    </r>
  </si>
  <si>
    <r>
      <t>分配：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后续的收盘价</t>
    </r>
  </si>
  <si>
    <r>
      <t>分配：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扣缴税款</t>
    </r>
  </si>
  <si>
    <r>
      <t>分配：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临时资本回报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管理费</t>
    </r>
  </si>
  <si>
    <r>
      <t>分配：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临时回资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合伙费用</t>
    </r>
  </si>
  <si>
    <r>
      <t>分配：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临时资本回报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投资</t>
    </r>
  </si>
  <si>
    <r>
      <t>Call</t>
    </r>
    <r>
      <rPr>
        <sz val="10"/>
        <color indexed="8"/>
        <rFont val="宋体"/>
        <family val="3"/>
        <charset val="134"/>
      </rPr>
      <t>款：</t>
    </r>
    <r>
      <rPr>
        <sz val="10"/>
        <color indexed="8"/>
        <rFont val="Arial"/>
        <family val="2"/>
      </rPr>
      <t xml:space="preserve"> GP</t>
    </r>
    <r>
      <rPr>
        <sz val="10"/>
        <color indexed="8"/>
        <rFont val="宋体"/>
        <family val="3"/>
        <charset val="134"/>
      </rPr>
      <t>的贡献</t>
    </r>
    <phoneticPr fontId="44" type="noConversion"/>
  </si>
  <si>
    <r>
      <t>Call</t>
    </r>
    <r>
      <rPr>
        <sz val="10"/>
        <color rgb="FFFF0000"/>
        <rFont val="宋体"/>
        <family val="3"/>
        <charset val="134"/>
      </rPr>
      <t>款：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合伙企业开支</t>
    </r>
    <r>
      <rPr>
        <sz val="10"/>
        <color rgb="FFFF0000"/>
        <rFont val="Arial"/>
        <family val="2"/>
      </rPr>
      <t>–</t>
    </r>
    <r>
      <rPr>
        <sz val="10"/>
        <color rgb="FFFF0000"/>
        <rFont val="宋体"/>
        <family val="3"/>
        <charset val="134"/>
      </rPr>
      <t>会计、行政和</t>
    </r>
    <r>
      <rPr>
        <sz val="10"/>
        <color rgb="FFFF0000"/>
        <rFont val="Arial"/>
        <family val="2"/>
      </rPr>
      <t xml:space="preserve"> IT</t>
    </r>
    <phoneticPr fontId="44" type="noConversion"/>
  </si>
  <si>
    <r>
      <t>Call</t>
    </r>
    <r>
      <rPr>
        <sz val="10"/>
        <color rgb="FFFF0000"/>
        <rFont val="宋体"/>
        <family val="3"/>
        <charset val="134"/>
      </rPr>
      <t>款：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合作伙伴费用</t>
    </r>
    <r>
      <rPr>
        <sz val="10"/>
        <color rgb="FFFF0000"/>
        <rFont val="Arial"/>
        <family val="2"/>
      </rPr>
      <t>–</t>
    </r>
    <r>
      <rPr>
        <sz val="10"/>
        <color rgb="FFFF0000"/>
        <rFont val="宋体"/>
        <family val="3"/>
        <charset val="134"/>
      </rPr>
      <t>机构成本</t>
    </r>
    <phoneticPr fontId="44" type="noConversion"/>
  </si>
  <si>
    <r>
      <t>Call</t>
    </r>
    <r>
      <rPr>
        <sz val="10"/>
        <color rgb="FFFF0000"/>
        <rFont val="宋体"/>
        <family val="3"/>
        <charset val="134"/>
      </rPr>
      <t>款：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宋体"/>
        <family val="3"/>
        <charset val="134"/>
      </rPr>
      <t>合作费用</t>
    </r>
    <r>
      <rPr>
        <sz val="10"/>
        <color rgb="FFFF0000"/>
        <rFont val="Arial"/>
        <family val="2"/>
      </rPr>
      <t>–</t>
    </r>
    <r>
      <rPr>
        <sz val="10"/>
        <color rgb="FFFF0000"/>
        <rFont val="宋体"/>
        <family val="3"/>
        <charset val="134"/>
      </rPr>
      <t>其他商旅和娱乐</t>
    </r>
    <phoneticPr fontId="44" type="noConversion"/>
  </si>
  <si>
    <r>
      <t>Call</t>
    </r>
    <r>
      <rPr>
        <sz val="10"/>
        <color indexed="8"/>
        <rFont val="宋体"/>
        <family val="3"/>
        <charset val="134"/>
      </rPr>
      <t>款：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后续关单利息</t>
    </r>
    <phoneticPr fontId="44" type="noConversion"/>
  </si>
  <si>
    <r>
      <t>分配：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？</t>
    </r>
    <phoneticPr fontId="44" type="noConversion"/>
  </si>
  <si>
    <r>
      <t>分配：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？？</t>
    </r>
    <phoneticPr fontId="4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</si>
</sst>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* #,##0.00_);_(* \(#,##0.00\);_(* &quot;-&quot;??_);_(@_)"/>
    <numFmt numFmtId="177" formatCode="_(* #,##0_);_(* \(#,##0\);_(* &quot;-&quot;??_);_(@_)"/>
    <numFmt numFmtId="178" formatCode="[$-409]mmmm\ d\,\ yyyy;@"/>
  </numFmts>
  <fonts count="4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vertAlign val="superscript"/>
      <sz val="10"/>
      <color indexed="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u/>
      <sz val="10"/>
      <name val="Arial"/>
      <family val="2"/>
    </font>
    <font>
      <b/>
      <u/>
      <sz val="10"/>
      <color theme="1"/>
      <name val="Arial"/>
      <family val="2"/>
    </font>
    <font>
      <u/>
      <sz val="10"/>
      <color theme="0"/>
      <name val="Arial"/>
      <family val="2"/>
    </font>
    <font>
      <b/>
      <sz val="11.5"/>
      <color theme="1"/>
      <name val="Arial"/>
      <family val="2"/>
    </font>
    <font>
      <u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b/>
      <sz val="11.5"/>
      <color rgb="FFFF0000"/>
      <name val="Arial"/>
      <family val="2"/>
    </font>
    <font>
      <b/>
      <u/>
      <vertAlign val="superscript"/>
      <sz val="10"/>
      <color theme="1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b/>
      <sz val="12"/>
      <color theme="0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Calibri"/>
      <family val="2"/>
    </font>
    <font>
      <i/>
      <sz val="7"/>
      <color theme="0"/>
      <name val="Arial"/>
      <family val="2"/>
    </font>
    <font>
      <i/>
      <sz val="8"/>
      <color theme="1"/>
      <name val="Arial"/>
      <family val="2"/>
    </font>
    <font>
      <i/>
      <vertAlign val="superscript"/>
      <sz val="8"/>
      <color theme="1"/>
      <name val="Arial"/>
      <family val="2"/>
    </font>
    <font>
      <i/>
      <sz val="8"/>
      <color indexed="8"/>
      <name val="Arial"/>
      <family val="2"/>
    </font>
    <font>
      <i/>
      <vertAlign val="superscript"/>
      <sz val="8"/>
      <color indexed="8"/>
      <name val="Arial"/>
      <family val="2"/>
    </font>
    <font>
      <i/>
      <sz val="8.5"/>
      <color theme="1"/>
      <name val="Arial"/>
      <family val="2"/>
    </font>
    <font>
      <b/>
      <i/>
      <sz val="8.5"/>
      <color theme="1"/>
      <name val="Arial"/>
      <family val="2"/>
    </font>
    <font>
      <i/>
      <vertAlign val="superscript"/>
      <sz val="8.5"/>
      <color theme="1"/>
      <name val="Arial"/>
      <family val="2"/>
    </font>
    <font>
      <sz val="10"/>
      <color rgb="FFFF0000"/>
      <name val="Arial"/>
      <family val="2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12169"/>
        <bgColor indexed="64"/>
      </patternFill>
    </fill>
    <fill>
      <patternFill patternType="solid">
        <fgColor rgb="FF97999B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2">
    <xf numFmtId="0" fontId="0" fillId="0" borderId="0" xfId="0"/>
    <xf numFmtId="0" fontId="5" fillId="0" borderId="4" xfId="0" applyFont="1" applyBorder="1" applyProtection="1">
      <protection locked="0"/>
    </xf>
    <xf numFmtId="0" fontId="5" fillId="0" borderId="7" xfId="0" applyFont="1" applyBorder="1" applyProtection="1">
      <protection locked="0"/>
    </xf>
    <xf numFmtId="0" fontId="5" fillId="0" borderId="14" xfId="0" applyFont="1" applyBorder="1" applyProtection="1">
      <protection locked="0"/>
    </xf>
    <xf numFmtId="0" fontId="5" fillId="0" borderId="0" xfId="0" applyFont="1" applyBorder="1" applyAlignment="1" applyProtection="1"/>
    <xf numFmtId="0" fontId="5" fillId="0" borderId="42" xfId="0" applyFont="1" applyBorder="1" applyAlignment="1" applyProtection="1"/>
    <xf numFmtId="0" fontId="11" fillId="0" borderId="0" xfId="0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177" fontId="13" fillId="0" borderId="0" xfId="1" applyNumberFormat="1" applyFont="1" applyProtection="1">
      <protection locked="0"/>
    </xf>
    <xf numFmtId="0" fontId="12" fillId="4" borderId="4" xfId="0" applyFont="1" applyFill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2" fillId="4" borderId="7" xfId="0" applyFont="1" applyFill="1" applyBorder="1" applyProtection="1">
      <protection locked="0"/>
    </xf>
    <xf numFmtId="177" fontId="12" fillId="0" borderId="0" xfId="1" applyNumberFormat="1" applyFont="1" applyFill="1" applyBorder="1" applyProtection="1">
      <protection locked="0"/>
    </xf>
    <xf numFmtId="0" fontId="12" fillId="4" borderId="13" xfId="0" applyFont="1" applyFill="1" applyBorder="1" applyProtection="1">
      <protection locked="0"/>
    </xf>
    <xf numFmtId="0" fontId="12" fillId="4" borderId="14" xfId="0" applyFont="1" applyFill="1" applyBorder="1" applyProtection="1">
      <protection locked="0"/>
    </xf>
    <xf numFmtId="37" fontId="12" fillId="3" borderId="15" xfId="0" applyNumberFormat="1" applyFont="1" applyFill="1" applyBorder="1" applyAlignment="1" applyProtection="1">
      <alignment horizontal="right"/>
      <protection locked="0"/>
    </xf>
    <xf numFmtId="37" fontId="12" fillId="3" borderId="16" xfId="0" applyNumberFormat="1" applyFont="1" applyFill="1" applyBorder="1" applyAlignment="1" applyProtection="1">
      <alignment horizontal="right"/>
      <protection locked="0"/>
    </xf>
    <xf numFmtId="0" fontId="16" fillId="0" borderId="0" xfId="0" applyFont="1" applyFill="1" applyBorder="1" applyAlignment="1" applyProtection="1">
      <protection locked="0"/>
    </xf>
    <xf numFmtId="0" fontId="17" fillId="0" borderId="0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39" fontId="18" fillId="0" borderId="0" xfId="0" applyNumberFormat="1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>
      <protection locked="0"/>
    </xf>
    <xf numFmtId="0" fontId="12" fillId="4" borderId="7" xfId="0" applyFont="1" applyFill="1" applyBorder="1" applyAlignment="1" applyProtection="1">
      <protection locked="0"/>
    </xf>
    <xf numFmtId="0" fontId="12" fillId="0" borderId="0" xfId="0" applyFont="1" applyAlignment="1" applyProtection="1">
      <protection locked="0"/>
    </xf>
    <xf numFmtId="177" fontId="12" fillId="3" borderId="0" xfId="1" applyNumberFormat="1" applyFont="1" applyFill="1" applyBorder="1" applyAlignment="1" applyProtection="1">
      <alignment horizontal="right"/>
    </xf>
    <xf numFmtId="177" fontId="12" fillId="3" borderId="10" xfId="1" applyNumberFormat="1" applyFont="1" applyFill="1" applyBorder="1" applyAlignment="1" applyProtection="1">
      <alignment horizontal="right"/>
    </xf>
    <xf numFmtId="0" fontId="12" fillId="4" borderId="13" xfId="0" applyFont="1" applyFill="1" applyBorder="1" applyAlignment="1" applyProtection="1">
      <alignment horizontal="center"/>
      <protection locked="0"/>
    </xf>
    <xf numFmtId="10" fontId="12" fillId="3" borderId="8" xfId="2" applyNumberFormat="1" applyFont="1" applyFill="1" applyBorder="1" applyAlignment="1" applyProtection="1">
      <alignment horizontal="right"/>
    </xf>
    <xf numFmtId="10" fontId="12" fillId="3" borderId="9" xfId="2" applyNumberFormat="1" applyFont="1" applyFill="1" applyBorder="1" applyAlignment="1" applyProtection="1">
      <alignment horizontal="right"/>
    </xf>
    <xf numFmtId="0" fontId="12" fillId="4" borderId="17" xfId="0" applyFont="1" applyFill="1" applyBorder="1" applyAlignment="1" applyProtection="1">
      <protection locked="0"/>
    </xf>
    <xf numFmtId="177" fontId="12" fillId="3" borderId="8" xfId="1" applyNumberFormat="1" applyFont="1" applyFill="1" applyBorder="1" applyAlignment="1" applyProtection="1">
      <alignment horizontal="right"/>
    </xf>
    <xf numFmtId="177" fontId="12" fillId="3" borderId="9" xfId="1" applyNumberFormat="1" applyFont="1" applyFill="1" applyBorder="1" applyAlignment="1" applyProtection="1">
      <alignment horizontal="right"/>
    </xf>
    <xf numFmtId="0" fontId="12" fillId="4" borderId="7" xfId="0" applyFont="1" applyFill="1" applyBorder="1" applyAlignment="1" applyProtection="1">
      <alignment horizontal="left"/>
      <protection locked="0"/>
    </xf>
    <xf numFmtId="10" fontId="12" fillId="3" borderId="15" xfId="2" applyNumberFormat="1" applyFont="1" applyFill="1" applyBorder="1" applyAlignment="1" applyProtection="1">
      <alignment horizontal="right"/>
    </xf>
    <xf numFmtId="10" fontId="12" fillId="3" borderId="16" xfId="2" applyNumberFormat="1" applyFont="1" applyFill="1" applyBorder="1" applyAlignment="1" applyProtection="1">
      <alignment horizontal="right"/>
    </xf>
    <xf numFmtId="10" fontId="12" fillId="0" borderId="0" xfId="2" applyNumberFormat="1" applyFont="1" applyFill="1" applyBorder="1" applyAlignment="1" applyProtection="1">
      <alignment horizontal="right"/>
    </xf>
    <xf numFmtId="0" fontId="20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Protection="1">
      <protection locked="0"/>
    </xf>
    <xf numFmtId="177" fontId="12" fillId="0" borderId="0" xfId="1" applyNumberFormat="1" applyFont="1" applyProtection="1">
      <protection locked="0"/>
    </xf>
    <xf numFmtId="0" fontId="13" fillId="0" borderId="0" xfId="0" applyFont="1" applyFill="1" applyBorder="1" applyAlignment="1" applyProtection="1">
      <alignment horizontal="center"/>
      <protection locked="0"/>
    </xf>
    <xf numFmtId="177" fontId="13" fillId="3" borderId="29" xfId="1" applyNumberFormat="1" applyFont="1" applyFill="1" applyBorder="1" applyAlignment="1" applyProtection="1">
      <alignment horizontal="center" wrapText="1"/>
      <protection locked="0"/>
    </xf>
    <xf numFmtId="177" fontId="13" fillId="3" borderId="30" xfId="1" applyNumberFormat="1" applyFont="1" applyFill="1" applyBorder="1" applyAlignment="1" applyProtection="1">
      <alignment horizontal="center" wrapText="1"/>
      <protection locked="0"/>
    </xf>
    <xf numFmtId="177" fontId="13" fillId="0" borderId="0" xfId="1" applyNumberFormat="1" applyFont="1" applyFill="1" applyBorder="1" applyAlignment="1" applyProtection="1">
      <alignment horizontal="center" wrapText="1"/>
      <protection locked="0"/>
    </xf>
    <xf numFmtId="0" fontId="13" fillId="0" borderId="0" xfId="0" applyFont="1" applyAlignment="1" applyProtection="1">
      <alignment horizontal="center"/>
      <protection locked="0"/>
    </xf>
    <xf numFmtId="0" fontId="13" fillId="0" borderId="0" xfId="0" applyFont="1" applyAlignment="1" applyProtection="1">
      <protection locked="0"/>
    </xf>
    <xf numFmtId="39" fontId="12" fillId="3" borderId="34" xfId="1" applyNumberFormat="1" applyFont="1" applyFill="1" applyBorder="1" applyAlignment="1" applyProtection="1">
      <alignment horizontal="right"/>
    </xf>
    <xf numFmtId="39" fontId="12" fillId="3" borderId="35" xfId="1" applyNumberFormat="1" applyFont="1" applyFill="1" applyBorder="1" applyAlignment="1" applyProtection="1">
      <alignment horizontal="right"/>
    </xf>
    <xf numFmtId="39" fontId="12" fillId="0" borderId="0" xfId="1" applyNumberFormat="1" applyFont="1" applyFill="1" applyBorder="1" applyAlignment="1" applyProtection="1">
      <alignment horizontal="right"/>
      <protection locked="0"/>
    </xf>
    <xf numFmtId="176" fontId="12" fillId="0" borderId="0" xfId="1" applyFont="1" applyProtection="1">
      <protection locked="0"/>
    </xf>
    <xf numFmtId="0" fontId="12" fillId="0" borderId="0" xfId="0" applyFont="1" applyFill="1" applyBorder="1" applyProtection="1"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Border="1" applyProtection="1">
      <protection locked="0"/>
    </xf>
    <xf numFmtId="177" fontId="12" fillId="0" borderId="0" xfId="1" applyNumberFormat="1" applyFont="1" applyBorder="1" applyProtection="1">
      <protection locked="0"/>
    </xf>
    <xf numFmtId="177" fontId="12" fillId="0" borderId="0" xfId="1" applyNumberFormat="1" applyFont="1" applyFill="1" applyBorder="1" applyAlignment="1" applyProtection="1">
      <alignment horizontal="right"/>
      <protection locked="0"/>
    </xf>
    <xf numFmtId="177" fontId="12" fillId="0" borderId="0" xfId="1" applyNumberFormat="1" applyFont="1" applyFill="1" applyProtection="1">
      <protection locked="0"/>
    </xf>
    <xf numFmtId="0" fontId="12" fillId="0" borderId="7" xfId="0" applyFont="1" applyBorder="1" applyProtection="1">
      <protection locked="0"/>
    </xf>
    <xf numFmtId="9" fontId="12" fillId="0" borderId="7" xfId="0" applyNumberFormat="1" applyFont="1" applyBorder="1" applyAlignment="1" applyProtection="1">
      <alignment horizontal="left"/>
      <protection locked="0"/>
    </xf>
    <xf numFmtId="0" fontId="13" fillId="0" borderId="7" xfId="0" applyFont="1" applyBorder="1" applyProtection="1">
      <protection locked="0"/>
    </xf>
    <xf numFmtId="0" fontId="16" fillId="0" borderId="4" xfId="0" applyFont="1" applyBorder="1" applyAlignment="1" applyProtection="1">
      <alignment horizontal="center"/>
      <protection locked="0"/>
    </xf>
    <xf numFmtId="177" fontId="16" fillId="0" borderId="5" xfId="1" applyNumberFormat="1" applyFont="1" applyBorder="1" applyAlignment="1" applyProtection="1">
      <alignment horizontal="center"/>
      <protection locked="0"/>
    </xf>
    <xf numFmtId="0" fontId="16" fillId="0" borderId="6" xfId="0" applyFont="1" applyBorder="1" applyAlignment="1" applyProtection="1">
      <alignment horizontal="center"/>
      <protection locked="0"/>
    </xf>
    <xf numFmtId="0" fontId="12" fillId="0" borderId="14" xfId="0" applyFont="1" applyBorder="1" applyProtection="1">
      <protection locked="0"/>
    </xf>
    <xf numFmtId="0" fontId="13" fillId="0" borderId="14" xfId="0" applyFont="1" applyBorder="1" applyProtection="1">
      <protection locked="0"/>
    </xf>
    <xf numFmtId="0" fontId="12" fillId="0" borderId="0" xfId="0" applyFont="1" applyProtection="1"/>
    <xf numFmtId="0" fontId="12" fillId="0" borderId="0" xfId="0" applyFont="1" applyBorder="1" applyAlignment="1"/>
    <xf numFmtId="0" fontId="12" fillId="0" borderId="0" xfId="0" applyFont="1"/>
    <xf numFmtId="0" fontId="12" fillId="0" borderId="42" xfId="0" applyFont="1" applyBorder="1" applyAlignment="1"/>
    <xf numFmtId="0" fontId="5" fillId="0" borderId="0" xfId="0" applyFont="1" applyFill="1" applyBorder="1" applyAlignment="1" applyProtection="1"/>
    <xf numFmtId="0" fontId="12" fillId="0" borderId="0" xfId="0" applyFont="1" applyFill="1" applyProtection="1"/>
    <xf numFmtId="0" fontId="5" fillId="0" borderId="39" xfId="0" applyFont="1" applyBorder="1" applyAlignment="1" applyProtection="1">
      <alignment horizontal="left" wrapText="1"/>
    </xf>
    <xf numFmtId="0" fontId="12" fillId="0" borderId="39" xfId="0" applyFont="1" applyBorder="1" applyAlignment="1">
      <alignment wrapText="1"/>
    </xf>
    <xf numFmtId="0" fontId="5" fillId="0" borderId="39" xfId="0" applyFont="1" applyFill="1" applyBorder="1" applyAlignment="1" applyProtection="1">
      <alignment horizontal="left" wrapText="1"/>
    </xf>
    <xf numFmtId="0" fontId="5" fillId="0" borderId="39" xfId="0" applyFont="1" applyBorder="1" applyAlignment="1" applyProtection="1">
      <alignment horizontal="left" vertical="center"/>
    </xf>
    <xf numFmtId="0" fontId="12" fillId="0" borderId="39" xfId="0" applyFont="1" applyBorder="1" applyAlignment="1">
      <alignment vertical="center"/>
    </xf>
    <xf numFmtId="0" fontId="5" fillId="0" borderId="39" xfId="0" applyFont="1" applyFill="1" applyBorder="1" applyAlignment="1" applyProtection="1">
      <alignment horizontal="left" vertical="center"/>
    </xf>
    <xf numFmtId="0" fontId="22" fillId="0" borderId="0" xfId="0" applyFont="1"/>
    <xf numFmtId="0" fontId="23" fillId="0" borderId="0" xfId="0" applyFont="1" applyAlignment="1" applyProtection="1">
      <alignment horizontal="center"/>
    </xf>
    <xf numFmtId="0" fontId="22" fillId="0" borderId="0" xfId="0" applyFont="1" applyProtection="1"/>
    <xf numFmtId="0" fontId="24" fillId="0" borderId="0" xfId="0" applyFont="1" applyProtection="1"/>
    <xf numFmtId="0" fontId="22" fillId="0" borderId="0" xfId="0" applyFont="1" applyFill="1" applyBorder="1" applyProtection="1"/>
    <xf numFmtId="0" fontId="22" fillId="0" borderId="0" xfId="0" applyFont="1" applyFill="1"/>
    <xf numFmtId="0" fontId="22" fillId="0" borderId="0" xfId="0" applyFont="1" applyFill="1" applyProtection="1"/>
    <xf numFmtId="0" fontId="22" fillId="0" borderId="0" xfId="0" applyFont="1" applyAlignment="1">
      <alignment vertical="center"/>
    </xf>
    <xf numFmtId="0" fontId="22" fillId="0" borderId="0" xfId="0" applyFont="1" applyAlignment="1">
      <alignment wrapText="1"/>
    </xf>
    <xf numFmtId="0" fontId="5" fillId="0" borderId="0" xfId="0" applyFont="1" applyBorder="1" applyProtection="1">
      <protection locked="0"/>
    </xf>
    <xf numFmtId="177" fontId="5" fillId="0" borderId="0" xfId="1" applyNumberFormat="1" applyFont="1" applyBorder="1" applyProtection="1">
      <protection locked="0"/>
    </xf>
    <xf numFmtId="0" fontId="5" fillId="0" borderId="10" xfId="0" applyFont="1" applyBorder="1" applyProtection="1">
      <protection locked="0"/>
    </xf>
    <xf numFmtId="0" fontId="2" fillId="0" borderId="0" xfId="0" applyFont="1" applyAlignment="1" applyProtection="1">
      <alignment horizontal="center"/>
    </xf>
    <xf numFmtId="0" fontId="2" fillId="0" borderId="39" xfId="0" applyFont="1" applyBorder="1" applyAlignment="1" applyProtection="1">
      <alignment horizontal="center" vertical="center"/>
    </xf>
    <xf numFmtId="0" fontId="2" fillId="0" borderId="39" xfId="0" applyFont="1" applyBorder="1" applyAlignment="1" applyProtection="1">
      <alignment horizontal="center" wrapText="1"/>
    </xf>
    <xf numFmtId="0" fontId="18" fillId="4" borderId="1" xfId="0" applyFont="1" applyFill="1" applyBorder="1" applyAlignment="1" applyProtection="1">
      <alignment vertical="center" wrapText="1"/>
      <protection locked="0"/>
    </xf>
    <xf numFmtId="39" fontId="12" fillId="3" borderId="8" xfId="1" applyNumberFormat="1" applyFont="1" applyFill="1" applyBorder="1" applyAlignment="1" applyProtection="1">
      <alignment horizontal="right"/>
    </xf>
    <xf numFmtId="0" fontId="16" fillId="4" borderId="4" xfId="0" applyFont="1" applyFill="1" applyBorder="1" applyAlignment="1" applyProtection="1">
      <alignment vertical="center"/>
      <protection locked="0"/>
    </xf>
    <xf numFmtId="0" fontId="16" fillId="4" borderId="5" xfId="0" applyFont="1" applyFill="1" applyBorder="1" applyAlignment="1" applyProtection="1">
      <alignment horizontal="center" vertical="center"/>
      <protection locked="0"/>
    </xf>
    <xf numFmtId="0" fontId="16" fillId="4" borderId="6" xfId="0" applyFont="1" applyFill="1" applyBorder="1" applyAlignment="1" applyProtection="1">
      <alignment horizontal="center" vertical="center"/>
      <protection locked="0"/>
    </xf>
    <xf numFmtId="37" fontId="30" fillId="2" borderId="0" xfId="0" applyNumberFormat="1" applyFont="1" applyFill="1" applyBorder="1" applyAlignment="1" applyProtection="1">
      <alignment horizontal="right"/>
      <protection locked="0"/>
    </xf>
    <xf numFmtId="37" fontId="30" fillId="2" borderId="10" xfId="0" applyNumberFormat="1" applyFont="1" applyFill="1" applyBorder="1" applyAlignment="1" applyProtection="1">
      <alignment horizontal="right"/>
      <protection locked="0"/>
    </xf>
    <xf numFmtId="37" fontId="30" fillId="2" borderId="8" xfId="0" applyNumberFormat="1" applyFont="1" applyFill="1" applyBorder="1" applyAlignment="1" applyProtection="1">
      <alignment horizontal="right"/>
      <protection locked="0"/>
    </xf>
    <xf numFmtId="37" fontId="30" fillId="2" borderId="9" xfId="0" applyNumberFormat="1" applyFont="1" applyFill="1" applyBorder="1" applyAlignment="1" applyProtection="1">
      <alignment horizontal="right"/>
      <protection locked="0"/>
    </xf>
    <xf numFmtId="0" fontId="30" fillId="2" borderId="31" xfId="0" applyFont="1" applyFill="1" applyBorder="1" applyAlignment="1" applyProtection="1">
      <alignment wrapText="1"/>
      <protection locked="0"/>
    </xf>
    <xf numFmtId="39" fontId="30" fillId="2" borderId="34" xfId="1" applyNumberFormat="1" applyFont="1" applyFill="1" applyBorder="1" applyProtection="1">
      <protection locked="0"/>
    </xf>
    <xf numFmtId="0" fontId="30" fillId="2" borderId="36" xfId="0" applyFont="1" applyFill="1" applyBorder="1" applyAlignment="1" applyProtection="1">
      <alignment wrapText="1"/>
      <protection locked="0"/>
    </xf>
    <xf numFmtId="0" fontId="5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30" fillId="2" borderId="34" xfId="0" applyFont="1" applyFill="1" applyBorder="1" applyAlignment="1" applyProtection="1">
      <alignment horizontal="center"/>
      <protection locked="0"/>
    </xf>
    <xf numFmtId="0" fontId="30" fillId="2" borderId="39" xfId="0" applyFont="1" applyFill="1" applyBorder="1" applyAlignment="1" applyProtection="1">
      <alignment horizontal="center"/>
      <protection locked="0"/>
    </xf>
    <xf numFmtId="0" fontId="31" fillId="2" borderId="0" xfId="0" applyFont="1" applyFill="1" applyBorder="1" applyAlignment="1" applyProtection="1">
      <alignment horizontal="center" vertical="center"/>
      <protection locked="0"/>
    </xf>
    <xf numFmtId="0" fontId="13" fillId="3" borderId="0" xfId="0" applyFont="1" applyFill="1" applyBorder="1" applyAlignment="1" applyProtection="1">
      <alignment horizontal="center" vertical="center"/>
      <protection locked="0"/>
    </xf>
    <xf numFmtId="177" fontId="30" fillId="2" borderId="0" xfId="1" applyNumberFormat="1" applyFont="1" applyFill="1" applyBorder="1" applyProtection="1">
      <protection locked="0"/>
    </xf>
    <xf numFmtId="177" fontId="30" fillId="2" borderId="10" xfId="1" applyNumberFormat="1" applyFont="1" applyFill="1" applyBorder="1" applyProtection="1">
      <protection locked="0"/>
    </xf>
    <xf numFmtId="177" fontId="30" fillId="2" borderId="8" xfId="1" applyNumberFormat="1" applyFont="1" applyFill="1" applyBorder="1" applyProtection="1">
      <protection locked="0"/>
    </xf>
    <xf numFmtId="177" fontId="30" fillId="2" borderId="9" xfId="1" applyNumberFormat="1" applyFont="1" applyFill="1" applyBorder="1" applyProtection="1">
      <protection locked="0"/>
    </xf>
    <xf numFmtId="177" fontId="30" fillId="2" borderId="18" xfId="1" applyNumberFormat="1" applyFont="1" applyFill="1" applyBorder="1" applyProtection="1">
      <protection locked="0"/>
    </xf>
    <xf numFmtId="177" fontId="30" fillId="2" borderId="40" xfId="1" applyNumberFormat="1" applyFont="1" applyFill="1" applyBorder="1" applyProtection="1">
      <protection locked="0"/>
    </xf>
    <xf numFmtId="177" fontId="30" fillId="2" borderId="41" xfId="1" applyNumberFormat="1" applyFont="1" applyFill="1" applyBorder="1" applyProtection="1">
      <protection locked="0"/>
    </xf>
    <xf numFmtId="177" fontId="30" fillId="2" borderId="15" xfId="1" applyNumberFormat="1" applyFont="1" applyFill="1" applyBorder="1" applyProtection="1">
      <protection locked="0"/>
    </xf>
    <xf numFmtId="177" fontId="30" fillId="2" borderId="30" xfId="1" applyNumberFormat="1" applyFont="1" applyFill="1" applyBorder="1" applyProtection="1">
      <protection locked="0"/>
    </xf>
    <xf numFmtId="177" fontId="30" fillId="2" borderId="11" xfId="1" applyNumberFormat="1" applyFont="1" applyFill="1" applyBorder="1" applyProtection="1">
      <protection locked="0"/>
    </xf>
    <xf numFmtId="177" fontId="30" fillId="2" borderId="24" xfId="1" applyNumberFormat="1" applyFont="1" applyFill="1" applyBorder="1" applyProtection="1">
      <protection locked="0"/>
    </xf>
    <xf numFmtId="0" fontId="30" fillId="2" borderId="11" xfId="0" applyFont="1" applyFill="1" applyBorder="1" applyProtection="1">
      <protection locked="0"/>
    </xf>
    <xf numFmtId="0" fontId="30" fillId="2" borderId="12" xfId="0" applyFont="1" applyFill="1" applyBorder="1" applyProtection="1">
      <protection locked="0"/>
    </xf>
    <xf numFmtId="0" fontId="30" fillId="2" borderId="15" xfId="0" applyFont="1" applyFill="1" applyBorder="1" applyProtection="1">
      <protection locked="0"/>
    </xf>
    <xf numFmtId="0" fontId="30" fillId="2" borderId="16" xfId="0" applyFont="1" applyFill="1" applyBorder="1" applyProtection="1">
      <protection locked="0"/>
    </xf>
    <xf numFmtId="176" fontId="30" fillId="2" borderId="11" xfId="1" applyFont="1" applyFill="1" applyBorder="1" applyProtection="1">
      <protection locked="0"/>
    </xf>
    <xf numFmtId="0" fontId="30" fillId="0" borderId="0" xfId="0" applyFont="1" applyBorder="1" applyProtection="1">
      <protection locked="0"/>
    </xf>
    <xf numFmtId="177" fontId="30" fillId="0" borderId="0" xfId="1" applyNumberFormat="1" applyFont="1" applyBorder="1" applyProtection="1">
      <protection locked="0"/>
    </xf>
    <xf numFmtId="0" fontId="30" fillId="0" borderId="10" xfId="0" applyFont="1" applyBorder="1" applyProtection="1">
      <protection locked="0"/>
    </xf>
    <xf numFmtId="176" fontId="30" fillId="2" borderId="8" xfId="1" applyFont="1" applyFill="1" applyBorder="1" applyProtection="1">
      <protection locked="0"/>
    </xf>
    <xf numFmtId="0" fontId="12" fillId="5" borderId="39" xfId="0" applyFont="1" applyFill="1" applyBorder="1" applyAlignment="1">
      <alignment vertical="center"/>
    </xf>
    <xf numFmtId="0" fontId="12" fillId="5" borderId="39" xfId="0" applyFont="1" applyFill="1" applyBorder="1" applyAlignment="1">
      <alignment wrapText="1"/>
    </xf>
    <xf numFmtId="0" fontId="12" fillId="5" borderId="42" xfId="0" applyFont="1" applyFill="1" applyBorder="1" applyAlignment="1"/>
    <xf numFmtId="0" fontId="12" fillId="5" borderId="0" xfId="0" applyFont="1" applyFill="1"/>
    <xf numFmtId="0" fontId="22" fillId="5" borderId="0" xfId="0" applyFont="1" applyFill="1"/>
    <xf numFmtId="0" fontId="5" fillId="5" borderId="39" xfId="0" applyFont="1" applyFill="1" applyBorder="1" applyAlignment="1" applyProtection="1">
      <alignment horizontal="left" vertical="center"/>
    </xf>
    <xf numFmtId="0" fontId="5" fillId="5" borderId="39" xfId="0" applyFont="1" applyFill="1" applyBorder="1" applyAlignment="1" applyProtection="1">
      <alignment horizontal="left" wrapText="1"/>
    </xf>
    <xf numFmtId="0" fontId="5" fillId="5" borderId="42" xfId="0" applyFont="1" applyFill="1" applyBorder="1" applyAlignment="1" applyProtection="1"/>
    <xf numFmtId="0" fontId="33" fillId="0" borderId="0" xfId="0" applyFont="1" applyAlignment="1">
      <alignment vertical="center"/>
    </xf>
    <xf numFmtId="0" fontId="12" fillId="0" borderId="39" xfId="0" applyFont="1" applyBorder="1" applyAlignment="1" applyProtection="1">
      <alignment vertical="center"/>
    </xf>
    <xf numFmtId="0" fontId="12" fillId="5" borderId="39" xfId="0" applyFont="1" applyFill="1" applyBorder="1" applyAlignment="1" applyProtection="1">
      <alignment vertical="center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 wrapText="1"/>
    </xf>
    <xf numFmtId="0" fontId="12" fillId="4" borderId="7" xfId="0" applyFont="1" applyFill="1" applyBorder="1" applyAlignment="1" applyProtection="1">
      <alignment horizontal="left" indent="1"/>
      <protection locked="0"/>
    </xf>
    <xf numFmtId="0" fontId="12" fillId="4" borderId="14" xfId="0" applyFont="1" applyFill="1" applyBorder="1" applyAlignment="1" applyProtection="1">
      <alignment horizontal="left" indent="1"/>
      <protection locked="0"/>
    </xf>
    <xf numFmtId="0" fontId="12" fillId="4" borderId="7" xfId="0" applyFont="1" applyFill="1" applyBorder="1" applyAlignment="1" applyProtection="1">
      <alignment horizontal="left" indent="3"/>
      <protection locked="0"/>
    </xf>
    <xf numFmtId="0" fontId="14" fillId="4" borderId="4" xfId="0" applyFont="1" applyFill="1" applyBorder="1" applyProtection="1">
      <protection locked="0"/>
    </xf>
    <xf numFmtId="0" fontId="16" fillId="4" borderId="43" xfId="0" applyFont="1" applyFill="1" applyBorder="1" applyAlignment="1" applyProtection="1">
      <alignment horizontal="left"/>
      <protection locked="0"/>
    </xf>
    <xf numFmtId="0" fontId="16" fillId="4" borderId="8" xfId="0" applyFont="1" applyFill="1" applyBorder="1" applyAlignment="1" applyProtection="1">
      <alignment horizontal="right"/>
      <protection locked="0"/>
    </xf>
    <xf numFmtId="0" fontId="16" fillId="4" borderId="9" xfId="0" applyFont="1" applyFill="1" applyBorder="1" applyAlignment="1" applyProtection="1">
      <alignment horizontal="right"/>
      <protection locked="0"/>
    </xf>
    <xf numFmtId="0" fontId="22" fillId="5" borderId="0" xfId="0" applyFont="1" applyFill="1" applyAlignment="1">
      <alignment horizontal="right" vertical="center"/>
    </xf>
    <xf numFmtId="0" fontId="41" fillId="0" borderId="0" xfId="0" applyFont="1" applyAlignment="1" applyProtection="1">
      <alignment horizontal="left" indent="1"/>
      <protection locked="0"/>
    </xf>
    <xf numFmtId="0" fontId="41" fillId="0" borderId="0" xfId="0" applyFont="1" applyFill="1" applyBorder="1" applyAlignment="1" applyProtection="1">
      <alignment horizontal="left" vertical="center" indent="1"/>
      <protection locked="0"/>
    </xf>
    <xf numFmtId="0" fontId="41" fillId="0" borderId="0" xfId="0" applyFont="1" applyFill="1" applyBorder="1" applyAlignment="1" applyProtection="1">
      <alignment horizontal="left" indent="1"/>
      <protection locked="0"/>
    </xf>
    <xf numFmtId="0" fontId="40" fillId="0" borderId="0" xfId="0" applyFont="1" applyFill="1" applyAlignment="1" applyProtection="1">
      <alignment horizontal="left" indent="1"/>
      <protection locked="0"/>
    </xf>
    <xf numFmtId="0" fontId="41" fillId="0" borderId="0" xfId="0" applyFont="1" applyFill="1" applyAlignment="1" applyProtection="1">
      <alignment horizontal="left" indent="1"/>
      <protection locked="0"/>
    </xf>
    <xf numFmtId="0" fontId="41" fillId="0" borderId="0" xfId="0" applyFont="1" applyFill="1" applyBorder="1" applyAlignment="1" applyProtection="1">
      <alignment horizontal="left" vertical="center" wrapText="1" indent="1"/>
      <protection locked="0"/>
    </xf>
    <xf numFmtId="0" fontId="43" fillId="0" borderId="39" xfId="0" applyFont="1" applyBorder="1" applyAlignment="1" applyProtection="1">
      <alignment horizontal="left" vertical="center"/>
    </xf>
    <xf numFmtId="0" fontId="43" fillId="0" borderId="39" xfId="0" applyFont="1" applyBorder="1" applyAlignment="1" applyProtection="1">
      <alignment vertical="center"/>
    </xf>
    <xf numFmtId="0" fontId="43" fillId="0" borderId="39" xfId="0" applyFont="1" applyBorder="1" applyAlignment="1" applyProtection="1">
      <alignment horizontal="left" wrapText="1"/>
    </xf>
    <xf numFmtId="0" fontId="40" fillId="0" borderId="0" xfId="0" applyFont="1" applyFill="1" applyBorder="1" applyAlignment="1" applyProtection="1">
      <alignment horizontal="left" indent="1"/>
      <protection locked="0"/>
    </xf>
    <xf numFmtId="0" fontId="40" fillId="0" borderId="0" xfId="0" applyFont="1" applyFill="1" applyBorder="1" applyAlignment="1" applyProtection="1">
      <alignment horizontal="left" wrapText="1" indent="1"/>
      <protection locked="0"/>
    </xf>
    <xf numFmtId="0" fontId="43" fillId="5" borderId="39" xfId="0" applyFont="1" applyFill="1" applyBorder="1" applyAlignment="1" applyProtection="1">
      <alignment horizontal="left" vertical="center"/>
    </xf>
    <xf numFmtId="0" fontId="43" fillId="5" borderId="39" xfId="0" applyFont="1" applyFill="1" applyBorder="1" applyAlignment="1" applyProtection="1">
      <alignment vertical="center"/>
    </xf>
    <xf numFmtId="0" fontId="43" fillId="5" borderId="39" xfId="0" applyFont="1" applyFill="1" applyBorder="1" applyAlignment="1" applyProtection="1">
      <alignment horizontal="left" wrapText="1"/>
    </xf>
    <xf numFmtId="0" fontId="40" fillId="0" borderId="7" xfId="0" applyFont="1" applyFill="1" applyBorder="1" applyAlignment="1" applyProtection="1">
      <alignment horizontal="left" indent="1"/>
      <protection locked="0"/>
    </xf>
    <xf numFmtId="0" fontId="40" fillId="0" borderId="0" xfId="0" applyFont="1" applyFill="1" applyBorder="1" applyAlignment="1" applyProtection="1">
      <alignment horizontal="left" indent="1"/>
      <protection locked="0"/>
    </xf>
    <xf numFmtId="0" fontId="9" fillId="0" borderId="4" xfId="0" applyFont="1" applyBorder="1" applyAlignment="1" applyProtection="1">
      <alignment horizontal="left"/>
      <protection locked="0"/>
    </xf>
    <xf numFmtId="0" fontId="9" fillId="0" borderId="5" xfId="0" applyFont="1" applyBorder="1" applyAlignment="1" applyProtection="1">
      <alignment horizontal="left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30" fillId="2" borderId="0" xfId="0" applyFont="1" applyFill="1" applyBorder="1" applyAlignment="1" applyProtection="1">
      <alignment horizontal="center"/>
      <protection locked="0"/>
    </xf>
    <xf numFmtId="0" fontId="30" fillId="2" borderId="10" xfId="0" applyFont="1" applyFill="1" applyBorder="1" applyAlignment="1" applyProtection="1">
      <alignment horizontal="center"/>
      <protection locked="0"/>
    </xf>
    <xf numFmtId="0" fontId="30" fillId="2" borderId="15" xfId="0" applyFont="1" applyFill="1" applyBorder="1" applyAlignment="1" applyProtection="1">
      <alignment horizontal="center"/>
      <protection locked="0"/>
    </xf>
    <xf numFmtId="0" fontId="30" fillId="2" borderId="16" xfId="0" applyFont="1" applyFill="1" applyBorder="1" applyAlignment="1" applyProtection="1">
      <alignment horizontal="center"/>
      <protection locked="0"/>
    </xf>
    <xf numFmtId="0" fontId="40" fillId="0" borderId="7" xfId="0" applyFont="1" applyFill="1" applyBorder="1" applyAlignment="1" applyProtection="1">
      <alignment horizontal="left" wrapText="1" indent="1"/>
      <protection locked="0"/>
    </xf>
    <xf numFmtId="0" fontId="40" fillId="0" borderId="0" xfId="0" applyFont="1" applyFill="1" applyBorder="1" applyAlignment="1" applyProtection="1">
      <alignment horizontal="left" wrapText="1" indent="1"/>
      <protection locked="0"/>
    </xf>
    <xf numFmtId="0" fontId="36" fillId="0" borderId="0" xfId="0" applyFont="1" applyFill="1" applyBorder="1" applyAlignment="1" applyProtection="1">
      <alignment horizontal="left" vertical="center"/>
      <protection locked="0"/>
    </xf>
    <xf numFmtId="177" fontId="30" fillId="2" borderId="23" xfId="1" applyNumberFormat="1" applyFont="1" applyFill="1" applyBorder="1" applyAlignment="1" applyProtection="1">
      <alignment horizontal="left"/>
      <protection locked="0"/>
    </xf>
    <xf numFmtId="177" fontId="30" fillId="2" borderId="24" xfId="1" applyNumberFormat="1" applyFont="1" applyFill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13" fillId="4" borderId="7" xfId="0" applyFont="1" applyFill="1" applyBorder="1" applyAlignment="1" applyProtection="1">
      <alignment horizontal="left"/>
      <protection locked="0"/>
    </xf>
    <xf numFmtId="0" fontId="13" fillId="4" borderId="0" xfId="0" applyFont="1" applyFill="1" applyBorder="1" applyAlignment="1" applyProtection="1">
      <alignment horizontal="left"/>
      <protection locked="0"/>
    </xf>
    <xf numFmtId="0" fontId="13" fillId="4" borderId="10" xfId="0" applyFont="1" applyFill="1" applyBorder="1" applyAlignment="1" applyProtection="1">
      <alignment horizontal="left"/>
      <protection locked="0"/>
    </xf>
    <xf numFmtId="38" fontId="12" fillId="3" borderId="0" xfId="0" applyNumberFormat="1" applyFont="1" applyFill="1" applyBorder="1" applyAlignment="1" applyProtection="1">
      <alignment horizontal="right"/>
    </xf>
    <xf numFmtId="38" fontId="12" fillId="3" borderId="10" xfId="0" applyNumberFormat="1" applyFont="1" applyFill="1" applyBorder="1" applyAlignment="1" applyProtection="1">
      <alignment horizontal="right"/>
    </xf>
    <xf numFmtId="10" fontId="12" fillId="3" borderId="8" xfId="2" applyNumberFormat="1" applyFont="1" applyFill="1" applyBorder="1" applyAlignment="1" applyProtection="1">
      <alignment horizontal="right"/>
      <protection locked="0"/>
    </xf>
    <xf numFmtId="10" fontId="12" fillId="3" borderId="9" xfId="2" applyNumberFormat="1" applyFont="1" applyFill="1" applyBorder="1" applyAlignment="1" applyProtection="1">
      <alignment horizontal="right"/>
      <protection locked="0"/>
    </xf>
    <xf numFmtId="10" fontId="30" fillId="2" borderId="8" xfId="2" applyNumberFormat="1" applyFont="1" applyFill="1" applyBorder="1" applyAlignment="1" applyProtection="1">
      <alignment horizontal="right"/>
      <protection locked="0"/>
    </xf>
    <xf numFmtId="10" fontId="30" fillId="2" borderId="9" xfId="2" applyNumberFormat="1" applyFont="1" applyFill="1" applyBorder="1" applyAlignment="1" applyProtection="1">
      <alignment horizontal="right"/>
      <protection locked="0"/>
    </xf>
    <xf numFmtId="38" fontId="30" fillId="2" borderId="8" xfId="0" applyNumberFormat="1" applyFont="1" applyFill="1" applyBorder="1" applyAlignment="1" applyProtection="1">
      <alignment horizontal="right"/>
      <protection locked="0"/>
    </xf>
    <xf numFmtId="38" fontId="30" fillId="2" borderId="9" xfId="0" applyNumberFormat="1" applyFont="1" applyFill="1" applyBorder="1" applyAlignment="1" applyProtection="1">
      <alignment horizontal="right"/>
      <protection locked="0"/>
    </xf>
    <xf numFmtId="14" fontId="30" fillId="2" borderId="8" xfId="0" applyNumberFormat="1" applyFont="1" applyFill="1" applyBorder="1" applyAlignment="1" applyProtection="1">
      <alignment horizontal="right"/>
      <protection locked="0"/>
    </xf>
    <xf numFmtId="14" fontId="30" fillId="2" borderId="9" xfId="0" applyNumberFormat="1" applyFont="1" applyFill="1" applyBorder="1" applyAlignment="1" applyProtection="1">
      <alignment horizontal="right"/>
      <protection locked="0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6" borderId="2" xfId="0" applyFont="1" applyFill="1" applyBorder="1" applyAlignment="1" applyProtection="1">
      <alignment horizontal="center" vertical="center"/>
      <protection locked="0"/>
    </xf>
    <xf numFmtId="0" fontId="10" fillId="6" borderId="3" xfId="0" applyFont="1" applyFill="1" applyBorder="1" applyAlignment="1" applyProtection="1">
      <alignment horizontal="center" vertical="center"/>
      <protection locked="0"/>
    </xf>
    <xf numFmtId="178" fontId="30" fillId="2" borderId="5" xfId="0" applyNumberFormat="1" applyFont="1" applyFill="1" applyBorder="1" applyAlignment="1" applyProtection="1">
      <alignment horizontal="left"/>
      <protection locked="0"/>
    </xf>
    <xf numFmtId="178" fontId="30" fillId="2" borderId="6" xfId="0" applyNumberFormat="1" applyFont="1" applyFill="1" applyBorder="1" applyAlignment="1" applyProtection="1">
      <alignment horizontal="left"/>
      <protection locked="0"/>
    </xf>
    <xf numFmtId="0" fontId="21" fillId="7" borderId="4" xfId="0" applyFont="1" applyFill="1" applyBorder="1" applyAlignment="1" applyProtection="1">
      <alignment horizontal="center" vertical="center"/>
      <protection locked="0"/>
    </xf>
    <xf numFmtId="0" fontId="21" fillId="7" borderId="5" xfId="0" applyFont="1" applyFill="1" applyBorder="1" applyAlignment="1" applyProtection="1">
      <alignment horizontal="center" vertical="center"/>
      <protection locked="0"/>
    </xf>
    <xf numFmtId="0" fontId="21" fillId="7" borderId="6" xfId="0" applyFont="1" applyFill="1" applyBorder="1" applyAlignment="1" applyProtection="1">
      <alignment horizontal="center" vertical="center"/>
      <protection locked="0"/>
    </xf>
    <xf numFmtId="14" fontId="30" fillId="2" borderId="5" xfId="0" applyNumberFormat="1" applyFont="1" applyFill="1" applyBorder="1" applyAlignment="1" applyProtection="1">
      <alignment horizontal="right"/>
      <protection locked="0"/>
    </xf>
    <xf numFmtId="14" fontId="30" fillId="2" borderId="6" xfId="0" applyNumberFormat="1" applyFont="1" applyFill="1" applyBorder="1" applyAlignment="1" applyProtection="1">
      <alignment horizontal="right"/>
      <protection locked="0"/>
    </xf>
    <xf numFmtId="3" fontId="30" fillId="2" borderId="11" xfId="0" applyNumberFormat="1" applyFont="1" applyFill="1" applyBorder="1" applyAlignment="1" applyProtection="1">
      <alignment horizontal="right"/>
      <protection locked="0"/>
    </xf>
    <xf numFmtId="3" fontId="30" fillId="2" borderId="12" xfId="0" applyNumberFormat="1" applyFont="1" applyFill="1" applyBorder="1" applyAlignment="1" applyProtection="1">
      <alignment horizontal="right"/>
      <protection locked="0"/>
    </xf>
    <xf numFmtId="0" fontId="21" fillId="7" borderId="1" xfId="0" applyFont="1" applyFill="1" applyBorder="1" applyAlignment="1" applyProtection="1">
      <alignment horizontal="center" vertical="center"/>
      <protection locked="0"/>
    </xf>
    <xf numFmtId="0" fontId="21" fillId="7" borderId="2" xfId="0" applyFont="1" applyFill="1" applyBorder="1" applyAlignment="1" applyProtection="1">
      <alignment horizontal="center" vertical="center"/>
      <protection locked="0"/>
    </xf>
    <xf numFmtId="0" fontId="21" fillId="7" borderId="3" xfId="0" applyFont="1" applyFill="1" applyBorder="1" applyAlignment="1" applyProtection="1">
      <alignment horizontal="center" vertical="center"/>
      <protection locked="0"/>
    </xf>
    <xf numFmtId="3" fontId="30" fillId="2" borderId="8" xfId="0" applyNumberFormat="1" applyFont="1" applyFill="1" applyBorder="1" applyAlignment="1" applyProtection="1">
      <alignment horizontal="right"/>
      <protection locked="0"/>
    </xf>
    <xf numFmtId="3" fontId="30" fillId="2" borderId="9" xfId="0" applyNumberFormat="1" applyFont="1" applyFill="1" applyBorder="1" applyAlignment="1" applyProtection="1">
      <alignment horizontal="right"/>
      <protection locked="0"/>
    </xf>
    <xf numFmtId="0" fontId="15" fillId="5" borderId="7" xfId="0" applyFont="1" applyFill="1" applyBorder="1" applyAlignment="1" applyProtection="1">
      <alignment horizontal="center" vertical="center"/>
      <protection locked="0"/>
    </xf>
    <xf numFmtId="0" fontId="15" fillId="5" borderId="0" xfId="0" applyFont="1" applyFill="1" applyBorder="1" applyAlignment="1" applyProtection="1">
      <alignment horizontal="center" vertical="center"/>
      <protection locked="0"/>
    </xf>
    <xf numFmtId="0" fontId="15" fillId="5" borderId="10" xfId="0" applyFont="1" applyFill="1" applyBorder="1" applyAlignment="1" applyProtection="1">
      <alignment horizontal="center" vertical="center"/>
      <protection locked="0"/>
    </xf>
    <xf numFmtId="0" fontId="30" fillId="2" borderId="37" xfId="0" applyFont="1" applyFill="1" applyBorder="1" applyAlignment="1" applyProtection="1">
      <alignment horizontal="left"/>
      <protection locked="0"/>
    </xf>
    <xf numFmtId="0" fontId="30" fillId="2" borderId="38" xfId="0" applyFont="1" applyFill="1" applyBorder="1" applyAlignment="1" applyProtection="1">
      <alignment horizontal="left"/>
      <protection locked="0"/>
    </xf>
    <xf numFmtId="37" fontId="12" fillId="3" borderId="0" xfId="0" applyNumberFormat="1" applyFont="1" applyFill="1" applyBorder="1" applyAlignment="1" applyProtection="1">
      <alignment horizontal="right"/>
    </xf>
    <xf numFmtId="37" fontId="12" fillId="3" borderId="10" xfId="0" applyNumberFormat="1" applyFont="1" applyFill="1" applyBorder="1" applyAlignment="1" applyProtection="1">
      <alignment horizontal="right"/>
    </xf>
    <xf numFmtId="38" fontId="12" fillId="3" borderId="15" xfId="0" applyNumberFormat="1" applyFont="1" applyFill="1" applyBorder="1" applyAlignment="1" applyProtection="1">
      <alignment horizontal="right"/>
    </xf>
    <xf numFmtId="38" fontId="12" fillId="3" borderId="16" xfId="0" applyNumberFormat="1" applyFont="1" applyFill="1" applyBorder="1" applyAlignment="1" applyProtection="1">
      <alignment horizontal="right"/>
    </xf>
    <xf numFmtId="39" fontId="18" fillId="3" borderId="2" xfId="0" applyNumberFormat="1" applyFont="1" applyFill="1" applyBorder="1" applyAlignment="1" applyProtection="1">
      <alignment horizontal="right" vertical="center"/>
    </xf>
    <xf numFmtId="39" fontId="18" fillId="3" borderId="3" xfId="0" applyNumberFormat="1" applyFont="1" applyFill="1" applyBorder="1" applyAlignment="1" applyProtection="1">
      <alignment horizontal="right" vertical="center"/>
    </xf>
    <xf numFmtId="0" fontId="38" fillId="5" borderId="15" xfId="0" applyFont="1" applyFill="1" applyBorder="1" applyAlignment="1" applyProtection="1">
      <alignment horizontal="left" vertical="center"/>
      <protection locked="0"/>
    </xf>
    <xf numFmtId="0" fontId="32" fillId="7" borderId="1" xfId="0" applyFont="1" applyFill="1" applyBorder="1" applyAlignment="1" applyProtection="1">
      <alignment horizontal="center" vertical="center"/>
      <protection locked="0"/>
    </xf>
    <xf numFmtId="0" fontId="32" fillId="7" borderId="2" xfId="0" applyFont="1" applyFill="1" applyBorder="1" applyAlignment="1" applyProtection="1">
      <alignment horizontal="center" vertical="center"/>
      <protection locked="0"/>
    </xf>
    <xf numFmtId="0" fontId="32" fillId="7" borderId="3" xfId="0" applyFont="1" applyFill="1" applyBorder="1" applyAlignment="1" applyProtection="1">
      <alignment horizontal="center" vertical="center"/>
      <protection locked="0"/>
    </xf>
    <xf numFmtId="0" fontId="13" fillId="0" borderId="19" xfId="0" applyFont="1" applyBorder="1" applyAlignment="1" applyProtection="1">
      <alignment horizontal="center" wrapText="1"/>
      <protection locked="0"/>
    </xf>
    <xf numFmtId="0" fontId="13" fillId="0" borderId="25" xfId="0" applyFont="1" applyBorder="1" applyAlignment="1" applyProtection="1">
      <alignment horizontal="center" wrapText="1"/>
      <protection locked="0"/>
    </xf>
    <xf numFmtId="0" fontId="13" fillId="0" borderId="20" xfId="0" applyFont="1" applyBorder="1" applyAlignment="1" applyProtection="1">
      <alignment horizontal="center" wrapText="1"/>
      <protection locked="0"/>
    </xf>
    <xf numFmtId="0" fontId="13" fillId="0" borderId="21" xfId="0" applyFont="1" applyBorder="1" applyAlignment="1" applyProtection="1">
      <alignment horizontal="center" wrapText="1"/>
      <protection locked="0"/>
    </xf>
    <xf numFmtId="0" fontId="13" fillId="0" borderId="26" xfId="0" applyFont="1" applyBorder="1" applyAlignment="1" applyProtection="1">
      <alignment horizontal="center" wrapText="1"/>
      <protection locked="0"/>
    </xf>
    <xf numFmtId="0" fontId="13" fillId="0" borderId="27" xfId="0" applyFont="1" applyBorder="1" applyAlignment="1" applyProtection="1">
      <alignment horizontal="center" wrapText="1"/>
      <protection locked="0"/>
    </xf>
    <xf numFmtId="0" fontId="13" fillId="0" borderId="22" xfId="0" applyFont="1" applyBorder="1" applyAlignment="1" applyProtection="1">
      <alignment horizontal="center" wrapText="1"/>
      <protection locked="0"/>
    </xf>
    <xf numFmtId="0" fontId="13" fillId="0" borderId="28" xfId="0" applyFont="1" applyBorder="1" applyAlignment="1" applyProtection="1">
      <alignment horizontal="center" wrapText="1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24" xfId="0" applyFont="1" applyFill="1" applyBorder="1" applyAlignment="1" applyProtection="1">
      <alignment horizontal="center"/>
      <protection locked="0"/>
    </xf>
    <xf numFmtId="0" fontId="30" fillId="2" borderId="32" xfId="0" applyFont="1" applyFill="1" applyBorder="1" applyAlignment="1" applyProtection="1">
      <alignment horizontal="left" wrapText="1"/>
      <protection locked="0"/>
    </xf>
    <xf numFmtId="0" fontId="30" fillId="2" borderId="33" xfId="0" applyFont="1" applyFill="1" applyBorder="1" applyAlignment="1" applyProtection="1">
      <alignment horizontal="left"/>
      <protection locked="0"/>
    </xf>
    <xf numFmtId="0" fontId="14" fillId="7" borderId="1" xfId="0" applyFont="1" applyFill="1" applyBorder="1" applyAlignment="1" applyProtection="1">
      <alignment horizontal="center" wrapText="1"/>
      <protection locked="0"/>
    </xf>
    <xf numFmtId="0" fontId="14" fillId="7" borderId="2" xfId="0" applyFont="1" applyFill="1" applyBorder="1" applyAlignment="1" applyProtection="1">
      <alignment horizontal="center"/>
      <protection locked="0"/>
    </xf>
    <xf numFmtId="0" fontId="14" fillId="7" borderId="3" xfId="0" applyFont="1" applyFill="1" applyBorder="1" applyAlignment="1" applyProtection="1">
      <alignment horizontal="center"/>
      <protection locked="0"/>
    </xf>
    <xf numFmtId="177" fontId="30" fillId="2" borderId="8" xfId="1" applyNumberFormat="1" applyFont="1" applyFill="1" applyBorder="1" applyAlignment="1" applyProtection="1">
      <alignment horizontal="center"/>
      <protection locked="0"/>
    </xf>
    <xf numFmtId="177" fontId="30" fillId="2" borderId="9" xfId="1" applyNumberFormat="1" applyFont="1" applyFill="1" applyBorder="1" applyAlignment="1" applyProtection="1">
      <alignment horizontal="center"/>
      <protection locked="0"/>
    </xf>
    <xf numFmtId="177" fontId="30" fillId="2" borderId="41" xfId="1" applyNumberFormat="1" applyFont="1" applyFill="1" applyBorder="1" applyAlignment="1" applyProtection="1">
      <alignment horizontal="center"/>
      <protection locked="0"/>
    </xf>
    <xf numFmtId="177" fontId="30" fillId="2" borderId="30" xfId="1" applyNumberFormat="1" applyFont="1" applyFill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left"/>
      <protection locked="0"/>
    </xf>
    <xf numFmtId="0" fontId="13" fillId="0" borderId="2" xfId="0" applyFont="1" applyBorder="1" applyAlignment="1" applyProtection="1">
      <alignment horizontal="left"/>
      <protection locked="0"/>
    </xf>
    <xf numFmtId="0" fontId="13" fillId="0" borderId="3" xfId="0" applyFont="1" applyBorder="1" applyAlignment="1" applyProtection="1">
      <alignment horizontal="left"/>
      <protection locked="0"/>
    </xf>
    <xf numFmtId="0" fontId="9" fillId="0" borderId="1" xfId="0" applyFont="1" applyBorder="1" applyAlignment="1" applyProtection="1">
      <alignment horizontal="left"/>
      <protection locked="0"/>
    </xf>
    <xf numFmtId="0" fontId="9" fillId="0" borderId="2" xfId="0" applyFont="1" applyBorder="1" applyAlignment="1" applyProtection="1">
      <alignment horizontal="left"/>
      <protection locked="0"/>
    </xf>
    <xf numFmtId="0" fontId="9" fillId="0" borderId="3" xfId="0" applyFont="1" applyBorder="1" applyAlignment="1" applyProtection="1">
      <alignment horizontal="left"/>
      <protection locked="0"/>
    </xf>
    <xf numFmtId="0" fontId="30" fillId="2" borderId="23" xfId="0" applyFont="1" applyFill="1" applyBorder="1" applyAlignment="1" applyProtection="1">
      <alignment horizontal="right" wrapText="1"/>
      <protection locked="0"/>
    </xf>
    <xf numFmtId="0" fontId="30" fillId="2" borderId="24" xfId="0" applyFont="1" applyFill="1" applyBorder="1" applyAlignment="1" applyProtection="1">
      <alignment horizontal="right" wrapText="1"/>
      <protection locked="0"/>
    </xf>
    <xf numFmtId="177" fontId="30" fillId="2" borderId="8" xfId="1" applyNumberFormat="1" applyFont="1" applyFill="1" applyBorder="1" applyAlignment="1" applyProtection="1">
      <alignment horizontal="right" wrapText="1"/>
      <protection locked="0"/>
    </xf>
    <xf numFmtId="177" fontId="30" fillId="2" borderId="9" xfId="1" applyNumberFormat="1" applyFont="1" applyFill="1" applyBorder="1" applyAlignment="1" applyProtection="1">
      <alignment horizontal="right" wrapText="1"/>
      <protection locked="0"/>
    </xf>
    <xf numFmtId="0" fontId="22" fillId="0" borderId="0" xfId="0" applyFont="1" applyAlignment="1">
      <alignment horizontal="left" vertical="center" wrapText="1"/>
    </xf>
    <xf numFmtId="0" fontId="45" fillId="0" borderId="39" xfId="0" applyFont="1" applyBorder="1" applyAlignment="1" applyProtection="1">
      <alignment horizontal="left" vertical="center"/>
    </xf>
    <xf numFmtId="0" fontId="46" fillId="0" borderId="39" xfId="0" applyFont="1" applyBorder="1" applyAlignment="1">
      <alignment vertical="center"/>
    </xf>
    <xf numFmtId="0" fontId="46" fillId="5" borderId="39" xfId="0" applyFont="1" applyFill="1" applyBorder="1" applyAlignment="1">
      <alignment vertical="center"/>
    </xf>
    <xf numFmtId="0" fontId="45" fillId="5" borderId="39" xfId="0" applyFont="1" applyFill="1" applyBorder="1" applyAlignment="1" applyProtection="1">
      <alignment horizontal="left" vertical="center"/>
    </xf>
    <xf numFmtId="0" fontId="47" fillId="5" borderId="39" xfId="0" applyFont="1" applyFill="1" applyBorder="1" applyAlignment="1" applyProtection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97999B"/>
      <color rgb="FF0121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1320800</xdr:colOff>
      <xdr:row>82</xdr:row>
      <xdr:rowOff>68580</xdr:rowOff>
    </xdr:from>
    <xdr:to>
      <xdr:col>11</xdr:col>
      <xdr:colOff>213360</xdr:colOff>
      <xdr:row>105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0228580" y="16855440"/>
          <a:ext cx="2923540" cy="3954780"/>
        </a:xfrm>
        <a:prstGeom prst="wedgeEllipseCallout">
          <a:avLst>
            <a:gd name="adj1" fmla="val -154886"/>
            <a:gd name="adj2" fmla="val -39671"/>
          </a:avLst>
        </a:prstGeom>
        <a:solidFill>
          <a:schemeClr val="lt1">
            <a:alpha val="0"/>
          </a:schemeClr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Please note, the side-calculation section is intended to be less structured than the main section of the Template. Unlike the main section, users are encouraged to modify the labels/rows/columns in this section to more accurately describe their fee and waterfall calculations (see 2.24-2.27), as well as any revisions to a prior period balance that was stated in a previous Notice (see 2.28).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Fisk\Desktop\Capital%20Call%20-%20Distribution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efinitions"/>
    </sheetNames>
    <sheetDataSet>
      <sheetData sheetId="0" refreshError="1"/>
      <sheetData sheetId="1">
        <row r="1">
          <cell r="A1" t="str">
            <v>Transaction Type</v>
          </cell>
        </row>
        <row r="2">
          <cell r="A2" t="str">
            <v>Call: Investments</v>
          </cell>
          <cell r="E2" t="str">
            <v>Increases</v>
          </cell>
        </row>
        <row r="3">
          <cell r="A3" t="str">
            <v>Call: Management Fee</v>
          </cell>
          <cell r="E3" t="str">
            <v>Decreases</v>
          </cell>
        </row>
        <row r="4">
          <cell r="A4" t="str">
            <v>Call: Partnership Expenses</v>
          </cell>
          <cell r="E4" t="str">
            <v>No Impact</v>
          </cell>
        </row>
        <row r="5">
          <cell r="A5" t="str">
            <v>Call: Org. Costs</v>
          </cell>
        </row>
        <row r="6">
          <cell r="A6" t="str">
            <v>Call: Legal Fees</v>
          </cell>
        </row>
        <row r="7">
          <cell r="A7" t="str">
            <v>Call: Other Exp. (Provide explanation in far-left column)</v>
          </cell>
        </row>
        <row r="8">
          <cell r="A8" t="str">
            <v>Call: Subsequent Close Interest</v>
          </cell>
        </row>
        <row r="9">
          <cell r="A9" t="str">
            <v>Call: Return of Excess Capital Called</v>
          </cell>
        </row>
        <row r="10">
          <cell r="A10" t="str">
            <v>Call: Deemed GP Contribution</v>
          </cell>
        </row>
        <row r="11">
          <cell r="A11" t="str">
            <v>Dist: Return of Capital - Cash</v>
          </cell>
        </row>
        <row r="12">
          <cell r="A12" t="str">
            <v>Dist: Realized Gain - Cash</v>
          </cell>
        </row>
        <row r="13">
          <cell r="A13" t="str">
            <v>Dist: Realized Loss - Cash</v>
          </cell>
        </row>
        <row r="14">
          <cell r="A14" t="str">
            <v>Dist: Return of Capital - Stock</v>
          </cell>
        </row>
        <row r="15">
          <cell r="A15" t="str">
            <v>Dist: Realized Gain - Stock</v>
          </cell>
        </row>
        <row r="16">
          <cell r="A16" t="str">
            <v>Dist: Realized Loss - Stock</v>
          </cell>
        </row>
        <row r="17">
          <cell r="A17" t="str">
            <v>Dist: Income/Dividends</v>
          </cell>
        </row>
        <row r="18">
          <cell r="A18" t="str">
            <v>Dist: Carry</v>
          </cell>
        </row>
        <row r="19">
          <cell r="A19" t="str">
            <v>Dist: Clawback</v>
          </cell>
        </row>
        <row r="20">
          <cell r="A20" t="str">
            <v>Dist: Subsequent Close Interest</v>
          </cell>
        </row>
        <row r="21">
          <cell r="A21" t="str">
            <v>Dist: Other (Provide explanation in far-left column)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showGridLines="0" zoomScaleNormal="100" zoomScalePageLayoutView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5" sqref="B15:C15"/>
    </sheetView>
  </sheetViews>
  <sheetFormatPr defaultColWidth="9.125" defaultRowHeight="12.75" x14ac:dyDescent="0.2"/>
  <cols>
    <col min="1" max="1" width="57.625" style="40" bestFit="1" customWidth="1"/>
    <col min="2" max="3" width="25.75" style="40" customWidth="1"/>
    <col min="4" max="4" width="20.625" style="41" customWidth="1"/>
    <col min="5" max="5" width="23.5" style="40" bestFit="1" customWidth="1"/>
    <col min="6" max="6" width="16.625" style="41" customWidth="1"/>
    <col min="7" max="7" width="14" style="41" customWidth="1"/>
    <col min="8" max="8" width="2" style="57" hidden="1" customWidth="1"/>
    <col min="9" max="9" width="5" style="57" hidden="1" customWidth="1"/>
    <col min="10" max="10" width="10.75" style="57" hidden="1" customWidth="1"/>
    <col min="11" max="11" width="6.5" style="40" customWidth="1"/>
    <col min="12" max="12" width="4.5" style="40" customWidth="1"/>
    <col min="13" max="13" width="15.5" style="41" bestFit="1" customWidth="1"/>
    <col min="14" max="15" width="11.625" style="41" customWidth="1"/>
    <col min="16" max="16" width="11.625" style="40" customWidth="1"/>
    <col min="17" max="17" width="1.625" style="40" customWidth="1"/>
    <col min="18" max="16384" width="9.125" style="40"/>
  </cols>
  <sheetData>
    <row r="1" spans="1:15" s="8" customFormat="1" ht="19.899999999999999" customHeight="1" thickBot="1" x14ac:dyDescent="0.25">
      <c r="A1" s="195" t="s">
        <v>179</v>
      </c>
      <c r="B1" s="196"/>
      <c r="C1" s="197"/>
      <c r="D1" s="6"/>
      <c r="E1" s="109" t="s">
        <v>75</v>
      </c>
      <c r="F1" s="110" t="s">
        <v>76</v>
      </c>
      <c r="G1" s="6"/>
      <c r="H1" s="7"/>
      <c r="I1" s="7"/>
      <c r="J1" s="7"/>
      <c r="M1" s="9"/>
      <c r="N1" s="9"/>
      <c r="O1" s="9"/>
    </row>
    <row r="2" spans="1:15" s="8" customFormat="1" ht="19.899999999999999" customHeight="1" thickBot="1" x14ac:dyDescent="0.3">
      <c r="A2" s="147" t="s">
        <v>180</v>
      </c>
      <c r="B2" s="198" t="s">
        <v>108</v>
      </c>
      <c r="C2" s="199"/>
      <c r="D2" s="161" t="s">
        <v>77</v>
      </c>
      <c r="E2" s="152"/>
      <c r="F2" s="153"/>
      <c r="G2" s="153"/>
      <c r="H2" s="7"/>
      <c r="I2" s="7"/>
      <c r="J2" s="7"/>
      <c r="M2" s="9"/>
      <c r="N2" s="9"/>
      <c r="O2" s="9"/>
    </row>
    <row r="3" spans="1:15" s="8" customFormat="1" ht="16.149999999999999" customHeight="1" thickBot="1" x14ac:dyDescent="0.25">
      <c r="A3" s="200" t="s">
        <v>116</v>
      </c>
      <c r="B3" s="201"/>
      <c r="C3" s="202"/>
      <c r="D3" s="154"/>
      <c r="E3" s="152"/>
      <c r="F3" s="154"/>
      <c r="G3" s="154"/>
      <c r="H3" s="7"/>
      <c r="I3" s="7"/>
      <c r="J3" s="7"/>
      <c r="M3" s="9"/>
      <c r="N3" s="9"/>
      <c r="O3" s="9"/>
    </row>
    <row r="4" spans="1:15" s="8" customFormat="1" ht="16.149999999999999" customHeight="1" x14ac:dyDescent="0.2">
      <c r="A4" s="10" t="s">
        <v>132</v>
      </c>
      <c r="B4" s="203">
        <v>42527</v>
      </c>
      <c r="C4" s="204"/>
      <c r="D4" s="166" t="s">
        <v>78</v>
      </c>
      <c r="E4" s="167"/>
      <c r="F4" s="167"/>
      <c r="G4" s="154"/>
      <c r="H4" s="13"/>
      <c r="I4" s="13"/>
      <c r="J4" s="13"/>
      <c r="M4" s="9"/>
      <c r="N4" s="9"/>
      <c r="O4" s="9"/>
    </row>
    <row r="5" spans="1:15" s="8" customFormat="1" ht="16.149999999999999" customHeight="1" x14ac:dyDescent="0.2">
      <c r="A5" s="14" t="s">
        <v>133</v>
      </c>
      <c r="B5" s="193">
        <v>42541</v>
      </c>
      <c r="C5" s="194"/>
      <c r="D5" s="166" t="s">
        <v>79</v>
      </c>
      <c r="E5" s="167"/>
      <c r="F5" s="167"/>
      <c r="G5" s="154"/>
      <c r="H5" s="13"/>
      <c r="I5" s="13"/>
      <c r="J5" s="13"/>
      <c r="M5" s="9"/>
      <c r="N5" s="9"/>
      <c r="O5" s="9"/>
    </row>
    <row r="6" spans="1:15" s="8" customFormat="1" ht="16.149999999999999" customHeight="1" x14ac:dyDescent="0.2">
      <c r="A6" s="14" t="s">
        <v>134</v>
      </c>
      <c r="B6" s="193" t="s">
        <v>80</v>
      </c>
      <c r="C6" s="194"/>
      <c r="D6" s="166" t="s">
        <v>140</v>
      </c>
      <c r="E6" s="167"/>
      <c r="F6" s="167"/>
      <c r="G6" s="154"/>
      <c r="H6" s="15"/>
      <c r="I6" s="15"/>
      <c r="J6" s="15"/>
      <c r="M6" s="9"/>
      <c r="N6" s="9"/>
      <c r="O6" s="9"/>
    </row>
    <row r="7" spans="1:15" s="8" customFormat="1" ht="16.149999999999999" customHeight="1" x14ac:dyDescent="0.2">
      <c r="A7" s="14" t="s">
        <v>135</v>
      </c>
      <c r="B7" s="205">
        <v>1000000</v>
      </c>
      <c r="C7" s="206"/>
      <c r="D7" s="166" t="s">
        <v>168</v>
      </c>
      <c r="E7" s="167"/>
      <c r="F7" s="167"/>
      <c r="G7" s="154"/>
      <c r="H7" s="15"/>
      <c r="I7" s="15"/>
      <c r="J7" s="15"/>
      <c r="M7" s="9"/>
      <c r="N7" s="9"/>
      <c r="O7" s="9"/>
    </row>
    <row r="8" spans="1:15" s="8" customFormat="1" ht="16.149999999999999" customHeight="1" x14ac:dyDescent="0.2">
      <c r="A8" s="16" t="s">
        <v>136</v>
      </c>
      <c r="B8" s="205">
        <v>1000000000</v>
      </c>
      <c r="C8" s="206"/>
      <c r="D8" s="166" t="s">
        <v>81</v>
      </c>
      <c r="E8" s="167"/>
      <c r="F8" s="167"/>
      <c r="G8" s="154"/>
      <c r="H8" s="15"/>
      <c r="I8" s="15"/>
      <c r="J8" s="15"/>
    </row>
    <row r="9" spans="1:15" s="8" customFormat="1" ht="25.15" customHeight="1" x14ac:dyDescent="0.2">
      <c r="A9" s="148" t="s">
        <v>2</v>
      </c>
      <c r="B9" s="149" t="s">
        <v>3</v>
      </c>
      <c r="C9" s="150" t="s">
        <v>4</v>
      </c>
      <c r="D9" s="155"/>
      <c r="E9" s="156"/>
      <c r="F9" s="156"/>
      <c r="G9" s="156"/>
      <c r="H9" s="15"/>
      <c r="I9" s="15"/>
      <c r="J9" s="15"/>
    </row>
    <row r="10" spans="1:15" s="8" customFormat="1" ht="16.149999999999999" customHeight="1" x14ac:dyDescent="0.2">
      <c r="A10" s="14" t="s">
        <v>137</v>
      </c>
      <c r="B10" s="98">
        <v>50000000</v>
      </c>
      <c r="C10" s="99">
        <v>-10000000</v>
      </c>
      <c r="D10" s="166" t="s">
        <v>141</v>
      </c>
      <c r="E10" s="167"/>
      <c r="F10" s="167"/>
      <c r="G10" s="156"/>
      <c r="H10" s="15"/>
      <c r="I10" s="15"/>
      <c r="J10" s="15"/>
    </row>
    <row r="11" spans="1:15" s="8" customFormat="1" ht="16.149999999999999" customHeight="1" x14ac:dyDescent="0.2">
      <c r="A11" s="14" t="s">
        <v>138</v>
      </c>
      <c r="B11" s="100">
        <v>4700000</v>
      </c>
      <c r="C11" s="101">
        <v>0</v>
      </c>
      <c r="D11" s="166" t="s">
        <v>142</v>
      </c>
      <c r="E11" s="167"/>
      <c r="F11" s="167"/>
      <c r="G11" s="156"/>
      <c r="H11" s="15"/>
      <c r="I11" s="15"/>
      <c r="J11" s="15"/>
    </row>
    <row r="12" spans="1:15" s="8" customFormat="1" ht="16.149999999999999" customHeight="1" thickBot="1" x14ac:dyDescent="0.25">
      <c r="A12" s="17" t="s">
        <v>121</v>
      </c>
      <c r="B12" s="18">
        <f>B10+B11</f>
        <v>54700000</v>
      </c>
      <c r="C12" s="19">
        <f>C10+C11</f>
        <v>-10000000</v>
      </c>
      <c r="D12" s="155"/>
      <c r="E12" s="156"/>
      <c r="F12" s="156"/>
      <c r="G12" s="156"/>
      <c r="H12" s="15"/>
      <c r="I12" s="15"/>
      <c r="J12" s="15"/>
    </row>
    <row r="13" spans="1:15" s="8" customFormat="1" ht="16.149999999999999" customHeight="1" thickBot="1" x14ac:dyDescent="0.25">
      <c r="A13" s="207" t="s">
        <v>115</v>
      </c>
      <c r="B13" s="208"/>
      <c r="C13" s="209"/>
      <c r="D13" s="155"/>
      <c r="E13" s="156"/>
      <c r="F13" s="156"/>
      <c r="G13" s="156"/>
      <c r="H13" s="15"/>
      <c r="I13" s="15"/>
      <c r="J13" s="15"/>
    </row>
    <row r="14" spans="1:15" s="8" customFormat="1" ht="16.149999999999999" customHeight="1" x14ac:dyDescent="0.2">
      <c r="A14" s="10" t="s">
        <v>139</v>
      </c>
      <c r="B14" s="193" t="s">
        <v>131</v>
      </c>
      <c r="C14" s="194"/>
      <c r="D14" s="167" t="s">
        <v>113</v>
      </c>
      <c r="E14" s="167"/>
      <c r="F14" s="167"/>
      <c r="G14" s="167"/>
      <c r="H14" s="15"/>
      <c r="I14" s="15"/>
      <c r="J14" s="15"/>
      <c r="M14" s="9"/>
      <c r="N14" s="9"/>
      <c r="O14" s="9"/>
    </row>
    <row r="15" spans="1:15" s="8" customFormat="1" ht="16.149999999999999" customHeight="1" x14ac:dyDescent="0.2">
      <c r="A15" s="14" t="s">
        <v>102</v>
      </c>
      <c r="B15" s="210">
        <v>50000000</v>
      </c>
      <c r="C15" s="211"/>
      <c r="D15" s="167" t="s">
        <v>143</v>
      </c>
      <c r="E15" s="167"/>
      <c r="F15" s="167"/>
      <c r="G15" s="167"/>
      <c r="H15" s="20"/>
      <c r="I15" s="20"/>
      <c r="J15" s="20"/>
      <c r="M15" s="9"/>
      <c r="N15" s="9"/>
      <c r="O15" s="9"/>
    </row>
    <row r="16" spans="1:15" s="8" customFormat="1" ht="16.149999999999999" customHeight="1" x14ac:dyDescent="0.2">
      <c r="A16" s="146" t="s">
        <v>118</v>
      </c>
      <c r="B16" s="187">
        <f>IF(B8=0,0,B15/B8)</f>
        <v>0.05</v>
      </c>
      <c r="C16" s="188"/>
      <c r="D16" s="162"/>
      <c r="E16" s="157"/>
      <c r="F16" s="157"/>
      <c r="G16" s="154"/>
      <c r="H16" s="13"/>
      <c r="I16" s="13"/>
      <c r="J16" s="13"/>
      <c r="M16" s="9"/>
      <c r="N16" s="9"/>
      <c r="O16" s="9"/>
    </row>
    <row r="17" spans="1:15" s="8" customFormat="1" ht="16.149999999999999" customHeight="1" x14ac:dyDescent="0.2">
      <c r="A17" s="35" t="s">
        <v>173</v>
      </c>
      <c r="B17" s="189">
        <v>4.7500000000000001E-2</v>
      </c>
      <c r="C17" s="190"/>
      <c r="D17" s="175" t="s">
        <v>174</v>
      </c>
      <c r="E17" s="176"/>
      <c r="F17" s="176"/>
      <c r="G17" s="176"/>
      <c r="H17" s="13"/>
      <c r="I17" s="13"/>
      <c r="J17" s="13"/>
      <c r="M17" s="9"/>
      <c r="N17" s="9"/>
      <c r="O17" s="9"/>
    </row>
    <row r="18" spans="1:15" s="8" customFormat="1" ht="16.149999999999999" customHeight="1" x14ac:dyDescent="0.2">
      <c r="A18" s="14" t="s">
        <v>144</v>
      </c>
      <c r="B18" s="191">
        <v>47500000</v>
      </c>
      <c r="C18" s="192"/>
      <c r="D18" s="176" t="s">
        <v>165</v>
      </c>
      <c r="E18" s="176"/>
      <c r="F18" s="176"/>
      <c r="G18" s="176"/>
      <c r="H18" s="13"/>
      <c r="I18" s="13"/>
      <c r="J18" s="13"/>
      <c r="M18" s="9"/>
      <c r="N18" s="9"/>
      <c r="O18" s="9"/>
    </row>
    <row r="19" spans="1:15" s="8" customFormat="1" ht="16.149999999999999" customHeight="1" x14ac:dyDescent="0.2">
      <c r="A19" s="14" t="s">
        <v>145</v>
      </c>
      <c r="B19" s="191">
        <v>2500000</v>
      </c>
      <c r="C19" s="192"/>
      <c r="D19" s="176" t="s">
        <v>166</v>
      </c>
      <c r="E19" s="176"/>
      <c r="F19" s="176"/>
      <c r="G19" s="176"/>
      <c r="H19" s="13"/>
      <c r="I19" s="13"/>
      <c r="J19" s="13"/>
      <c r="M19" s="9"/>
      <c r="N19" s="9"/>
      <c r="O19" s="9"/>
    </row>
    <row r="20" spans="1:15" s="8" customFormat="1" ht="16.149999999999999" customHeight="1" x14ac:dyDescent="0.2">
      <c r="A20" s="16" t="s">
        <v>146</v>
      </c>
      <c r="B20" s="191">
        <v>500000</v>
      </c>
      <c r="C20" s="192"/>
      <c r="D20" s="176" t="s">
        <v>167</v>
      </c>
      <c r="E20" s="176"/>
      <c r="F20" s="176"/>
      <c r="G20" s="176"/>
      <c r="H20" s="15"/>
      <c r="I20" s="15"/>
      <c r="J20" s="15"/>
      <c r="M20" s="9"/>
      <c r="N20" s="9"/>
      <c r="O20" s="9"/>
    </row>
    <row r="21" spans="1:15" s="8" customFormat="1" ht="16.149999999999999" customHeight="1" x14ac:dyDescent="0.2">
      <c r="A21" s="212" t="s">
        <v>84</v>
      </c>
      <c r="B21" s="213"/>
      <c r="C21" s="214"/>
      <c r="D21" s="21"/>
      <c r="E21" s="22"/>
      <c r="F21" s="22"/>
      <c r="G21" s="23"/>
      <c r="H21" s="15"/>
      <c r="I21" s="15"/>
      <c r="J21" s="15"/>
      <c r="M21" s="9"/>
      <c r="N21" s="9"/>
      <c r="O21" s="9"/>
    </row>
    <row r="22" spans="1:15" s="8" customFormat="1" ht="16.149999999999999" customHeight="1" x14ac:dyDescent="0.2">
      <c r="A22" s="182" t="s">
        <v>151</v>
      </c>
      <c r="B22" s="183"/>
      <c r="C22" s="184"/>
      <c r="D22" s="24"/>
      <c r="E22" s="22"/>
      <c r="F22" s="22"/>
      <c r="G22" s="23"/>
      <c r="H22" s="15"/>
      <c r="I22" s="15"/>
      <c r="J22" s="15"/>
      <c r="M22" s="9"/>
      <c r="N22" s="9"/>
      <c r="O22" s="9"/>
    </row>
    <row r="23" spans="1:15" s="8" customFormat="1" ht="16.149999999999999" customHeight="1" x14ac:dyDescent="0.2">
      <c r="A23" s="144" t="s">
        <v>106</v>
      </c>
      <c r="B23" s="185">
        <f>B18</f>
        <v>47500000</v>
      </c>
      <c r="C23" s="186"/>
      <c r="D23" s="26"/>
      <c r="E23" s="22"/>
      <c r="F23" s="22"/>
      <c r="G23" s="23"/>
      <c r="H23" s="15"/>
      <c r="I23" s="15"/>
      <c r="J23" s="15"/>
      <c r="M23" s="9"/>
      <c r="N23" s="9"/>
      <c r="O23" s="9"/>
    </row>
    <row r="24" spans="1:15" s="8" customFormat="1" ht="16.149999999999999" customHeight="1" x14ac:dyDescent="0.2">
      <c r="A24" s="144" t="s">
        <v>0</v>
      </c>
      <c r="B24" s="217">
        <f>SUM(F39:F80)</f>
        <v>-237500</v>
      </c>
      <c r="C24" s="218"/>
      <c r="D24" s="26"/>
      <c r="E24" s="22"/>
      <c r="F24" s="22"/>
      <c r="G24" s="23"/>
      <c r="H24" s="15"/>
      <c r="I24" s="15"/>
      <c r="J24" s="15"/>
      <c r="M24" s="9"/>
      <c r="N24" s="9"/>
      <c r="O24" s="9"/>
    </row>
    <row r="25" spans="1:15" s="8" customFormat="1" ht="16.149999999999999" customHeight="1" thickBot="1" x14ac:dyDescent="0.25">
      <c r="A25" s="145" t="s">
        <v>1</v>
      </c>
      <c r="B25" s="219">
        <f>B23+B24</f>
        <v>47262500</v>
      </c>
      <c r="C25" s="220"/>
      <c r="D25" s="26"/>
      <c r="E25" s="22"/>
      <c r="F25" s="22"/>
      <c r="G25" s="23"/>
      <c r="H25" s="15"/>
      <c r="I25" s="15"/>
      <c r="J25" s="15"/>
      <c r="M25" s="9"/>
      <c r="N25" s="9"/>
      <c r="O25" s="9"/>
    </row>
    <row r="26" spans="1:15" s="8" customFormat="1" ht="16.149999999999999" customHeight="1" x14ac:dyDescent="0.2">
      <c r="A26" s="95" t="s">
        <v>5</v>
      </c>
      <c r="B26" s="96" t="s">
        <v>110</v>
      </c>
      <c r="C26" s="97" t="s">
        <v>111</v>
      </c>
      <c r="D26" s="26"/>
      <c r="E26" s="22"/>
      <c r="F26" s="22"/>
      <c r="G26" s="23"/>
      <c r="H26" s="15"/>
      <c r="I26" s="15"/>
      <c r="J26" s="15"/>
      <c r="M26" s="9"/>
      <c r="N26" s="9"/>
      <c r="O26" s="9"/>
    </row>
    <row r="27" spans="1:15" s="8" customFormat="1" ht="16.149999999999999" customHeight="1" x14ac:dyDescent="0.2">
      <c r="A27" s="25" t="s">
        <v>152</v>
      </c>
      <c r="B27" s="27">
        <f>B19</f>
        <v>2500000</v>
      </c>
      <c r="C27" s="28">
        <f>-B20</f>
        <v>-500000</v>
      </c>
      <c r="D27" s="26"/>
      <c r="E27" s="22"/>
      <c r="F27" s="22"/>
      <c r="G27" s="23"/>
      <c r="H27" s="15"/>
      <c r="I27" s="15"/>
      <c r="J27" s="15"/>
      <c r="M27" s="9"/>
      <c r="N27" s="9"/>
      <c r="O27" s="9"/>
    </row>
    <row r="28" spans="1:15" s="8" customFormat="1" ht="16.149999999999999" customHeight="1" x14ac:dyDescent="0.2">
      <c r="A28" s="29" t="s">
        <v>122</v>
      </c>
      <c r="B28" s="30">
        <f>IF(B10=0,0,B27/B10)</f>
        <v>0.05</v>
      </c>
      <c r="C28" s="31">
        <f>IF(C10=0,0,C27/C10)</f>
        <v>0.05</v>
      </c>
      <c r="D28" s="26"/>
      <c r="E28" s="22"/>
      <c r="F28" s="22"/>
      <c r="G28" s="23"/>
      <c r="H28" s="15"/>
      <c r="I28" s="15"/>
      <c r="J28" s="15"/>
      <c r="M28" s="9"/>
      <c r="N28" s="9"/>
      <c r="O28" s="9"/>
    </row>
    <row r="29" spans="1:15" s="8" customFormat="1" ht="16.149999999999999" customHeight="1" x14ac:dyDescent="0.2">
      <c r="A29" s="32" t="s">
        <v>153</v>
      </c>
      <c r="B29" s="33">
        <f>SUMIF(J39:J80,"&gt; -999999999999999999")</f>
        <v>0</v>
      </c>
      <c r="C29" s="34">
        <f>(ROUND(B29,0)-ROUND(B33,0))*(-1)</f>
        <v>0</v>
      </c>
      <c r="D29" s="26"/>
      <c r="E29" s="22"/>
      <c r="F29" s="22"/>
      <c r="G29" s="23"/>
      <c r="H29" s="15"/>
      <c r="I29" s="15"/>
      <c r="J29" s="15"/>
      <c r="M29" s="9"/>
      <c r="N29" s="9"/>
      <c r="O29" s="9"/>
    </row>
    <row r="30" spans="1:15" s="8" customFormat="1" ht="16.149999999999999" customHeight="1" x14ac:dyDescent="0.2">
      <c r="A30" s="29" t="s">
        <v>6</v>
      </c>
      <c r="B30" s="30">
        <f>IF(B11=0,0,B29/B11)</f>
        <v>0</v>
      </c>
      <c r="C30" s="31">
        <f>IF(C11=0,0,C29/C11)</f>
        <v>0</v>
      </c>
      <c r="D30" s="26"/>
      <c r="E30" s="22"/>
      <c r="F30" s="22"/>
      <c r="G30" s="23"/>
      <c r="H30" s="15"/>
      <c r="I30" s="15"/>
      <c r="J30" s="15"/>
      <c r="M30" s="9"/>
      <c r="N30" s="9"/>
      <c r="O30" s="9"/>
    </row>
    <row r="31" spans="1:15" s="8" customFormat="1" ht="16.149999999999999" customHeight="1" x14ac:dyDescent="0.2">
      <c r="A31" s="35" t="s">
        <v>154</v>
      </c>
      <c r="B31" s="33">
        <f>B29+B27</f>
        <v>2500000</v>
      </c>
      <c r="C31" s="34">
        <f>C29+C27</f>
        <v>-500000</v>
      </c>
      <c r="D31" s="26"/>
      <c r="E31" s="22"/>
      <c r="F31" s="22"/>
      <c r="G31" s="23"/>
      <c r="H31" s="15"/>
      <c r="I31" s="15"/>
      <c r="J31" s="15"/>
      <c r="M31" s="9"/>
      <c r="N31" s="9"/>
      <c r="O31" s="9"/>
    </row>
    <row r="32" spans="1:15" s="8" customFormat="1" ht="16.149999999999999" customHeight="1" thickBot="1" x14ac:dyDescent="0.25">
      <c r="A32" s="29" t="s">
        <v>122</v>
      </c>
      <c r="B32" s="36">
        <f>IF(B12=0,0,B31/B12)</f>
        <v>4.5703839122486288E-2</v>
      </c>
      <c r="C32" s="37">
        <f>IF(C12=0,0,C31/C12)</f>
        <v>0.05</v>
      </c>
      <c r="D32" s="26"/>
      <c r="E32" s="22"/>
      <c r="F32" s="22"/>
      <c r="G32" s="23"/>
      <c r="H32" s="15"/>
      <c r="I32" s="15"/>
      <c r="J32" s="15"/>
      <c r="M32" s="9"/>
      <c r="N32" s="9"/>
      <c r="O32" s="9"/>
    </row>
    <row r="33" spans="1:17" s="8" customFormat="1" ht="30.75" thickBot="1" x14ac:dyDescent="0.25">
      <c r="A33" s="93" t="s">
        <v>155</v>
      </c>
      <c r="B33" s="221">
        <f>SUMIF(G39:G80,"&gt; -999999999999999999")</f>
        <v>0</v>
      </c>
      <c r="C33" s="222"/>
      <c r="D33" s="38"/>
      <c r="E33" s="22"/>
      <c r="F33" s="22"/>
      <c r="G33" s="23"/>
      <c r="H33" s="15"/>
      <c r="I33" s="15"/>
      <c r="J33" s="15"/>
      <c r="M33" s="9"/>
      <c r="N33" s="9"/>
      <c r="O33" s="9"/>
    </row>
    <row r="34" spans="1:17" s="8" customFormat="1" ht="19.899999999999999" customHeight="1" x14ac:dyDescent="0.2">
      <c r="A34" s="177" t="s">
        <v>163</v>
      </c>
      <c r="B34" s="177"/>
      <c r="C34" s="177"/>
      <c r="D34" s="177"/>
      <c r="E34" s="177"/>
      <c r="F34" s="177"/>
      <c r="G34" s="177"/>
      <c r="H34" s="15"/>
      <c r="I34" s="15"/>
      <c r="J34" s="15"/>
      <c r="M34" s="9"/>
      <c r="N34" s="9"/>
      <c r="O34" s="9"/>
    </row>
    <row r="35" spans="1:17" s="8" customFormat="1" ht="19.899999999999999" customHeight="1" thickBot="1" x14ac:dyDescent="0.25">
      <c r="A35" s="223" t="s">
        <v>172</v>
      </c>
      <c r="B35" s="223"/>
      <c r="C35" s="223"/>
      <c r="D35" s="223"/>
      <c r="E35" s="223"/>
      <c r="F35" s="223"/>
      <c r="G35" s="223"/>
      <c r="H35" s="39"/>
      <c r="I35" s="39"/>
      <c r="J35" s="39"/>
      <c r="M35" s="9"/>
      <c r="N35" s="9"/>
      <c r="O35" s="9"/>
    </row>
    <row r="36" spans="1:17" ht="16.149999999999999" customHeight="1" thickBot="1" x14ac:dyDescent="0.25">
      <c r="A36" s="224" t="s">
        <v>120</v>
      </c>
      <c r="B36" s="225"/>
      <c r="C36" s="225"/>
      <c r="D36" s="225"/>
      <c r="E36" s="225"/>
      <c r="F36" s="225"/>
      <c r="G36" s="226"/>
      <c r="H36" s="7"/>
      <c r="I36" s="7"/>
      <c r="J36" s="7"/>
    </row>
    <row r="37" spans="1:17" x14ac:dyDescent="0.2">
      <c r="A37" s="227" t="s">
        <v>147</v>
      </c>
      <c r="B37" s="229" t="s">
        <v>148</v>
      </c>
      <c r="C37" s="230"/>
      <c r="D37" s="229" t="s">
        <v>149</v>
      </c>
      <c r="E37" s="233" t="s">
        <v>150</v>
      </c>
      <c r="F37" s="235" t="s">
        <v>7</v>
      </c>
      <c r="G37" s="236"/>
      <c r="H37" s="42"/>
      <c r="I37" s="42"/>
      <c r="J37" s="42"/>
    </row>
    <row r="38" spans="1:17" s="46" customFormat="1" ht="58.15" customHeight="1" thickBot="1" x14ac:dyDescent="0.25">
      <c r="A38" s="228"/>
      <c r="B38" s="231"/>
      <c r="C38" s="232"/>
      <c r="D38" s="231"/>
      <c r="E38" s="234"/>
      <c r="F38" s="43" t="s">
        <v>114</v>
      </c>
      <c r="G38" s="44" t="s">
        <v>8</v>
      </c>
      <c r="H38" s="45"/>
      <c r="I38" s="45"/>
      <c r="J38" s="45"/>
      <c r="Q38" s="47"/>
    </row>
    <row r="39" spans="1:17" ht="14.25" x14ac:dyDescent="0.2">
      <c r="A39" s="102" t="s">
        <v>82</v>
      </c>
      <c r="B39" s="237" t="s">
        <v>29</v>
      </c>
      <c r="C39" s="238"/>
      <c r="D39" s="103">
        <v>237500</v>
      </c>
      <c r="E39" s="107" t="s">
        <v>33</v>
      </c>
      <c r="F39" s="48">
        <f>IF(E39="Decreases", -D39,IF(E39="Increases", D39,"0.00"))</f>
        <v>-237500</v>
      </c>
      <c r="G39" s="49" t="e">
        <f>IF(I39="#N/A",0,D39*H39)</f>
        <v>#VALUE!</v>
      </c>
      <c r="H39" s="78" t="str">
        <f>IFERROR(VLOOKUP(B39,'Trans. Type Definitions'!$B$1:$F$36,4,FALSE), "0")</f>
        <v>Call for investments in new or existing underlying holdings</v>
      </c>
      <c r="I39" s="50" t="str">
        <f>VLOOKUP(B39,'Trans. Type Definitions'!$B$1:$D$36,2,FALSE)</f>
        <v>Call款： 投资</v>
      </c>
      <c r="J39" s="50">
        <f t="shared" ref="J39:J80" si="0">IF(I39="Call", G39,0)</f>
        <v>0</v>
      </c>
      <c r="K39" s="51"/>
    </row>
    <row r="40" spans="1:17" ht="14.25" x14ac:dyDescent="0.2">
      <c r="A40" s="104"/>
      <c r="B40" s="215"/>
      <c r="C40" s="216"/>
      <c r="D40" s="103"/>
      <c r="E40" s="108"/>
      <c r="F40" s="48" t="str">
        <f t="shared" ref="F40:F80" si="1">IF(E40="Decreases", -D40,IF(E40="Increases", D40,"0.00"))</f>
        <v>0.00</v>
      </c>
      <c r="G40" s="49">
        <f>IF(H39="#N/A",0,D40*H40)</f>
        <v>0</v>
      </c>
      <c r="H40" s="78" t="str">
        <f>IFERROR(VLOOKUP(B40,'Trans. Type Definitions'!$B$1:$F$36,4,FALSE), "0")</f>
        <v>0</v>
      </c>
      <c r="I40" s="50" t="e">
        <f>VLOOKUP(B40,'Trans. Type Definitions'!$B$1:$D$36,2,FALSE)</f>
        <v>#N/A</v>
      </c>
      <c r="J40" s="50" t="e">
        <f t="shared" si="0"/>
        <v>#N/A</v>
      </c>
      <c r="K40" s="51"/>
    </row>
    <row r="41" spans="1:17" ht="14.25" x14ac:dyDescent="0.2">
      <c r="A41" s="104"/>
      <c r="B41" s="215"/>
      <c r="C41" s="216"/>
      <c r="D41" s="103"/>
      <c r="E41" s="108"/>
      <c r="F41" s="48" t="str">
        <f t="shared" si="1"/>
        <v>0.00</v>
      </c>
      <c r="G41" s="49">
        <f t="shared" ref="G41:G80" si="2">IF(H41="#N/A",0,D41*H41)</f>
        <v>0</v>
      </c>
      <c r="H41" s="78" t="str">
        <f>IFERROR(VLOOKUP(B41,'Trans. Type Definitions'!$B$1:$F$36,4,FALSE), "0")</f>
        <v>0</v>
      </c>
      <c r="I41" s="50" t="e">
        <f>VLOOKUP(B41,'Trans. Type Definitions'!$B$1:$D$36,2,FALSE)</f>
        <v>#N/A</v>
      </c>
      <c r="J41" s="50" t="e">
        <f t="shared" si="0"/>
        <v>#N/A</v>
      </c>
      <c r="K41" s="51"/>
    </row>
    <row r="42" spans="1:17" ht="14.25" x14ac:dyDescent="0.2">
      <c r="A42" s="104"/>
      <c r="B42" s="215"/>
      <c r="C42" s="216"/>
      <c r="D42" s="103"/>
      <c r="E42" s="108"/>
      <c r="F42" s="48" t="str">
        <f t="shared" si="1"/>
        <v>0.00</v>
      </c>
      <c r="G42" s="49">
        <f t="shared" si="2"/>
        <v>0</v>
      </c>
      <c r="H42" s="78" t="str">
        <f>IFERROR(VLOOKUP(B42,'Trans. Type Definitions'!$B$1:$F$36,4,FALSE), "0")</f>
        <v>0</v>
      </c>
      <c r="I42" s="50" t="e">
        <f>VLOOKUP(B42,'Trans. Type Definitions'!$B$1:$D$36,2,FALSE)</f>
        <v>#N/A</v>
      </c>
      <c r="J42" s="50" t="e">
        <f t="shared" si="0"/>
        <v>#N/A</v>
      </c>
      <c r="K42" s="51"/>
    </row>
    <row r="43" spans="1:17" ht="14.25" x14ac:dyDescent="0.2">
      <c r="A43" s="104"/>
      <c r="B43" s="215"/>
      <c r="C43" s="216"/>
      <c r="D43" s="103"/>
      <c r="E43" s="108"/>
      <c r="F43" s="48" t="str">
        <f t="shared" si="1"/>
        <v>0.00</v>
      </c>
      <c r="G43" s="49">
        <f t="shared" si="2"/>
        <v>0</v>
      </c>
      <c r="H43" s="78" t="str">
        <f>IFERROR(VLOOKUP(B43,'Trans. Type Definitions'!$B$1:$F$36,4,FALSE), "0")</f>
        <v>0</v>
      </c>
      <c r="I43" s="50" t="e">
        <f>VLOOKUP(B43,'Trans. Type Definitions'!$B$1:$D$36,2,FALSE)</f>
        <v>#N/A</v>
      </c>
      <c r="J43" s="50" t="e">
        <f t="shared" si="0"/>
        <v>#N/A</v>
      </c>
      <c r="K43" s="51"/>
    </row>
    <row r="44" spans="1:17" ht="14.25" x14ac:dyDescent="0.2">
      <c r="A44" s="104"/>
      <c r="B44" s="215"/>
      <c r="C44" s="216"/>
      <c r="D44" s="103"/>
      <c r="E44" s="108"/>
      <c r="F44" s="48" t="str">
        <f t="shared" si="1"/>
        <v>0.00</v>
      </c>
      <c r="G44" s="49">
        <f t="shared" si="2"/>
        <v>0</v>
      </c>
      <c r="H44" s="78" t="str">
        <f>IFERROR(VLOOKUP(B44,'Trans. Type Definitions'!$B$1:$F$36,4,FALSE), "0")</f>
        <v>0</v>
      </c>
      <c r="I44" s="50" t="e">
        <f>VLOOKUP(B44,'Trans. Type Definitions'!$B$1:$D$36,2,FALSE)</f>
        <v>#N/A</v>
      </c>
      <c r="J44" s="50" t="e">
        <f t="shared" si="0"/>
        <v>#N/A</v>
      </c>
      <c r="K44" s="51"/>
    </row>
    <row r="45" spans="1:17" ht="14.25" x14ac:dyDescent="0.2">
      <c r="A45" s="104"/>
      <c r="B45" s="215"/>
      <c r="C45" s="216"/>
      <c r="D45" s="103"/>
      <c r="E45" s="108"/>
      <c r="F45" s="48" t="str">
        <f t="shared" si="1"/>
        <v>0.00</v>
      </c>
      <c r="G45" s="49">
        <f t="shared" si="2"/>
        <v>0</v>
      </c>
      <c r="H45" s="78" t="str">
        <f>IFERROR(VLOOKUP(B45,'Trans. Type Definitions'!$B$1:$F$36,4,FALSE), "0")</f>
        <v>0</v>
      </c>
      <c r="I45" s="50" t="e">
        <f>VLOOKUP(B45,'Trans. Type Definitions'!$B$1:$D$36,2,FALSE)</f>
        <v>#N/A</v>
      </c>
      <c r="J45" s="50" t="e">
        <f t="shared" si="0"/>
        <v>#N/A</v>
      </c>
      <c r="K45" s="51"/>
    </row>
    <row r="46" spans="1:17" ht="14.25" x14ac:dyDescent="0.2">
      <c r="A46" s="104"/>
      <c r="B46" s="215"/>
      <c r="C46" s="216"/>
      <c r="D46" s="103"/>
      <c r="E46" s="108"/>
      <c r="F46" s="48" t="str">
        <f t="shared" si="1"/>
        <v>0.00</v>
      </c>
      <c r="G46" s="49">
        <f t="shared" si="2"/>
        <v>0</v>
      </c>
      <c r="H46" s="78" t="str">
        <f>IFERROR(VLOOKUP(B46,'Trans. Type Definitions'!$B$1:$F$36,4,FALSE), "0")</f>
        <v>0</v>
      </c>
      <c r="I46" s="50" t="e">
        <f>VLOOKUP(B46,'Trans. Type Definitions'!$B$1:$D$36,2,FALSE)</f>
        <v>#N/A</v>
      </c>
      <c r="J46" s="50" t="e">
        <f t="shared" si="0"/>
        <v>#N/A</v>
      </c>
      <c r="K46" s="51"/>
    </row>
    <row r="47" spans="1:17" ht="14.25" x14ac:dyDescent="0.2">
      <c r="A47" s="104"/>
      <c r="B47" s="215"/>
      <c r="C47" s="216"/>
      <c r="D47" s="103"/>
      <c r="E47" s="108"/>
      <c r="F47" s="48" t="str">
        <f t="shared" si="1"/>
        <v>0.00</v>
      </c>
      <c r="G47" s="49">
        <f t="shared" si="2"/>
        <v>0</v>
      </c>
      <c r="H47" s="78" t="str">
        <f>IFERROR(VLOOKUP(B47,'Trans. Type Definitions'!$B$1:$F$36,4,FALSE), "0")</f>
        <v>0</v>
      </c>
      <c r="I47" s="50" t="e">
        <f>VLOOKUP(B47,'Trans. Type Definitions'!$B$1:$D$36,2,FALSE)</f>
        <v>#N/A</v>
      </c>
      <c r="J47" s="50" t="e">
        <f t="shared" si="0"/>
        <v>#N/A</v>
      </c>
      <c r="K47" s="51"/>
    </row>
    <row r="48" spans="1:17" ht="14.25" x14ac:dyDescent="0.2">
      <c r="A48" s="104"/>
      <c r="B48" s="215"/>
      <c r="C48" s="216"/>
      <c r="D48" s="103"/>
      <c r="E48" s="108"/>
      <c r="F48" s="48" t="str">
        <f t="shared" si="1"/>
        <v>0.00</v>
      </c>
      <c r="G48" s="49">
        <f t="shared" si="2"/>
        <v>0</v>
      </c>
      <c r="H48" s="78" t="str">
        <f>IFERROR(VLOOKUP(B48,'Trans. Type Definitions'!$B$1:$F$36,4,FALSE), "0")</f>
        <v>0</v>
      </c>
      <c r="I48" s="50" t="e">
        <f>VLOOKUP(B48,'Trans. Type Definitions'!$B$1:$D$36,2,FALSE)</f>
        <v>#N/A</v>
      </c>
      <c r="J48" s="50" t="e">
        <f t="shared" si="0"/>
        <v>#N/A</v>
      </c>
      <c r="K48" s="51"/>
    </row>
    <row r="49" spans="1:18" ht="14.25" x14ac:dyDescent="0.2">
      <c r="A49" s="104"/>
      <c r="B49" s="215"/>
      <c r="C49" s="216"/>
      <c r="D49" s="103"/>
      <c r="E49" s="108"/>
      <c r="F49" s="48" t="str">
        <f t="shared" si="1"/>
        <v>0.00</v>
      </c>
      <c r="G49" s="49">
        <f t="shared" si="2"/>
        <v>0</v>
      </c>
      <c r="H49" s="78" t="str">
        <f>IFERROR(VLOOKUP(B49,'Trans. Type Definitions'!$B$1:$F$36,4,FALSE), "0")</f>
        <v>0</v>
      </c>
      <c r="I49" s="50" t="e">
        <f>VLOOKUP(B49,'Trans. Type Definitions'!$B$1:$D$36,2,FALSE)</f>
        <v>#N/A</v>
      </c>
      <c r="J49" s="50" t="e">
        <f t="shared" si="0"/>
        <v>#N/A</v>
      </c>
      <c r="K49" s="51"/>
    </row>
    <row r="50" spans="1:18" ht="14.25" x14ac:dyDescent="0.2">
      <c r="A50" s="104"/>
      <c r="B50" s="215"/>
      <c r="C50" s="216"/>
      <c r="D50" s="103"/>
      <c r="E50" s="108"/>
      <c r="F50" s="48" t="str">
        <f t="shared" si="1"/>
        <v>0.00</v>
      </c>
      <c r="G50" s="49">
        <f t="shared" si="2"/>
        <v>0</v>
      </c>
      <c r="H50" s="78" t="str">
        <f>IFERROR(VLOOKUP(B50,'Trans. Type Definitions'!$B$1:$F$36,4,FALSE), "0")</f>
        <v>0</v>
      </c>
      <c r="I50" s="50" t="e">
        <f>VLOOKUP(B50,'Trans. Type Definitions'!$B$1:$D$36,2,FALSE)</f>
        <v>#N/A</v>
      </c>
      <c r="J50" s="50" t="e">
        <f t="shared" si="0"/>
        <v>#N/A</v>
      </c>
      <c r="K50" s="51"/>
    </row>
    <row r="51" spans="1:18" ht="14.25" x14ac:dyDescent="0.2">
      <c r="A51" s="104"/>
      <c r="B51" s="215"/>
      <c r="C51" s="216"/>
      <c r="D51" s="103"/>
      <c r="E51" s="108"/>
      <c r="F51" s="48" t="str">
        <f t="shared" si="1"/>
        <v>0.00</v>
      </c>
      <c r="G51" s="49">
        <f t="shared" si="2"/>
        <v>0</v>
      </c>
      <c r="H51" s="78" t="str">
        <f>IFERROR(VLOOKUP(B51,'Trans. Type Definitions'!$B$1:$F$36,4,FALSE), "0")</f>
        <v>0</v>
      </c>
      <c r="I51" s="50" t="e">
        <f>VLOOKUP(B51,'Trans. Type Definitions'!$B$1:$D$36,2,FALSE)</f>
        <v>#N/A</v>
      </c>
      <c r="J51" s="50" t="e">
        <f t="shared" si="0"/>
        <v>#N/A</v>
      </c>
      <c r="K51" s="51"/>
    </row>
    <row r="52" spans="1:18" ht="14.25" x14ac:dyDescent="0.2">
      <c r="A52" s="104"/>
      <c r="B52" s="215"/>
      <c r="C52" s="216"/>
      <c r="D52" s="103"/>
      <c r="E52" s="108"/>
      <c r="F52" s="48" t="str">
        <f t="shared" si="1"/>
        <v>0.00</v>
      </c>
      <c r="G52" s="49">
        <f t="shared" si="2"/>
        <v>0</v>
      </c>
      <c r="H52" s="78" t="str">
        <f>IFERROR(VLOOKUP(B52,'Trans. Type Definitions'!$B$1:$F$36,4,FALSE), "0")</f>
        <v>0</v>
      </c>
      <c r="I52" s="50" t="e">
        <f>VLOOKUP(B52,'Trans. Type Definitions'!$B$1:$D$36,2,FALSE)</f>
        <v>#N/A</v>
      </c>
      <c r="J52" s="50" t="e">
        <f t="shared" si="0"/>
        <v>#N/A</v>
      </c>
      <c r="K52" s="51"/>
    </row>
    <row r="53" spans="1:18" ht="14.25" x14ac:dyDescent="0.2">
      <c r="A53" s="104"/>
      <c r="B53" s="215"/>
      <c r="C53" s="216"/>
      <c r="D53" s="103"/>
      <c r="E53" s="108"/>
      <c r="F53" s="48" t="str">
        <f t="shared" si="1"/>
        <v>0.00</v>
      </c>
      <c r="G53" s="49">
        <f t="shared" si="2"/>
        <v>0</v>
      </c>
      <c r="H53" s="78" t="str">
        <f>IFERROR(VLOOKUP(B53,'Trans. Type Definitions'!$B$1:$F$36,4,FALSE), "0")</f>
        <v>0</v>
      </c>
      <c r="I53" s="50" t="e">
        <f>VLOOKUP(B53,'Trans. Type Definitions'!$B$1:$D$36,2,FALSE)</f>
        <v>#N/A</v>
      </c>
      <c r="J53" s="50" t="e">
        <f t="shared" si="0"/>
        <v>#N/A</v>
      </c>
      <c r="K53" s="51"/>
    </row>
    <row r="54" spans="1:18" s="53" customFormat="1" ht="14.25" x14ac:dyDescent="0.2">
      <c r="A54" s="104"/>
      <c r="B54" s="215"/>
      <c r="C54" s="216"/>
      <c r="D54" s="103"/>
      <c r="E54" s="108"/>
      <c r="F54" s="48" t="str">
        <f t="shared" si="1"/>
        <v>0.00</v>
      </c>
      <c r="G54" s="49">
        <f t="shared" si="2"/>
        <v>0</v>
      </c>
      <c r="H54" s="78" t="str">
        <f>IFERROR(VLOOKUP(B54,'Trans. Type Definitions'!$B$1:$F$36,4,FALSE), "0")</f>
        <v>0</v>
      </c>
      <c r="I54" s="50" t="e">
        <f>VLOOKUP(B54,'Trans. Type Definitions'!$B$1:$D$36,2,FALSE)</f>
        <v>#N/A</v>
      </c>
      <c r="J54" s="50" t="e">
        <f t="shared" si="0"/>
        <v>#N/A</v>
      </c>
      <c r="K54" s="51"/>
      <c r="L54" s="52"/>
      <c r="M54" s="52"/>
      <c r="N54" s="52"/>
      <c r="O54" s="52"/>
      <c r="P54" s="52"/>
    </row>
    <row r="55" spans="1:18" ht="14.25" x14ac:dyDescent="0.2">
      <c r="A55" s="104"/>
      <c r="B55" s="215"/>
      <c r="C55" s="216"/>
      <c r="D55" s="103"/>
      <c r="E55" s="108"/>
      <c r="F55" s="48" t="str">
        <f t="shared" si="1"/>
        <v>0.00</v>
      </c>
      <c r="G55" s="49">
        <f t="shared" si="2"/>
        <v>0</v>
      </c>
      <c r="H55" s="78" t="str">
        <f>IFERROR(VLOOKUP(B55,'Trans. Type Definitions'!$B$1:$F$36,4,FALSE), "0")</f>
        <v>0</v>
      </c>
      <c r="I55" s="50" t="e">
        <f>VLOOKUP(B55,'Trans. Type Definitions'!$B$1:$D$36,2,FALSE)</f>
        <v>#N/A</v>
      </c>
      <c r="J55" s="50" t="e">
        <f t="shared" si="0"/>
        <v>#N/A</v>
      </c>
      <c r="K55" s="51"/>
      <c r="L55" s="54"/>
      <c r="M55" s="55"/>
      <c r="N55" s="55"/>
      <c r="O55" s="55"/>
      <c r="P55" s="54"/>
    </row>
    <row r="56" spans="1:18" ht="15" customHeight="1" x14ac:dyDescent="0.2">
      <c r="A56" s="104"/>
      <c r="B56" s="215"/>
      <c r="C56" s="216"/>
      <c r="D56" s="103"/>
      <c r="E56" s="108"/>
      <c r="F56" s="48" t="str">
        <f t="shared" si="1"/>
        <v>0.00</v>
      </c>
      <c r="G56" s="49">
        <f t="shared" si="2"/>
        <v>0</v>
      </c>
      <c r="H56" s="78" t="str">
        <f>IFERROR(VLOOKUP(B56,'Trans. Type Definitions'!$B$1:$F$36,4,FALSE), "0")</f>
        <v>0</v>
      </c>
      <c r="I56" s="50" t="e">
        <f>VLOOKUP(B56,'Trans. Type Definitions'!$B$1:$D$36,2,FALSE)</f>
        <v>#N/A</v>
      </c>
      <c r="J56" s="50" t="e">
        <f t="shared" si="0"/>
        <v>#N/A</v>
      </c>
      <c r="K56" s="51"/>
      <c r="L56" s="54"/>
      <c r="M56" s="55"/>
      <c r="N56" s="55"/>
      <c r="O56" s="55"/>
      <c r="P56" s="54"/>
    </row>
    <row r="57" spans="1:18" ht="15.75" customHeight="1" x14ac:dyDescent="0.2">
      <c r="A57" s="104"/>
      <c r="B57" s="215"/>
      <c r="C57" s="216"/>
      <c r="D57" s="103"/>
      <c r="E57" s="108"/>
      <c r="F57" s="48" t="str">
        <f t="shared" si="1"/>
        <v>0.00</v>
      </c>
      <c r="G57" s="49">
        <f t="shared" si="2"/>
        <v>0</v>
      </c>
      <c r="H57" s="78" t="str">
        <f>IFERROR(VLOOKUP(B57,'Trans. Type Definitions'!$B$1:$F$36,4,FALSE), "0")</f>
        <v>0</v>
      </c>
      <c r="I57" s="50" t="e">
        <f>VLOOKUP(B57,'Trans. Type Definitions'!$B$1:$D$36,2,FALSE)</f>
        <v>#N/A</v>
      </c>
      <c r="J57" s="50" t="e">
        <f t="shared" si="0"/>
        <v>#N/A</v>
      </c>
      <c r="K57" s="51"/>
      <c r="L57" s="54"/>
      <c r="M57" s="55"/>
      <c r="N57" s="55"/>
      <c r="O57" s="55"/>
      <c r="P57" s="54"/>
    </row>
    <row r="58" spans="1:18" ht="15" customHeight="1" x14ac:dyDescent="0.2">
      <c r="A58" s="104"/>
      <c r="B58" s="215"/>
      <c r="C58" s="216"/>
      <c r="D58" s="103"/>
      <c r="E58" s="108"/>
      <c r="F58" s="48" t="str">
        <f t="shared" si="1"/>
        <v>0.00</v>
      </c>
      <c r="G58" s="49">
        <f t="shared" si="2"/>
        <v>0</v>
      </c>
      <c r="H58" s="78" t="str">
        <f>IFERROR(VLOOKUP(B58,'Trans. Type Definitions'!$B$1:$F$36,4,FALSE), "0")</f>
        <v>0</v>
      </c>
      <c r="I58" s="50" t="e">
        <f>VLOOKUP(B58,'Trans. Type Definitions'!$B$1:$D$36,2,FALSE)</f>
        <v>#N/A</v>
      </c>
      <c r="J58" s="50" t="e">
        <f t="shared" si="0"/>
        <v>#N/A</v>
      </c>
      <c r="K58" s="51"/>
      <c r="L58" s="54"/>
      <c r="M58" s="55"/>
      <c r="N58" s="55"/>
      <c r="O58" s="55"/>
      <c r="P58" s="54"/>
    </row>
    <row r="59" spans="1:18" ht="15" customHeight="1" x14ac:dyDescent="0.2">
      <c r="A59" s="104"/>
      <c r="B59" s="215"/>
      <c r="C59" s="216"/>
      <c r="D59" s="103"/>
      <c r="E59" s="108"/>
      <c r="F59" s="48" t="str">
        <f t="shared" si="1"/>
        <v>0.00</v>
      </c>
      <c r="G59" s="49">
        <f t="shared" si="2"/>
        <v>0</v>
      </c>
      <c r="H59" s="78" t="str">
        <f>IFERROR(VLOOKUP(B59,'Trans. Type Definitions'!$B$1:$F$36,4,FALSE), "0")</f>
        <v>0</v>
      </c>
      <c r="I59" s="50" t="e">
        <f>VLOOKUP(B59,'Trans. Type Definitions'!$B$1:$D$36,2,FALSE)</f>
        <v>#N/A</v>
      </c>
      <c r="J59" s="50" t="e">
        <f t="shared" si="0"/>
        <v>#N/A</v>
      </c>
      <c r="K59" s="51"/>
      <c r="L59" s="54"/>
      <c r="M59" s="54"/>
      <c r="N59" s="54"/>
      <c r="O59" s="54"/>
      <c r="P59" s="54"/>
    </row>
    <row r="60" spans="1:18" ht="14.25" x14ac:dyDescent="0.2">
      <c r="A60" s="104"/>
      <c r="B60" s="215"/>
      <c r="C60" s="216"/>
      <c r="D60" s="103"/>
      <c r="E60" s="108"/>
      <c r="F60" s="48" t="str">
        <f t="shared" si="1"/>
        <v>0.00</v>
      </c>
      <c r="G60" s="49">
        <f t="shared" si="2"/>
        <v>0</v>
      </c>
      <c r="H60" s="78" t="str">
        <f>IFERROR(VLOOKUP(B60,'Trans. Type Definitions'!$B$1:$F$36,4,FALSE), "0")</f>
        <v>0</v>
      </c>
      <c r="I60" s="50" t="e">
        <f>VLOOKUP(B60,'Trans. Type Definitions'!$B$1:$D$36,2,FALSE)</f>
        <v>#N/A</v>
      </c>
      <c r="J60" s="50" t="e">
        <f t="shared" si="0"/>
        <v>#N/A</v>
      </c>
      <c r="K60" s="51"/>
      <c r="L60" s="54"/>
      <c r="M60" s="54"/>
      <c r="N60" s="54"/>
      <c r="O60" s="54"/>
      <c r="P60" s="54"/>
    </row>
    <row r="61" spans="1:18" ht="12.75" customHeight="1" x14ac:dyDescent="0.2">
      <c r="A61" s="104"/>
      <c r="B61" s="215"/>
      <c r="C61" s="216"/>
      <c r="D61" s="103"/>
      <c r="E61" s="108"/>
      <c r="F61" s="48" t="str">
        <f t="shared" si="1"/>
        <v>0.00</v>
      </c>
      <c r="G61" s="49">
        <f>IF(H61="#N/A",0,D61*H61)</f>
        <v>0</v>
      </c>
      <c r="H61" s="78" t="str">
        <f>IFERROR(VLOOKUP(B61,'Trans. Type Definitions'!$B$1:$F$36,4,FALSE), "0")</f>
        <v>0</v>
      </c>
      <c r="I61" s="50" t="e">
        <f>VLOOKUP(B61,'Trans. Type Definitions'!$B$1:$D$36,2,FALSE)</f>
        <v>#N/A</v>
      </c>
      <c r="J61" s="50" t="e">
        <f t="shared" si="0"/>
        <v>#N/A</v>
      </c>
      <c r="K61" s="51"/>
      <c r="L61" s="55"/>
      <c r="M61" s="55"/>
      <c r="N61" s="55"/>
      <c r="O61" s="55"/>
      <c r="P61" s="55"/>
      <c r="Q61" s="41"/>
      <c r="R61" s="41"/>
    </row>
    <row r="62" spans="1:18" ht="15" customHeight="1" x14ac:dyDescent="0.2">
      <c r="A62" s="104"/>
      <c r="B62" s="215"/>
      <c r="C62" s="216"/>
      <c r="D62" s="103"/>
      <c r="E62" s="108"/>
      <c r="F62" s="48" t="str">
        <f t="shared" si="1"/>
        <v>0.00</v>
      </c>
      <c r="G62" s="49">
        <f t="shared" si="2"/>
        <v>0</v>
      </c>
      <c r="H62" s="78" t="str">
        <f>IFERROR(VLOOKUP(B62,'Trans. Type Definitions'!$B$1:$F$36,4,FALSE), "0")</f>
        <v>0</v>
      </c>
      <c r="I62" s="50" t="e">
        <f>VLOOKUP(B62,'Trans. Type Definitions'!$B$1:$D$36,2,FALSE)</f>
        <v>#N/A</v>
      </c>
      <c r="J62" s="50" t="e">
        <f t="shared" si="0"/>
        <v>#N/A</v>
      </c>
      <c r="K62" s="51"/>
      <c r="L62" s="55"/>
      <c r="M62" s="55"/>
      <c r="N62" s="55"/>
      <c r="O62" s="55"/>
      <c r="P62" s="55"/>
      <c r="Q62" s="41"/>
      <c r="R62" s="41"/>
    </row>
    <row r="63" spans="1:18" ht="14.25" x14ac:dyDescent="0.2">
      <c r="A63" s="104"/>
      <c r="B63" s="215"/>
      <c r="C63" s="216"/>
      <c r="D63" s="103"/>
      <c r="E63" s="108"/>
      <c r="F63" s="48" t="str">
        <f t="shared" si="1"/>
        <v>0.00</v>
      </c>
      <c r="G63" s="49">
        <f t="shared" si="2"/>
        <v>0</v>
      </c>
      <c r="H63" s="78" t="str">
        <f>IFERROR(VLOOKUP(B63,'Trans. Type Definitions'!$B$1:$F$36,4,FALSE), "0")</f>
        <v>0</v>
      </c>
      <c r="I63" s="50" t="e">
        <f>VLOOKUP(B63,'Trans. Type Definitions'!$B$1:$D$36,2,FALSE)</f>
        <v>#N/A</v>
      </c>
      <c r="J63" s="50" t="e">
        <f t="shared" si="0"/>
        <v>#N/A</v>
      </c>
      <c r="K63" s="51"/>
      <c r="L63" s="55"/>
      <c r="M63" s="55"/>
      <c r="N63" s="55"/>
      <c r="O63" s="55"/>
      <c r="P63" s="55"/>
      <c r="Q63" s="41"/>
      <c r="R63" s="41"/>
    </row>
    <row r="64" spans="1:18" ht="14.25" x14ac:dyDescent="0.2">
      <c r="A64" s="104"/>
      <c r="B64" s="215"/>
      <c r="C64" s="216"/>
      <c r="D64" s="103"/>
      <c r="E64" s="108"/>
      <c r="F64" s="48" t="str">
        <f t="shared" si="1"/>
        <v>0.00</v>
      </c>
      <c r="G64" s="49">
        <f t="shared" si="2"/>
        <v>0</v>
      </c>
      <c r="H64" s="78" t="str">
        <f>IFERROR(VLOOKUP(B64,'Trans. Type Definitions'!$B$1:$F$36,4,FALSE), "0")</f>
        <v>0</v>
      </c>
      <c r="I64" s="50" t="e">
        <f>VLOOKUP(B64,'Trans. Type Definitions'!$B$1:$D$36,2,FALSE)</f>
        <v>#N/A</v>
      </c>
      <c r="J64" s="50" t="e">
        <f t="shared" si="0"/>
        <v>#N/A</v>
      </c>
      <c r="K64" s="51"/>
      <c r="L64" s="55"/>
      <c r="M64" s="55"/>
      <c r="N64" s="55"/>
      <c r="O64" s="55"/>
      <c r="P64" s="55"/>
      <c r="Q64" s="41"/>
      <c r="R64" s="41"/>
    </row>
    <row r="65" spans="1:18" ht="14.25" x14ac:dyDescent="0.2">
      <c r="A65" s="104"/>
      <c r="B65" s="215"/>
      <c r="C65" s="216"/>
      <c r="D65" s="103"/>
      <c r="E65" s="108"/>
      <c r="F65" s="48" t="str">
        <f t="shared" si="1"/>
        <v>0.00</v>
      </c>
      <c r="G65" s="49">
        <f t="shared" si="2"/>
        <v>0</v>
      </c>
      <c r="H65" s="78" t="str">
        <f>IFERROR(VLOOKUP(B65,'Trans. Type Definitions'!$B$1:$F$36,4,FALSE), "0")</f>
        <v>0</v>
      </c>
      <c r="I65" s="50" t="e">
        <f>VLOOKUP(B65,'Trans. Type Definitions'!$B$1:$D$36,2,FALSE)</f>
        <v>#N/A</v>
      </c>
      <c r="J65" s="50" t="e">
        <f t="shared" si="0"/>
        <v>#N/A</v>
      </c>
      <c r="K65" s="51"/>
      <c r="L65" s="55"/>
      <c r="M65" s="55"/>
      <c r="N65" s="55"/>
      <c r="O65" s="55"/>
      <c r="P65" s="55"/>
      <c r="R65" s="56"/>
    </row>
    <row r="66" spans="1:18" ht="14.25" x14ac:dyDescent="0.2">
      <c r="A66" s="104"/>
      <c r="B66" s="215"/>
      <c r="C66" s="216"/>
      <c r="D66" s="103"/>
      <c r="E66" s="108"/>
      <c r="F66" s="48" t="str">
        <f t="shared" si="1"/>
        <v>0.00</v>
      </c>
      <c r="G66" s="49">
        <f t="shared" si="2"/>
        <v>0</v>
      </c>
      <c r="H66" s="78" t="str">
        <f>IFERROR(VLOOKUP(B66,'Trans. Type Definitions'!$B$1:$F$36,4,FALSE), "0")</f>
        <v>0</v>
      </c>
      <c r="I66" s="50" t="e">
        <f>VLOOKUP(B66,'Trans. Type Definitions'!$B$1:$D$36,2,FALSE)</f>
        <v>#N/A</v>
      </c>
      <c r="J66" s="50" t="e">
        <f t="shared" si="0"/>
        <v>#N/A</v>
      </c>
      <c r="K66" s="51"/>
      <c r="L66" s="55"/>
      <c r="M66" s="55"/>
      <c r="N66" s="55"/>
      <c r="O66" s="55"/>
      <c r="P66" s="55"/>
      <c r="R66" s="11"/>
    </row>
    <row r="67" spans="1:18" ht="12.75" customHeight="1" x14ac:dyDescent="0.2">
      <c r="A67" s="104"/>
      <c r="B67" s="215"/>
      <c r="C67" s="216"/>
      <c r="D67" s="103"/>
      <c r="E67" s="108"/>
      <c r="F67" s="48" t="str">
        <f t="shared" si="1"/>
        <v>0.00</v>
      </c>
      <c r="G67" s="49">
        <f t="shared" si="2"/>
        <v>0</v>
      </c>
      <c r="H67" s="78" t="str">
        <f>IFERROR(VLOOKUP(B67,'Trans. Type Definitions'!$B$1:$F$36,4,FALSE), "0")</f>
        <v>0</v>
      </c>
      <c r="I67" s="50" t="e">
        <f>VLOOKUP(B67,'Trans. Type Definitions'!$B$1:$D$36,2,FALSE)</f>
        <v>#N/A</v>
      </c>
      <c r="J67" s="50" t="e">
        <f t="shared" si="0"/>
        <v>#N/A</v>
      </c>
      <c r="K67" s="51"/>
      <c r="L67" s="54"/>
      <c r="M67" s="54"/>
      <c r="N67" s="54"/>
      <c r="O67" s="54"/>
      <c r="P67" s="54"/>
      <c r="R67" s="12"/>
    </row>
    <row r="68" spans="1:18" ht="14.25" x14ac:dyDescent="0.2">
      <c r="A68" s="104"/>
      <c r="B68" s="215"/>
      <c r="C68" s="216"/>
      <c r="D68" s="103"/>
      <c r="E68" s="108"/>
      <c r="F68" s="48" t="str">
        <f t="shared" si="1"/>
        <v>0.00</v>
      </c>
      <c r="G68" s="49">
        <f t="shared" si="2"/>
        <v>0</v>
      </c>
      <c r="H68" s="78" t="str">
        <f>IFERROR(VLOOKUP(B68,'Trans. Type Definitions'!$B$1:$F$36,4,FALSE), "0")</f>
        <v>0</v>
      </c>
      <c r="I68" s="50" t="e">
        <f>VLOOKUP(B68,'Trans. Type Definitions'!$B$1:$D$36,2,FALSE)</f>
        <v>#N/A</v>
      </c>
      <c r="J68" s="50" t="e">
        <f t="shared" si="0"/>
        <v>#N/A</v>
      </c>
      <c r="K68" s="51"/>
      <c r="L68" s="54"/>
      <c r="M68" s="54"/>
      <c r="N68" s="54"/>
      <c r="O68" s="54"/>
      <c r="P68" s="54"/>
    </row>
    <row r="69" spans="1:18" ht="14.25" x14ac:dyDescent="0.2">
      <c r="A69" s="104"/>
      <c r="B69" s="215"/>
      <c r="C69" s="216"/>
      <c r="D69" s="103"/>
      <c r="E69" s="108"/>
      <c r="F69" s="48" t="str">
        <f t="shared" si="1"/>
        <v>0.00</v>
      </c>
      <c r="G69" s="49">
        <f t="shared" si="2"/>
        <v>0</v>
      </c>
      <c r="H69" s="78" t="str">
        <f>IFERROR(VLOOKUP(B69,'Trans. Type Definitions'!$B$1:$F$36,4,FALSE), "0")</f>
        <v>0</v>
      </c>
      <c r="I69" s="50" t="e">
        <f>VLOOKUP(B69,'Trans. Type Definitions'!$B$1:$D$36,2,FALSE)</f>
        <v>#N/A</v>
      </c>
      <c r="J69" s="50" t="e">
        <f t="shared" si="0"/>
        <v>#N/A</v>
      </c>
      <c r="K69" s="51"/>
    </row>
    <row r="70" spans="1:18" ht="14.25" x14ac:dyDescent="0.2">
      <c r="A70" s="104"/>
      <c r="B70" s="215"/>
      <c r="C70" s="216"/>
      <c r="D70" s="103"/>
      <c r="E70" s="108"/>
      <c r="F70" s="48" t="str">
        <f t="shared" si="1"/>
        <v>0.00</v>
      </c>
      <c r="G70" s="49">
        <f t="shared" si="2"/>
        <v>0</v>
      </c>
      <c r="H70" s="78" t="str">
        <f>IFERROR(VLOOKUP(B70,'Trans. Type Definitions'!$B$1:$F$36,4,FALSE), "0")</f>
        <v>0</v>
      </c>
      <c r="I70" s="50" t="e">
        <f>VLOOKUP(B70,'Trans. Type Definitions'!$B$1:$D$36,2,FALSE)</f>
        <v>#N/A</v>
      </c>
      <c r="J70" s="50" t="e">
        <f t="shared" si="0"/>
        <v>#N/A</v>
      </c>
      <c r="K70" s="51"/>
    </row>
    <row r="71" spans="1:18" ht="14.25" x14ac:dyDescent="0.2">
      <c r="A71" s="104"/>
      <c r="B71" s="215"/>
      <c r="C71" s="216"/>
      <c r="D71" s="103"/>
      <c r="E71" s="108"/>
      <c r="F71" s="48" t="str">
        <f t="shared" si="1"/>
        <v>0.00</v>
      </c>
      <c r="G71" s="49">
        <f t="shared" si="2"/>
        <v>0</v>
      </c>
      <c r="H71" s="78" t="str">
        <f>IFERROR(VLOOKUP(B71,'Trans. Type Definitions'!$B$1:$F$36,4,FALSE), "0")</f>
        <v>0</v>
      </c>
      <c r="I71" s="50" t="e">
        <f>VLOOKUP(B71,'Trans. Type Definitions'!$B$1:$D$36,2,FALSE)</f>
        <v>#N/A</v>
      </c>
      <c r="J71" s="50" t="e">
        <f t="shared" si="0"/>
        <v>#N/A</v>
      </c>
      <c r="K71" s="51"/>
    </row>
    <row r="72" spans="1:18" ht="14.25" x14ac:dyDescent="0.2">
      <c r="A72" s="104"/>
      <c r="B72" s="215"/>
      <c r="C72" s="216"/>
      <c r="D72" s="103"/>
      <c r="E72" s="108"/>
      <c r="F72" s="48" t="str">
        <f t="shared" si="1"/>
        <v>0.00</v>
      </c>
      <c r="G72" s="49">
        <f t="shared" si="2"/>
        <v>0</v>
      </c>
      <c r="H72" s="78" t="str">
        <f>IFERROR(VLOOKUP(B72,'Trans. Type Definitions'!$B$1:$F$36,4,FALSE), "0")</f>
        <v>0</v>
      </c>
      <c r="I72" s="50" t="e">
        <f>VLOOKUP(B72,'Trans. Type Definitions'!$B$1:$D$36,2,FALSE)</f>
        <v>#N/A</v>
      </c>
      <c r="J72" s="50" t="e">
        <f t="shared" si="0"/>
        <v>#N/A</v>
      </c>
      <c r="K72" s="51"/>
    </row>
    <row r="73" spans="1:18" ht="14.25" x14ac:dyDescent="0.2">
      <c r="A73" s="104"/>
      <c r="B73" s="215"/>
      <c r="C73" s="216"/>
      <c r="D73" s="103"/>
      <c r="E73" s="108"/>
      <c r="F73" s="48" t="str">
        <f t="shared" si="1"/>
        <v>0.00</v>
      </c>
      <c r="G73" s="49">
        <f t="shared" si="2"/>
        <v>0</v>
      </c>
      <c r="H73" s="78" t="str">
        <f>IFERROR(VLOOKUP(B73,'Trans. Type Definitions'!$B$1:$F$36,4,FALSE), "0")</f>
        <v>0</v>
      </c>
      <c r="I73" s="50" t="e">
        <f>VLOOKUP(B73,'Trans. Type Definitions'!$B$1:$D$36,2,FALSE)</f>
        <v>#N/A</v>
      </c>
      <c r="J73" s="50" t="e">
        <f t="shared" si="0"/>
        <v>#N/A</v>
      </c>
      <c r="K73" s="51"/>
    </row>
    <row r="74" spans="1:18" ht="14.25" x14ac:dyDescent="0.2">
      <c r="A74" s="104"/>
      <c r="B74" s="215"/>
      <c r="C74" s="216"/>
      <c r="D74" s="103"/>
      <c r="E74" s="108"/>
      <c r="F74" s="48" t="str">
        <f t="shared" si="1"/>
        <v>0.00</v>
      </c>
      <c r="G74" s="49">
        <f t="shared" si="2"/>
        <v>0</v>
      </c>
      <c r="H74" s="78" t="str">
        <f>IFERROR(VLOOKUP(B74,'Trans. Type Definitions'!$B$1:$F$36,4,FALSE), "0")</f>
        <v>0</v>
      </c>
      <c r="I74" s="50" t="e">
        <f>VLOOKUP(B74,'Trans. Type Definitions'!$B$1:$D$36,2,FALSE)</f>
        <v>#N/A</v>
      </c>
      <c r="J74" s="50" t="e">
        <f t="shared" si="0"/>
        <v>#N/A</v>
      </c>
      <c r="K74" s="51"/>
    </row>
    <row r="75" spans="1:18" ht="14.25" x14ac:dyDescent="0.2">
      <c r="A75" s="104"/>
      <c r="B75" s="215"/>
      <c r="C75" s="216"/>
      <c r="D75" s="103"/>
      <c r="E75" s="108"/>
      <c r="F75" s="48" t="str">
        <f t="shared" si="1"/>
        <v>0.00</v>
      </c>
      <c r="G75" s="49">
        <f t="shared" si="2"/>
        <v>0</v>
      </c>
      <c r="H75" s="78" t="str">
        <f>IFERROR(VLOOKUP(B75,'Trans. Type Definitions'!$B$1:$F$36,4,FALSE), "0")</f>
        <v>0</v>
      </c>
      <c r="I75" s="50" t="e">
        <f>VLOOKUP(B75,'Trans. Type Definitions'!$B$1:$D$36,2,FALSE)</f>
        <v>#N/A</v>
      </c>
      <c r="J75" s="50" t="e">
        <f t="shared" si="0"/>
        <v>#N/A</v>
      </c>
      <c r="K75" s="51"/>
    </row>
    <row r="76" spans="1:18" ht="14.25" x14ac:dyDescent="0.2">
      <c r="A76" s="104"/>
      <c r="B76" s="215"/>
      <c r="C76" s="216"/>
      <c r="D76" s="103"/>
      <c r="E76" s="108"/>
      <c r="F76" s="48" t="str">
        <f t="shared" si="1"/>
        <v>0.00</v>
      </c>
      <c r="G76" s="49">
        <f t="shared" si="2"/>
        <v>0</v>
      </c>
      <c r="H76" s="78" t="str">
        <f>IFERROR(VLOOKUP(B76,'Trans. Type Definitions'!$B$1:$F$36,4,FALSE), "0")</f>
        <v>0</v>
      </c>
      <c r="I76" s="50" t="e">
        <f>VLOOKUP(B76,'Trans. Type Definitions'!$B$1:$D$36,2,FALSE)</f>
        <v>#N/A</v>
      </c>
      <c r="J76" s="50" t="e">
        <f t="shared" si="0"/>
        <v>#N/A</v>
      </c>
      <c r="K76" s="51"/>
    </row>
    <row r="77" spans="1:18" ht="14.25" x14ac:dyDescent="0.2">
      <c r="A77" s="104"/>
      <c r="B77" s="215"/>
      <c r="C77" s="216"/>
      <c r="D77" s="103"/>
      <c r="E77" s="108"/>
      <c r="F77" s="48" t="str">
        <f t="shared" si="1"/>
        <v>0.00</v>
      </c>
      <c r="G77" s="49">
        <f t="shared" si="2"/>
        <v>0</v>
      </c>
      <c r="H77" s="78" t="str">
        <f>IFERROR(VLOOKUP(B77,'Trans. Type Definitions'!$B$1:$F$36,4,FALSE), "0")</f>
        <v>0</v>
      </c>
      <c r="I77" s="50" t="e">
        <f>VLOOKUP(B77,'Trans. Type Definitions'!$B$1:$D$36,2,FALSE)</f>
        <v>#N/A</v>
      </c>
      <c r="J77" s="50" t="e">
        <f t="shared" si="0"/>
        <v>#N/A</v>
      </c>
      <c r="K77" s="51"/>
    </row>
    <row r="78" spans="1:18" ht="14.25" x14ac:dyDescent="0.2">
      <c r="A78" s="104"/>
      <c r="B78" s="215"/>
      <c r="C78" s="216"/>
      <c r="D78" s="103"/>
      <c r="E78" s="108"/>
      <c r="F78" s="48" t="str">
        <f t="shared" si="1"/>
        <v>0.00</v>
      </c>
      <c r="G78" s="49">
        <f t="shared" si="2"/>
        <v>0</v>
      </c>
      <c r="H78" s="78" t="str">
        <f>IFERROR(VLOOKUP(B78,'Trans. Type Definitions'!$B$1:$F$36,4,FALSE), "0")</f>
        <v>0</v>
      </c>
      <c r="I78" s="50" t="e">
        <f>VLOOKUP(B78,'Trans. Type Definitions'!$B$1:$D$36,2,FALSE)</f>
        <v>#N/A</v>
      </c>
      <c r="J78" s="50" t="e">
        <f t="shared" si="0"/>
        <v>#N/A</v>
      </c>
      <c r="K78" s="51"/>
    </row>
    <row r="79" spans="1:18" ht="14.25" x14ac:dyDescent="0.2">
      <c r="A79" s="104"/>
      <c r="B79" s="215"/>
      <c r="C79" s="216"/>
      <c r="D79" s="103"/>
      <c r="E79" s="108"/>
      <c r="F79" s="48" t="str">
        <f t="shared" si="1"/>
        <v>0.00</v>
      </c>
      <c r="G79" s="49">
        <f t="shared" si="2"/>
        <v>0</v>
      </c>
      <c r="H79" s="78" t="str">
        <f>IFERROR(VLOOKUP(B79,'Trans. Type Definitions'!$B$1:$F$36,4,FALSE), "0")</f>
        <v>0</v>
      </c>
      <c r="I79" s="50" t="e">
        <f>VLOOKUP(B79,'Trans. Type Definitions'!$B$1:$D$36,2,FALSE)</f>
        <v>#N/A</v>
      </c>
      <c r="J79" s="50" t="e">
        <f t="shared" si="0"/>
        <v>#N/A</v>
      </c>
      <c r="K79" s="51"/>
    </row>
    <row r="80" spans="1:18" ht="14.25" x14ac:dyDescent="0.2">
      <c r="A80" s="104"/>
      <c r="B80" s="215"/>
      <c r="C80" s="216"/>
      <c r="D80" s="103"/>
      <c r="E80" s="108"/>
      <c r="F80" s="48" t="str">
        <f t="shared" si="1"/>
        <v>0.00</v>
      </c>
      <c r="G80" s="49">
        <f t="shared" si="2"/>
        <v>0</v>
      </c>
      <c r="H80" s="78" t="str">
        <f>IFERROR(VLOOKUP(B80,'Trans. Type Definitions'!$B$1:$F$36,4,FALSE), "0")</f>
        <v>0</v>
      </c>
      <c r="I80" s="50" t="e">
        <f>VLOOKUP(B80,'Trans. Type Definitions'!$B$1:$D$36,2,FALSE)</f>
        <v>#N/A</v>
      </c>
      <c r="J80" s="50" t="e">
        <f t="shared" si="0"/>
        <v>#N/A</v>
      </c>
      <c r="K80" s="51"/>
    </row>
    <row r="84" spans="1:5" ht="13.5" thickBot="1" x14ac:dyDescent="0.25"/>
    <row r="85" spans="1:5" ht="16.5" thickBot="1" x14ac:dyDescent="0.3">
      <c r="A85" s="239" t="s">
        <v>117</v>
      </c>
      <c r="B85" s="240"/>
      <c r="C85" s="240"/>
      <c r="D85" s="240"/>
      <c r="E85" s="241"/>
    </row>
    <row r="86" spans="1:5" ht="13.5" thickBot="1" x14ac:dyDescent="0.25">
      <c r="D86" s="40"/>
    </row>
    <row r="87" spans="1:5" ht="13.5" thickBot="1" x14ac:dyDescent="0.25">
      <c r="A87" s="246" t="s">
        <v>156</v>
      </c>
      <c r="B87" s="247"/>
      <c r="C87" s="247"/>
      <c r="D87" s="247"/>
      <c r="E87" s="248"/>
    </row>
    <row r="88" spans="1:5" x14ac:dyDescent="0.2">
      <c r="A88" s="58" t="s">
        <v>9</v>
      </c>
      <c r="B88" s="252"/>
      <c r="C88" s="252"/>
      <c r="D88" s="252"/>
      <c r="E88" s="253"/>
    </row>
    <row r="89" spans="1:5" x14ac:dyDescent="0.2">
      <c r="A89" s="59" t="s">
        <v>10</v>
      </c>
      <c r="B89" s="254"/>
      <c r="C89" s="254"/>
      <c r="D89" s="254"/>
      <c r="E89" s="255"/>
    </row>
    <row r="90" spans="1:5" x14ac:dyDescent="0.2">
      <c r="A90" s="58" t="s">
        <v>11</v>
      </c>
      <c r="B90" s="254"/>
      <c r="C90" s="254"/>
      <c r="D90" s="254"/>
      <c r="E90" s="255"/>
    </row>
    <row r="91" spans="1:5" x14ac:dyDescent="0.2">
      <c r="A91" s="58" t="s">
        <v>12</v>
      </c>
      <c r="B91" s="254"/>
      <c r="C91" s="254"/>
      <c r="D91" s="254"/>
      <c r="E91" s="255"/>
    </row>
    <row r="92" spans="1:5" x14ac:dyDescent="0.2">
      <c r="A92" s="58" t="s">
        <v>13</v>
      </c>
      <c r="B92" s="242"/>
      <c r="C92" s="242"/>
      <c r="D92" s="242"/>
      <c r="E92" s="243"/>
    </row>
    <row r="93" spans="1:5" x14ac:dyDescent="0.2">
      <c r="A93" s="60" t="s">
        <v>14</v>
      </c>
      <c r="B93" s="242"/>
      <c r="C93" s="242"/>
      <c r="D93" s="242"/>
      <c r="E93" s="243"/>
    </row>
    <row r="94" spans="1:5" ht="13.5" thickBot="1" x14ac:dyDescent="0.25">
      <c r="A94" s="65" t="s">
        <v>157</v>
      </c>
      <c r="B94" s="244"/>
      <c r="C94" s="244"/>
      <c r="D94" s="244"/>
      <c r="E94" s="245"/>
    </row>
    <row r="95" spans="1:5" ht="13.5" thickBot="1" x14ac:dyDescent="0.25">
      <c r="B95" s="41"/>
      <c r="C95" s="41"/>
    </row>
    <row r="96" spans="1:5" ht="13.5" thickBot="1" x14ac:dyDescent="0.25">
      <c r="A96" s="246" t="s">
        <v>158</v>
      </c>
      <c r="B96" s="247"/>
      <c r="C96" s="247"/>
      <c r="D96" s="247"/>
      <c r="E96" s="248"/>
    </row>
    <row r="97" spans="1:5" x14ac:dyDescent="0.2">
      <c r="A97" s="61" t="s">
        <v>15</v>
      </c>
      <c r="B97" s="62" t="s">
        <v>16</v>
      </c>
      <c r="C97" s="62" t="s">
        <v>17</v>
      </c>
      <c r="D97" s="62" t="s">
        <v>18</v>
      </c>
      <c r="E97" s="63" t="s">
        <v>19</v>
      </c>
    </row>
    <row r="98" spans="1:5" x14ac:dyDescent="0.2">
      <c r="A98" s="58" t="s">
        <v>20</v>
      </c>
      <c r="B98" s="111"/>
      <c r="C98" s="111"/>
      <c r="D98" s="111"/>
      <c r="E98" s="112"/>
    </row>
    <row r="99" spans="1:5" x14ac:dyDescent="0.2">
      <c r="A99" s="58" t="s">
        <v>21</v>
      </c>
      <c r="B99" s="113"/>
      <c r="C99" s="113"/>
      <c r="D99" s="113"/>
      <c r="E99" s="114"/>
    </row>
    <row r="100" spans="1:5" x14ac:dyDescent="0.2">
      <c r="A100" s="58" t="s">
        <v>22</v>
      </c>
      <c r="B100" s="115"/>
      <c r="C100" s="113"/>
      <c r="D100" s="115"/>
      <c r="E100" s="116"/>
    </row>
    <row r="101" spans="1:5" x14ac:dyDescent="0.2">
      <c r="A101" s="58" t="s">
        <v>23</v>
      </c>
      <c r="B101" s="115"/>
      <c r="C101" s="113"/>
      <c r="D101" s="115"/>
      <c r="E101" s="116"/>
    </row>
    <row r="102" spans="1:5" ht="13.5" thickBot="1" x14ac:dyDescent="0.25">
      <c r="A102" s="64" t="s">
        <v>24</v>
      </c>
      <c r="B102" s="117"/>
      <c r="C102" s="118"/>
      <c r="D102" s="117"/>
      <c r="E102" s="119"/>
    </row>
    <row r="103" spans="1:5" ht="13.5" thickBot="1" x14ac:dyDescent="0.25">
      <c r="B103" s="41"/>
      <c r="C103" s="41"/>
    </row>
    <row r="104" spans="1:5" ht="13.5" thickBot="1" x14ac:dyDescent="0.25">
      <c r="A104" s="249" t="s">
        <v>159</v>
      </c>
      <c r="B104" s="250"/>
      <c r="C104" s="250"/>
      <c r="D104" s="250"/>
      <c r="E104" s="251"/>
    </row>
    <row r="105" spans="1:5" x14ac:dyDescent="0.2">
      <c r="A105" s="1" t="s">
        <v>73</v>
      </c>
      <c r="B105" s="120"/>
      <c r="C105" s="120"/>
      <c r="D105" s="120"/>
      <c r="E105" s="121"/>
    </row>
    <row r="106" spans="1:5" x14ac:dyDescent="0.2">
      <c r="A106" s="2" t="s">
        <v>74</v>
      </c>
      <c r="B106" s="122"/>
      <c r="C106" s="122"/>
      <c r="D106" s="120"/>
      <c r="E106" s="123"/>
    </row>
    <row r="107" spans="1:5" ht="13.5" thickBot="1" x14ac:dyDescent="0.25">
      <c r="A107" s="3" t="s">
        <v>72</v>
      </c>
      <c r="B107" s="124"/>
      <c r="C107" s="124"/>
      <c r="D107" s="118"/>
      <c r="E107" s="125"/>
    </row>
    <row r="108" spans="1:5" ht="13.5" thickBot="1" x14ac:dyDescent="0.25"/>
    <row r="109" spans="1:5" ht="15" thickBot="1" x14ac:dyDescent="0.25">
      <c r="A109" s="168" t="s">
        <v>160</v>
      </c>
      <c r="B109" s="169"/>
      <c r="C109" s="169"/>
      <c r="D109" s="169"/>
      <c r="E109" s="170"/>
    </row>
    <row r="110" spans="1:5" ht="14.45" customHeight="1" x14ac:dyDescent="0.2">
      <c r="A110" s="1" t="s">
        <v>112</v>
      </c>
      <c r="B110" s="178"/>
      <c r="C110" s="178"/>
      <c r="D110" s="178"/>
      <c r="E110" s="179"/>
    </row>
    <row r="111" spans="1:5" x14ac:dyDescent="0.2">
      <c r="A111" s="2" t="s">
        <v>107</v>
      </c>
      <c r="B111" s="126"/>
      <c r="C111" s="127"/>
      <c r="D111" s="128"/>
      <c r="E111" s="129"/>
    </row>
    <row r="112" spans="1:5" x14ac:dyDescent="0.2">
      <c r="A112" s="2" t="s">
        <v>103</v>
      </c>
      <c r="B112" s="130"/>
      <c r="C112" s="127"/>
      <c r="D112" s="128"/>
      <c r="E112" s="129"/>
    </row>
    <row r="113" spans="1:5" x14ac:dyDescent="0.2">
      <c r="A113" s="2" t="s">
        <v>104</v>
      </c>
      <c r="B113" s="94">
        <f>B112-B111</f>
        <v>0</v>
      </c>
      <c r="C113" s="87"/>
      <c r="D113" s="88"/>
      <c r="E113" s="89"/>
    </row>
    <row r="114" spans="1:5" ht="14.45" customHeight="1" x14ac:dyDescent="0.2">
      <c r="A114" s="180" t="s">
        <v>105</v>
      </c>
      <c r="B114" s="171"/>
      <c r="C114" s="171"/>
      <c r="D114" s="171"/>
      <c r="E114" s="172"/>
    </row>
    <row r="115" spans="1:5" ht="15" customHeight="1" thickBot="1" x14ac:dyDescent="0.25">
      <c r="A115" s="181"/>
      <c r="B115" s="173"/>
      <c r="C115" s="173"/>
      <c r="D115" s="173"/>
      <c r="E115" s="174"/>
    </row>
  </sheetData>
  <mergeCells count="100">
    <mergeCell ref="B93:E93"/>
    <mergeCell ref="B94:E94"/>
    <mergeCell ref="A96:E96"/>
    <mergeCell ref="A104:E104"/>
    <mergeCell ref="A87:E87"/>
    <mergeCell ref="B88:E88"/>
    <mergeCell ref="B89:E89"/>
    <mergeCell ref="B90:E90"/>
    <mergeCell ref="B91:E91"/>
    <mergeCell ref="B92:E92"/>
    <mergeCell ref="A85:E85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69:C69"/>
    <mergeCell ref="B62:C62"/>
    <mergeCell ref="B63:C63"/>
    <mergeCell ref="B64:C64"/>
    <mergeCell ref="B65:C65"/>
    <mergeCell ref="B66:C66"/>
    <mergeCell ref="B67:C67"/>
    <mergeCell ref="B68:C68"/>
    <mergeCell ref="B57:C57"/>
    <mergeCell ref="B58:C58"/>
    <mergeCell ref="B59:C59"/>
    <mergeCell ref="B60:C60"/>
    <mergeCell ref="B61:C61"/>
    <mergeCell ref="B42:C42"/>
    <mergeCell ref="B43:C43"/>
    <mergeCell ref="B56:C56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20:C20"/>
    <mergeCell ref="A21:C21"/>
    <mergeCell ref="B44:C44"/>
    <mergeCell ref="B24:C24"/>
    <mergeCell ref="B25:C25"/>
    <mergeCell ref="B33:C33"/>
    <mergeCell ref="A35:G35"/>
    <mergeCell ref="A36:G36"/>
    <mergeCell ref="A37:A38"/>
    <mergeCell ref="B37:C38"/>
    <mergeCell ref="D37:D38"/>
    <mergeCell ref="E37:E38"/>
    <mergeCell ref="F37:G37"/>
    <mergeCell ref="B39:C39"/>
    <mergeCell ref="B40:C40"/>
    <mergeCell ref="B41:C41"/>
    <mergeCell ref="B7:C7"/>
    <mergeCell ref="B8:C8"/>
    <mergeCell ref="A13:C13"/>
    <mergeCell ref="B14:C14"/>
    <mergeCell ref="B15:C15"/>
    <mergeCell ref="B6:C6"/>
    <mergeCell ref="A1:C1"/>
    <mergeCell ref="B2:C2"/>
    <mergeCell ref="A3:C3"/>
    <mergeCell ref="B4:C4"/>
    <mergeCell ref="B5:C5"/>
    <mergeCell ref="A109:E109"/>
    <mergeCell ref="B114:E115"/>
    <mergeCell ref="D15:G15"/>
    <mergeCell ref="D17:G17"/>
    <mergeCell ref="D18:G18"/>
    <mergeCell ref="D19:G19"/>
    <mergeCell ref="D20:G20"/>
    <mergeCell ref="A34:G34"/>
    <mergeCell ref="B110:E110"/>
    <mergeCell ref="A114:A115"/>
    <mergeCell ref="A22:C22"/>
    <mergeCell ref="B23:C23"/>
    <mergeCell ref="B16:C16"/>
    <mergeCell ref="B17:C17"/>
    <mergeCell ref="B18:C18"/>
    <mergeCell ref="B19:C19"/>
    <mergeCell ref="D10:F10"/>
    <mergeCell ref="D11:F11"/>
    <mergeCell ref="D14:G14"/>
    <mergeCell ref="D4:F4"/>
    <mergeCell ref="D5:F5"/>
    <mergeCell ref="D6:F6"/>
    <mergeCell ref="D7:F7"/>
    <mergeCell ref="D8:F8"/>
  </mergeCells>
  <phoneticPr fontId="44" type="noConversion"/>
  <dataValidations count="4">
    <dataValidation type="decimal" operator="lessThanOrEqual" allowBlank="1" showInputMessage="1" showErrorMessage="1" sqref="C10:C11">
      <formula1>0</formula1>
    </dataValidation>
    <dataValidation type="list" allowBlank="1" showInputMessage="1" showErrorMessage="1" sqref="B39:C80">
      <formula1>TransactionType</formula1>
    </dataValidation>
    <dataValidation type="decimal" operator="greaterThanOrEqual" allowBlank="1" showInputMessage="1" showErrorMessage="1" sqref="D39:D80 B15:C15 B18:C20 B7:C8 B10:B11">
      <formula1>0</formula1>
    </dataValidation>
    <dataValidation type="list" allowBlank="1" showInputMessage="1" showErrorMessage="1" sqref="E39:E80">
      <formula1>Inpact</formula1>
    </dataValidation>
  </dataValidations>
  <pageMargins left="0.5" right="0.5" top="0.5" bottom="0.5" header="0.2" footer="0.3"/>
  <pageSetup scale="46" fitToHeight="2" orientation="portrait" r:id="rId1"/>
  <headerFooter>
    <oddHeader>&amp;R&amp;G</oddHeader>
  </headerFooter>
  <rowBreaks count="1" manualBreakCount="1">
    <brk id="82" max="11" man="1"/>
  </rowBreaks>
  <ignoredErrors>
    <ignoredError sqref="B113 B12:C12 B16" unlockedFormula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tabSelected="1" zoomScaleNormal="100"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C36" sqref="C36"/>
    </sheetView>
  </sheetViews>
  <sheetFormatPr defaultColWidth="8.875" defaultRowHeight="14.25" x14ac:dyDescent="0.2"/>
  <cols>
    <col min="1" max="1" width="3.5" style="142" customWidth="1"/>
    <col min="2" max="3" width="58.75" style="85" customWidth="1"/>
    <col min="4" max="4" width="8.875" style="85"/>
    <col min="5" max="5" width="133.5" style="86" bestFit="1" customWidth="1"/>
    <col min="6" max="6" width="2.625" style="78" hidden="1" customWidth="1"/>
    <col min="7" max="7" width="9.75" style="78" hidden="1" customWidth="1"/>
    <col min="8" max="16384" width="8.875" style="78"/>
  </cols>
  <sheetData>
    <row r="1" spans="1:9" ht="15" x14ac:dyDescent="0.25">
      <c r="B1" s="91" t="s">
        <v>25</v>
      </c>
      <c r="C1" s="91"/>
      <c r="D1" s="91" t="s">
        <v>26</v>
      </c>
      <c r="E1" s="92" t="s">
        <v>27</v>
      </c>
      <c r="F1" s="79"/>
      <c r="G1" s="90" t="s">
        <v>28</v>
      </c>
      <c r="H1" s="80"/>
      <c r="I1" s="81"/>
    </row>
    <row r="2" spans="1:9" x14ac:dyDescent="0.2">
      <c r="A2" s="142">
        <v>1</v>
      </c>
      <c r="B2" s="75" t="s">
        <v>40</v>
      </c>
      <c r="C2" s="75" t="s">
        <v>209</v>
      </c>
      <c r="D2" s="140" t="s">
        <v>30</v>
      </c>
      <c r="E2" s="72" t="s">
        <v>41</v>
      </c>
      <c r="F2" s="4">
        <v>1</v>
      </c>
      <c r="G2" s="105" t="s">
        <v>33</v>
      </c>
      <c r="H2" s="66"/>
      <c r="I2" s="82"/>
    </row>
    <row r="3" spans="1:9" x14ac:dyDescent="0.2">
      <c r="A3" s="142">
        <f>A2+1</f>
        <v>2</v>
      </c>
      <c r="B3" s="75" t="s">
        <v>29</v>
      </c>
      <c r="C3" s="75" t="s">
        <v>181</v>
      </c>
      <c r="D3" s="140" t="s">
        <v>30</v>
      </c>
      <c r="E3" s="72" t="s">
        <v>31</v>
      </c>
      <c r="F3" s="4">
        <v>1</v>
      </c>
      <c r="G3" s="106" t="s">
        <v>32</v>
      </c>
      <c r="H3" s="66"/>
      <c r="I3" s="80"/>
    </row>
    <row r="4" spans="1:9" x14ac:dyDescent="0.2">
      <c r="A4" s="142">
        <f t="shared" ref="A4:A36" si="0">A3+1</f>
        <v>3</v>
      </c>
      <c r="B4" s="76" t="s">
        <v>66</v>
      </c>
      <c r="C4" s="76" t="s">
        <v>182</v>
      </c>
      <c r="D4" s="140" t="s">
        <v>30</v>
      </c>
      <c r="E4" s="73" t="s">
        <v>85</v>
      </c>
      <c r="F4" s="67">
        <v>1</v>
      </c>
      <c r="G4" s="106" t="s">
        <v>36</v>
      </c>
      <c r="H4" s="66"/>
      <c r="I4" s="80"/>
    </row>
    <row r="5" spans="1:9" x14ac:dyDescent="0.2">
      <c r="A5" s="142">
        <f t="shared" si="0"/>
        <v>4</v>
      </c>
      <c r="B5" s="76" t="s">
        <v>67</v>
      </c>
      <c r="C5" s="76" t="s">
        <v>183</v>
      </c>
      <c r="D5" s="140" t="s">
        <v>30</v>
      </c>
      <c r="E5" s="73" t="s">
        <v>86</v>
      </c>
      <c r="F5" s="67">
        <v>1</v>
      </c>
      <c r="G5" s="66"/>
      <c r="H5" s="66"/>
      <c r="I5" s="80"/>
    </row>
    <row r="6" spans="1:9" s="83" customFormat="1" x14ac:dyDescent="0.2">
      <c r="A6" s="142">
        <f t="shared" si="0"/>
        <v>5</v>
      </c>
      <c r="B6" s="77" t="s">
        <v>34</v>
      </c>
      <c r="C6" s="77" t="s">
        <v>184</v>
      </c>
      <c r="D6" s="140" t="s">
        <v>30</v>
      </c>
      <c r="E6" s="74" t="s">
        <v>35</v>
      </c>
      <c r="F6" s="70">
        <v>1</v>
      </c>
      <c r="G6" s="71"/>
      <c r="H6" s="71"/>
      <c r="I6" s="84"/>
    </row>
    <row r="7" spans="1:9" x14ac:dyDescent="0.2">
      <c r="A7" s="142">
        <f t="shared" si="0"/>
        <v>6</v>
      </c>
      <c r="B7" s="158" t="s">
        <v>87</v>
      </c>
      <c r="C7" s="158" t="s">
        <v>210</v>
      </c>
      <c r="D7" s="159" t="s">
        <v>30</v>
      </c>
      <c r="E7" s="160" t="s">
        <v>169</v>
      </c>
      <c r="F7" s="4">
        <v>1</v>
      </c>
      <c r="G7" s="66"/>
      <c r="H7" s="66"/>
      <c r="I7" s="80"/>
    </row>
    <row r="8" spans="1:9" ht="25.5" x14ac:dyDescent="0.2">
      <c r="A8" s="142">
        <f t="shared" si="0"/>
        <v>7</v>
      </c>
      <c r="B8" s="158" t="s">
        <v>88</v>
      </c>
      <c r="C8" s="158" t="s">
        <v>185</v>
      </c>
      <c r="D8" s="159" t="s">
        <v>30</v>
      </c>
      <c r="E8" s="160" t="s">
        <v>95</v>
      </c>
      <c r="F8" s="4">
        <v>1</v>
      </c>
      <c r="G8" s="66"/>
      <c r="H8" s="66"/>
      <c r="I8" s="80"/>
    </row>
    <row r="9" spans="1:9" x14ac:dyDescent="0.2">
      <c r="A9" s="142">
        <f t="shared" si="0"/>
        <v>8</v>
      </c>
      <c r="B9" s="158" t="s">
        <v>89</v>
      </c>
      <c r="C9" s="158" t="s">
        <v>186</v>
      </c>
      <c r="D9" s="159" t="s">
        <v>30</v>
      </c>
      <c r="E9" s="160" t="s">
        <v>96</v>
      </c>
      <c r="F9" s="4">
        <v>1</v>
      </c>
      <c r="G9" s="66"/>
      <c r="H9" s="66"/>
      <c r="I9" s="80"/>
    </row>
    <row r="10" spans="1:9" x14ac:dyDescent="0.2">
      <c r="A10" s="142">
        <f t="shared" si="0"/>
        <v>9</v>
      </c>
      <c r="B10" s="158" t="s">
        <v>90</v>
      </c>
      <c r="C10" s="158" t="s">
        <v>187</v>
      </c>
      <c r="D10" s="159" t="s">
        <v>30</v>
      </c>
      <c r="E10" s="160" t="s">
        <v>97</v>
      </c>
      <c r="F10" s="4">
        <v>1</v>
      </c>
      <c r="G10" s="66"/>
      <c r="H10" s="66"/>
      <c r="I10" s="80"/>
    </row>
    <row r="11" spans="1:9" ht="38.25" x14ac:dyDescent="0.2">
      <c r="A11" s="142">
        <f t="shared" si="0"/>
        <v>10</v>
      </c>
      <c r="B11" s="158" t="s">
        <v>91</v>
      </c>
      <c r="C11" s="158" t="s">
        <v>188</v>
      </c>
      <c r="D11" s="159" t="s">
        <v>30</v>
      </c>
      <c r="E11" s="160" t="s">
        <v>98</v>
      </c>
      <c r="F11" s="4">
        <v>1</v>
      </c>
      <c r="G11" s="66"/>
      <c r="H11" s="66"/>
      <c r="I11" s="80"/>
    </row>
    <row r="12" spans="1:9" ht="25.5" x14ac:dyDescent="0.2">
      <c r="A12" s="142">
        <f t="shared" si="0"/>
        <v>11</v>
      </c>
      <c r="B12" s="158" t="s">
        <v>92</v>
      </c>
      <c r="C12" s="158" t="s">
        <v>189</v>
      </c>
      <c r="D12" s="159" t="s">
        <v>30</v>
      </c>
      <c r="E12" s="160" t="s">
        <v>99</v>
      </c>
      <c r="F12" s="4">
        <v>1</v>
      </c>
      <c r="G12" s="66"/>
      <c r="H12" s="66"/>
      <c r="I12" s="80"/>
    </row>
    <row r="13" spans="1:9" x14ac:dyDescent="0.2">
      <c r="A13" s="142">
        <f t="shared" si="0"/>
        <v>12</v>
      </c>
      <c r="B13" s="158" t="s">
        <v>93</v>
      </c>
      <c r="C13" s="158" t="s">
        <v>211</v>
      </c>
      <c r="D13" s="159" t="s">
        <v>30</v>
      </c>
      <c r="E13" s="160" t="s">
        <v>100</v>
      </c>
      <c r="F13" s="4">
        <v>1</v>
      </c>
      <c r="G13" s="66"/>
      <c r="H13" s="66"/>
      <c r="I13" s="80"/>
    </row>
    <row r="14" spans="1:9" ht="25.5" x14ac:dyDescent="0.2">
      <c r="A14" s="142">
        <f t="shared" si="0"/>
        <v>13</v>
      </c>
      <c r="B14" s="158" t="s">
        <v>94</v>
      </c>
      <c r="C14" s="158" t="s">
        <v>212</v>
      </c>
      <c r="D14" s="159" t="s">
        <v>30</v>
      </c>
      <c r="E14" s="160" t="s">
        <v>101</v>
      </c>
      <c r="F14" s="4">
        <v>1</v>
      </c>
      <c r="G14" s="66"/>
      <c r="H14" s="66"/>
      <c r="I14" s="80"/>
    </row>
    <row r="15" spans="1:9" ht="25.5" x14ac:dyDescent="0.2">
      <c r="A15" s="142">
        <f t="shared" si="0"/>
        <v>14</v>
      </c>
      <c r="B15" s="158" t="s">
        <v>109</v>
      </c>
      <c r="C15" s="158" t="s">
        <v>190</v>
      </c>
      <c r="D15" s="159" t="s">
        <v>30</v>
      </c>
      <c r="E15" s="160" t="s">
        <v>164</v>
      </c>
      <c r="F15" s="4">
        <v>1</v>
      </c>
      <c r="G15" s="66"/>
      <c r="H15" s="66"/>
      <c r="I15" s="80"/>
    </row>
    <row r="16" spans="1:9" x14ac:dyDescent="0.2">
      <c r="A16" s="142">
        <f t="shared" si="0"/>
        <v>15</v>
      </c>
      <c r="B16" s="76" t="s">
        <v>69</v>
      </c>
      <c r="C16" s="76" t="s">
        <v>191</v>
      </c>
      <c r="D16" s="140" t="s">
        <v>30</v>
      </c>
      <c r="E16" s="72" t="s">
        <v>119</v>
      </c>
      <c r="F16" s="67">
        <v>1</v>
      </c>
      <c r="G16" s="66"/>
      <c r="H16" s="66"/>
      <c r="I16" s="80"/>
    </row>
    <row r="17" spans="1:9" x14ac:dyDescent="0.2">
      <c r="A17" s="142">
        <f t="shared" si="0"/>
        <v>16</v>
      </c>
      <c r="B17" s="75" t="s">
        <v>37</v>
      </c>
      <c r="C17" s="75" t="s">
        <v>213</v>
      </c>
      <c r="D17" s="140" t="s">
        <v>30</v>
      </c>
      <c r="E17" s="72" t="s">
        <v>38</v>
      </c>
      <c r="F17" s="4">
        <v>1</v>
      </c>
      <c r="G17" s="66"/>
      <c r="H17" s="66"/>
      <c r="I17" s="80"/>
    </row>
    <row r="18" spans="1:9" x14ac:dyDescent="0.2">
      <c r="A18" s="142">
        <f t="shared" si="0"/>
        <v>17</v>
      </c>
      <c r="B18" s="76" t="s">
        <v>68</v>
      </c>
      <c r="C18" s="76" t="s">
        <v>192</v>
      </c>
      <c r="D18" s="76" t="s">
        <v>30</v>
      </c>
      <c r="E18" s="73" t="s">
        <v>83</v>
      </c>
      <c r="F18" s="67">
        <v>1</v>
      </c>
      <c r="G18" s="66"/>
      <c r="H18" s="66"/>
      <c r="I18" s="80"/>
    </row>
    <row r="19" spans="1:9" x14ac:dyDescent="0.2">
      <c r="A19" s="142">
        <f t="shared" si="0"/>
        <v>18</v>
      </c>
      <c r="B19" s="75" t="s">
        <v>57</v>
      </c>
      <c r="C19" s="257" t="s">
        <v>214</v>
      </c>
      <c r="D19" s="140" t="s">
        <v>43</v>
      </c>
      <c r="E19" s="72" t="s">
        <v>58</v>
      </c>
      <c r="F19" s="4">
        <v>1</v>
      </c>
      <c r="G19" s="66"/>
      <c r="H19" s="66"/>
      <c r="I19" s="80"/>
    </row>
    <row r="20" spans="1:9" x14ac:dyDescent="0.2">
      <c r="A20" s="142">
        <f t="shared" si="0"/>
        <v>19</v>
      </c>
      <c r="B20" s="75" t="s">
        <v>59</v>
      </c>
      <c r="C20" s="257" t="s">
        <v>215</v>
      </c>
      <c r="D20" s="140" t="s">
        <v>43</v>
      </c>
      <c r="E20" s="72" t="s">
        <v>60</v>
      </c>
      <c r="F20" s="4">
        <v>-1</v>
      </c>
      <c r="G20" s="66"/>
      <c r="H20" s="66"/>
      <c r="I20" s="80"/>
    </row>
    <row r="21" spans="1:9" x14ac:dyDescent="0.2">
      <c r="A21" s="142">
        <f t="shared" si="0"/>
        <v>20</v>
      </c>
      <c r="B21" s="75" t="s">
        <v>55</v>
      </c>
      <c r="C21" s="257" t="s">
        <v>193</v>
      </c>
      <c r="D21" s="140" t="s">
        <v>43</v>
      </c>
      <c r="E21" s="72" t="s">
        <v>56</v>
      </c>
      <c r="F21" s="4">
        <v>-1</v>
      </c>
      <c r="G21" s="66"/>
      <c r="H21" s="66"/>
      <c r="I21" s="80"/>
    </row>
    <row r="22" spans="1:9" x14ac:dyDescent="0.2">
      <c r="A22" s="142">
        <f t="shared" si="0"/>
        <v>21</v>
      </c>
      <c r="B22" s="75" t="s">
        <v>63</v>
      </c>
      <c r="C22" s="257" t="s">
        <v>194</v>
      </c>
      <c r="D22" s="140" t="s">
        <v>43</v>
      </c>
      <c r="E22" s="72" t="s">
        <v>64</v>
      </c>
      <c r="F22" s="4">
        <v>-1</v>
      </c>
      <c r="G22" s="66"/>
      <c r="H22" s="66"/>
      <c r="I22" s="80"/>
    </row>
    <row r="23" spans="1:9" x14ac:dyDescent="0.2">
      <c r="A23" s="142">
        <f t="shared" si="0"/>
        <v>22</v>
      </c>
      <c r="B23" s="75" t="s">
        <v>45</v>
      </c>
      <c r="C23" s="257" t="s">
        <v>195</v>
      </c>
      <c r="D23" s="140" t="s">
        <v>43</v>
      </c>
      <c r="E23" s="72" t="s">
        <v>46</v>
      </c>
      <c r="F23" s="4">
        <v>-1</v>
      </c>
      <c r="G23" s="66"/>
      <c r="H23" s="66"/>
      <c r="I23" s="80"/>
    </row>
    <row r="24" spans="1:9" x14ac:dyDescent="0.2">
      <c r="A24" s="142">
        <f t="shared" si="0"/>
        <v>23</v>
      </c>
      <c r="B24" s="75" t="s">
        <v>51</v>
      </c>
      <c r="C24" s="257" t="s">
        <v>196</v>
      </c>
      <c r="D24" s="140" t="s">
        <v>43</v>
      </c>
      <c r="E24" s="72" t="s">
        <v>52</v>
      </c>
      <c r="F24" s="4">
        <v>-1</v>
      </c>
      <c r="G24" s="66"/>
      <c r="H24" s="66"/>
      <c r="I24" s="80"/>
    </row>
    <row r="25" spans="1:9" x14ac:dyDescent="0.2">
      <c r="A25" s="142">
        <f t="shared" si="0"/>
        <v>24</v>
      </c>
      <c r="B25" s="75" t="s">
        <v>47</v>
      </c>
      <c r="C25" s="257" t="s">
        <v>197</v>
      </c>
      <c r="D25" s="140" t="s">
        <v>43</v>
      </c>
      <c r="E25" s="72" t="s">
        <v>48</v>
      </c>
      <c r="F25" s="4">
        <v>1</v>
      </c>
      <c r="G25" s="66"/>
      <c r="H25" s="66"/>
      <c r="I25" s="80"/>
    </row>
    <row r="26" spans="1:9" x14ac:dyDescent="0.2">
      <c r="A26" s="142">
        <f t="shared" si="0"/>
        <v>25</v>
      </c>
      <c r="B26" s="75" t="s">
        <v>53</v>
      </c>
      <c r="C26" s="257" t="s">
        <v>198</v>
      </c>
      <c r="D26" s="140" t="s">
        <v>43</v>
      </c>
      <c r="E26" s="72" t="s">
        <v>54</v>
      </c>
      <c r="F26" s="4">
        <v>1</v>
      </c>
      <c r="G26" s="66"/>
      <c r="H26" s="66"/>
      <c r="I26" s="80"/>
    </row>
    <row r="27" spans="1:9" x14ac:dyDescent="0.2">
      <c r="A27" s="142">
        <f t="shared" si="0"/>
        <v>26</v>
      </c>
      <c r="B27" s="75" t="s">
        <v>42</v>
      </c>
      <c r="C27" s="257" t="s">
        <v>199</v>
      </c>
      <c r="D27" s="140" t="s">
        <v>43</v>
      </c>
      <c r="E27" s="72" t="s">
        <v>44</v>
      </c>
      <c r="F27" s="5">
        <v>-1</v>
      </c>
      <c r="G27" s="68"/>
      <c r="H27" s="68"/>
    </row>
    <row r="28" spans="1:9" x14ac:dyDescent="0.2">
      <c r="A28" s="142">
        <f t="shared" si="0"/>
        <v>27</v>
      </c>
      <c r="B28" s="76" t="s">
        <v>123</v>
      </c>
      <c r="C28" s="258" t="s">
        <v>200</v>
      </c>
      <c r="D28" s="76" t="s">
        <v>43</v>
      </c>
      <c r="E28" s="73" t="s">
        <v>126</v>
      </c>
      <c r="F28" s="69">
        <v>-1</v>
      </c>
      <c r="G28" s="68"/>
      <c r="H28" s="68"/>
    </row>
    <row r="29" spans="1:9" s="135" customFormat="1" x14ac:dyDescent="0.2">
      <c r="A29" s="151">
        <f t="shared" si="0"/>
        <v>28</v>
      </c>
      <c r="B29" s="131" t="s">
        <v>124</v>
      </c>
      <c r="C29" s="259" t="s">
        <v>201</v>
      </c>
      <c r="D29" s="131" t="s">
        <v>43</v>
      </c>
      <c r="E29" s="132" t="s">
        <v>125</v>
      </c>
      <c r="F29" s="133">
        <v>-1</v>
      </c>
      <c r="G29" s="134"/>
      <c r="H29" s="134"/>
    </row>
    <row r="30" spans="1:9" s="135" customFormat="1" x14ac:dyDescent="0.2">
      <c r="A30" s="151">
        <f t="shared" si="0"/>
        <v>29</v>
      </c>
      <c r="B30" s="136" t="s">
        <v>49</v>
      </c>
      <c r="C30" s="260" t="s">
        <v>202</v>
      </c>
      <c r="D30" s="141" t="s">
        <v>43</v>
      </c>
      <c r="E30" s="137" t="s">
        <v>50</v>
      </c>
      <c r="F30" s="138">
        <v>-1</v>
      </c>
      <c r="G30" s="134"/>
      <c r="H30" s="134"/>
    </row>
    <row r="31" spans="1:9" s="135" customFormat="1" x14ac:dyDescent="0.2">
      <c r="A31" s="151">
        <f t="shared" si="0"/>
        <v>30</v>
      </c>
      <c r="B31" s="136" t="s">
        <v>70</v>
      </c>
      <c r="C31" s="260" t="s">
        <v>203</v>
      </c>
      <c r="D31" s="141" t="s">
        <v>43</v>
      </c>
      <c r="E31" s="137" t="s">
        <v>39</v>
      </c>
      <c r="F31" s="138">
        <v>-1</v>
      </c>
      <c r="G31" s="134"/>
      <c r="H31" s="134"/>
    </row>
    <row r="32" spans="1:9" s="135" customFormat="1" x14ac:dyDescent="0.2">
      <c r="A32" s="151">
        <f t="shared" si="0"/>
        <v>31</v>
      </c>
      <c r="B32" s="136" t="s">
        <v>61</v>
      </c>
      <c r="C32" s="260" t="s">
        <v>204</v>
      </c>
      <c r="D32" s="141" t="s">
        <v>43</v>
      </c>
      <c r="E32" s="137" t="s">
        <v>62</v>
      </c>
      <c r="F32" s="138">
        <v>-1</v>
      </c>
      <c r="G32" s="134"/>
      <c r="H32" s="134"/>
    </row>
    <row r="33" spans="1:8" s="135" customFormat="1" x14ac:dyDescent="0.2">
      <c r="A33" s="151">
        <f t="shared" si="0"/>
        <v>32</v>
      </c>
      <c r="B33" s="163" t="s">
        <v>175</v>
      </c>
      <c r="C33" s="261" t="s">
        <v>205</v>
      </c>
      <c r="D33" s="164" t="s">
        <v>43</v>
      </c>
      <c r="E33" s="165" t="s">
        <v>178</v>
      </c>
      <c r="F33" s="138">
        <v>1</v>
      </c>
      <c r="G33" s="134"/>
      <c r="H33" s="134"/>
    </row>
    <row r="34" spans="1:8" s="135" customFormat="1" x14ac:dyDescent="0.2">
      <c r="A34" s="151">
        <f t="shared" si="0"/>
        <v>33</v>
      </c>
      <c r="B34" s="131" t="s">
        <v>129</v>
      </c>
      <c r="C34" s="259" t="s">
        <v>206</v>
      </c>
      <c r="D34" s="131" t="s">
        <v>43</v>
      </c>
      <c r="E34" s="132" t="s">
        <v>127</v>
      </c>
      <c r="F34" s="133">
        <v>-1</v>
      </c>
      <c r="G34" s="134"/>
      <c r="H34" s="134"/>
    </row>
    <row r="35" spans="1:8" s="135" customFormat="1" x14ac:dyDescent="0.2">
      <c r="A35" s="151">
        <f t="shared" si="0"/>
        <v>34</v>
      </c>
      <c r="B35" s="131" t="s">
        <v>130</v>
      </c>
      <c r="C35" s="259" t="s">
        <v>207</v>
      </c>
      <c r="D35" s="131" t="s">
        <v>43</v>
      </c>
      <c r="E35" s="132" t="s">
        <v>128</v>
      </c>
      <c r="F35" s="133">
        <v>-1</v>
      </c>
      <c r="G35" s="134"/>
      <c r="H35" s="134"/>
    </row>
    <row r="36" spans="1:8" s="135" customFormat="1" x14ac:dyDescent="0.2">
      <c r="A36" s="151">
        <f t="shared" si="0"/>
        <v>35</v>
      </c>
      <c r="B36" s="136" t="s">
        <v>71</v>
      </c>
      <c r="C36" s="260" t="s">
        <v>208</v>
      </c>
      <c r="D36" s="141" t="s">
        <v>43</v>
      </c>
      <c r="E36" s="137" t="s">
        <v>65</v>
      </c>
      <c r="F36" s="138">
        <v>-1</v>
      </c>
      <c r="G36" s="134"/>
      <c r="H36" s="134"/>
    </row>
    <row r="38" spans="1:8" s="85" customFormat="1" ht="15" x14ac:dyDescent="0.15">
      <c r="A38" s="142"/>
      <c r="B38" s="139" t="s">
        <v>161</v>
      </c>
      <c r="C38" s="139"/>
      <c r="E38" s="143"/>
    </row>
    <row r="39" spans="1:8" s="85" customFormat="1" ht="14.45" customHeight="1" x14ac:dyDescent="0.15">
      <c r="A39" s="142"/>
      <c r="B39" s="256" t="s">
        <v>170</v>
      </c>
      <c r="C39" s="256"/>
      <c r="D39" s="256"/>
      <c r="E39" s="256"/>
    </row>
    <row r="40" spans="1:8" s="85" customFormat="1" ht="15" x14ac:dyDescent="0.15">
      <c r="A40" s="142"/>
      <c r="B40" s="85" t="s">
        <v>171</v>
      </c>
    </row>
    <row r="41" spans="1:8" s="85" customFormat="1" x14ac:dyDescent="0.15">
      <c r="A41" s="142"/>
      <c r="B41" s="85" t="s">
        <v>162</v>
      </c>
      <c r="E41" s="143"/>
    </row>
    <row r="42" spans="1:8" s="85" customFormat="1" x14ac:dyDescent="0.15">
      <c r="A42" s="142"/>
      <c r="E42" s="143"/>
    </row>
    <row r="43" spans="1:8" s="85" customFormat="1" ht="15" x14ac:dyDescent="0.15">
      <c r="A43" s="142"/>
      <c r="B43" s="139" t="s">
        <v>176</v>
      </c>
      <c r="C43" s="139"/>
      <c r="E43" s="143"/>
    </row>
    <row r="44" spans="1:8" s="85" customFormat="1" x14ac:dyDescent="0.15">
      <c r="A44" s="142"/>
      <c r="B44" s="256" t="s">
        <v>177</v>
      </c>
      <c r="C44" s="256"/>
      <c r="D44" s="256"/>
      <c r="E44" s="256"/>
    </row>
    <row r="45" spans="1:8" s="85" customFormat="1" x14ac:dyDescent="0.15">
      <c r="A45" s="142"/>
      <c r="E45" s="143"/>
    </row>
    <row r="46" spans="1:8" s="85" customFormat="1" x14ac:dyDescent="0.15">
      <c r="A46" s="142"/>
      <c r="E46" s="143"/>
    </row>
    <row r="47" spans="1:8" s="85" customFormat="1" x14ac:dyDescent="0.15">
      <c r="A47" s="142"/>
      <c r="E47" s="143"/>
    </row>
  </sheetData>
  <sortState ref="B2:E27">
    <sortCondition ref="B2:B27"/>
  </sortState>
  <mergeCells count="2">
    <mergeCell ref="B39:E39"/>
    <mergeCell ref="B44:E44"/>
  </mergeCells>
  <phoneticPr fontId="44" type="noConversion"/>
  <pageMargins left="0.2" right="0.2" top="1.25" bottom="0.75" header="0.2" footer="0.3"/>
  <pageSetup scale="66" orientation="landscape" r:id="rId1"/>
  <headerFooter>
    <oddHeader>&amp;L&amp;G&amp;C&amp;"Arial,Regular"ILPA Capital Call &amp; Distribution Notice Template
Definitions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Template</vt:lpstr>
      <vt:lpstr>Trans. Type Definitions</vt:lpstr>
      <vt:lpstr>Impact</vt:lpstr>
      <vt:lpstr>Inpact</vt:lpstr>
      <vt:lpstr>Template!Print_Area</vt:lpstr>
      <vt:lpstr>'Trans. Type Definitions'!Print_Area</vt:lpstr>
      <vt:lpstr>TransactionType</vt:lpstr>
    </vt:vector>
  </TitlesOfParts>
  <Company>CalPERS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Fisk</dc:creator>
  <cp:lastModifiedBy>chen corlin</cp:lastModifiedBy>
  <cp:lastPrinted>2018-03-15T17:43:34Z</cp:lastPrinted>
  <dcterms:created xsi:type="dcterms:W3CDTF">2011-12-23T17:20:05Z</dcterms:created>
  <dcterms:modified xsi:type="dcterms:W3CDTF">2019-01-06T02:19:10Z</dcterms:modified>
</cp:coreProperties>
</file>