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Read Me" sheetId="1" state="visible" r:id="rId2"/>
    <sheet name="BOM" sheetId="2" state="visible" r:id="rId3"/>
    <sheet name="Sheet3" sheetId="3" state="visible" r:id="rId4"/>
  </sheets>
  <definedNames>
    <definedName function="false" hidden="false" localSheetId="1" name="_xlnm.Print_Titles" vbProcedure="false">BOM!$1:$8</definedName>
    <definedName function="false" hidden="false" localSheetId="1" name="_xlnm.Print_Titles" vbProcedure="false">BOM!$1:$8</definedName>
    <definedName function="false" hidden="false" localSheetId="1" name="_xlnm.Print_Titles_0" vbProcedure="false">BOM!$1:$8</definedName>
    <definedName function="false" hidden="false" localSheetId="1" name="_xlnm.Print_Titles_0_0" vbProcedure="false">{#name?}</definedName>
    <definedName function="false" hidden="false" localSheetId="1" name="_xlnm.Print_Titles_1" vbProcedure="false">{#name?}</definedName>
    <definedName function="false" hidden="false" localSheetId="1" name="_xlnm.Print_Titles_1_1" vbProcedure="false">{#name?}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<sst xmlns="http://schemas.openxmlformats.org/spreadsheetml/2006/main" count="331" uniqueCount="123">
  <si>
    <r>
      <t>2015</t>
    </r>
    <r>
      <rPr>
        <b val="true"/>
        <i val="true"/>
        <sz val="14"/>
        <color rgb="FFFFFFFF"/>
        <rFont val="Verdana"/>
        <family val="2"/>
        <charset val="1"/>
      </rPr>
      <t>FIRST</t>
    </r>
    <r>
      <rPr>
        <b val="true"/>
        <sz val="14"/>
        <color rgb="FFFFFFFF"/>
        <rFont val="Verdana"/>
        <family val="2"/>
        <charset val="1"/>
      </rPr>
      <t>Robotics Competition</t>
    </r>
  </si>
  <si>
    <t>Inspection Bill of Materials for : Eaton Marshall HS Red Hot Chili Bots / 4453</t>
  </si>
  <si>
    <t>Team:</t>
  </si>
  <si>
    <t>Marshall HS Red Hot Chili Bots</t>
  </si>
  <si>
    <t>Team #:</t>
  </si>
  <si>
    <t>Date:</t>
  </si>
  <si>
    <t>City:</t>
  </si>
  <si>
    <t>Marshall</t>
  </si>
  <si>
    <t>State:</t>
  </si>
  <si>
    <t>MI</t>
  </si>
  <si>
    <t>Item</t>
  </si>
  <si>
    <t>Description</t>
  </si>
  <si>
    <t>Raw
Mat'l</t>
  </si>
  <si>
    <t>Source</t>
  </si>
  <si>
    <t>Qty</t>
  </si>
  <si>
    <t>Unit of Meas</t>
  </si>
  <si>
    <t>Unit
Price
($)</t>
  </si>
  <si>
    <t>Total
Price
($)</t>
  </si>
  <si>
    <t>Unit
Weight
(lbs)</t>
  </si>
  <si>
    <t>Total Weight
(lbs)</t>
  </si>
  <si>
    <t>Electronics Subsystem</t>
  </si>
  <si>
    <t>RoboRIO</t>
  </si>
  <si>
    <t>n/a</t>
  </si>
  <si>
    <t>KoP</t>
  </si>
  <si>
    <t>each</t>
  </si>
  <si>
    <t>Circuit Breaker</t>
  </si>
  <si>
    <t>D-Link</t>
  </si>
  <si>
    <t>Power Panel</t>
  </si>
  <si>
    <t>5v Power Supply</t>
  </si>
  <si>
    <t>Computer Status Light</t>
  </si>
  <si>
    <t>HRLV-MaxSonar-EZ1</t>
  </si>
  <si>
    <t>KoP – MaxBotics</t>
  </si>
  <si>
    <t>Axis M1011-W Camera</t>
  </si>
  <si>
    <t>Gemini Computers</t>
  </si>
  <si>
    <t>LED Ring 60mm Blue</t>
  </si>
  <si>
    <t>SuperBrightLEDs</t>
  </si>
  <si>
    <t>Battery</t>
  </si>
  <si>
    <t>Talon Motor Controller</t>
  </si>
  <si>
    <t>VEX</t>
  </si>
  <si>
    <t>Spike</t>
  </si>
  <si>
    <t>40 AMP Circuit Breaker</t>
  </si>
  <si>
    <t>AndyMark</t>
  </si>
  <si>
    <t>30 AMP Circuit Breaker</t>
  </si>
  <si>
    <t>20 AMP Circuit Breaker</t>
  </si>
  <si>
    <t>Battery Cable</t>
  </si>
  <si>
    <t>Network Cable</t>
  </si>
  <si>
    <t>DB37 Cable</t>
  </si>
  <si>
    <t>AndyMark FIRST Choice</t>
  </si>
  <si>
    <t>Battery Support</t>
  </si>
  <si>
    <t>Alum</t>
  </si>
  <si>
    <t>Alro Steel</t>
  </si>
  <si>
    <t>*1</t>
  </si>
  <si>
    <t>Battery Straps</t>
  </si>
  <si>
    <t>Personal Equip</t>
  </si>
  <si>
    <t>Platform Mounting Bolts, 1/4”-20 x 1”</t>
  </si>
  <si>
    <t>Darling ACE Hardware</t>
  </si>
  <si>
    <t>Platform Mounting Washers, 1/4”</t>
  </si>
  <si>
    <t>Platform Mounting Nuts, 1/4”-20 Nylock</t>
  </si>
  <si>
    <t>Wire – 20g</t>
  </si>
  <si>
    <t>Radio Shack</t>
  </si>
  <si>
    <t>Wire – 10g</t>
  </si>
  <si>
    <t>Subtotals:</t>
  </si>
  <si>
    <t>Chassis &amp; Drive Subsystem</t>
  </si>
  <si>
    <t>Tough Box Mini Assembly</t>
  </si>
  <si>
    <t>CIM 2.5in Motor</t>
  </si>
  <si>
    <t>5mm Timing Pulley</t>
  </si>
  <si>
    <t>Mechanum Wheel Assembly</t>
  </si>
  <si>
    <t>Belts</t>
  </si>
  <si>
    <t>Chassis frame, 1/8 Sheet Alum</t>
  </si>
  <si>
    <t>*2</t>
  </si>
  <si>
    <t>Chassis frame, 1x1 Tube Alum</t>
  </si>
  <si>
    <t>*3</t>
  </si>
  <si>
    <t>Toter Subsystem</t>
  </si>
  <si>
    <t>Mini CIM Motor</t>
  </si>
  <si>
    <t>Sprockets</t>
  </si>
  <si>
    <t>Edwards Industrial Supply</t>
  </si>
  <si>
    <t>Roller Chain #35</t>
  </si>
  <si>
    <t>feet</t>
  </si>
  <si>
    <t>Bearing Mounts, 1/2”</t>
  </si>
  <si>
    <t>McMaster Carr</t>
  </si>
  <si>
    <t>Shaft Collar, 1/2”</t>
  </si>
  <si>
    <t>Thrust Bearing, 1/2”</t>
  </si>
  <si>
    <t>10-32 x 3/4” Set Screw</t>
  </si>
  <si>
    <t>Lead Screw</t>
  </si>
  <si>
    <t>Shaft Coupler, 1/2”</t>
  </si>
  <si>
    <t>Magnets</t>
  </si>
  <si>
    <t>Springs</t>
  </si>
  <si>
    <t>Rail/Car</t>
  </si>
  <si>
    <t>Pulleys</t>
  </si>
  <si>
    <t>Nuts 1/4”-20 Nylock</t>
  </si>
  <si>
    <t>Plunger Subsystem</t>
  </si>
  <si>
    <t>4” Hi Grip Wheel</t>
  </si>
  <si>
    <t>6” Hi Grip Wheel</t>
  </si>
  <si>
    <t>1” Tube</t>
  </si>
  <si>
    <t>Can Subsystem</t>
  </si>
  <si>
    <t>Tatrow Subsystem</t>
  </si>
  <si>
    <t>3/4” CDX Plywood – 2'x4'</t>
  </si>
  <si>
    <t>Menards</t>
  </si>
  <si>
    <t>Pool Noodles, 2.5” dia</t>
  </si>
  <si>
    <t>Woods Pool</t>
  </si>
  <si>
    <t>Cover Fabric</t>
  </si>
  <si>
    <t>Ink Jet / Iron-On Numbers</t>
  </si>
  <si>
    <t>JoAnn Fabric</t>
  </si>
  <si>
    <t>Support Bracket</t>
  </si>
  <si>
    <t>Bracket Mounting, Bolts</t>
  </si>
  <si>
    <t>Bracket Mounting, T-Nuts 8-32</t>
  </si>
  <si>
    <t>Bracket Mounting, Pins</t>
  </si>
  <si>
    <t>Tractor Supply</t>
  </si>
  <si>
    <t>Bulk Material</t>
  </si>
  <si>
    <t>1/16” Aluminum Sheet – 3003-H14</t>
  </si>
  <si>
    <t>sq ft</t>
  </si>
  <si>
    <t>1”x1” Aluminum Tube – 6061</t>
  </si>
  <si>
    <t>ft</t>
  </si>
  <si>
    <t>4” Aluminum Channel – 6061</t>
  </si>
  <si>
    <t>*4</t>
  </si>
  <si>
    <t>2” Aluminum Channel – 6061</t>
  </si>
  <si>
    <t>***</t>
  </si>
  <si>
    <t>1/4” Hardboard</t>
  </si>
  <si>
    <t>Totals:</t>
  </si>
  <si>
    <t>4'x8'x1/8” Sheet Aluminum 3003-H14</t>
  </si>
  <si>
    <t>1”x1” 1/8” wall Aluminum Tube – 6061</t>
  </si>
  <si>
    <t>1”x4”x24” Aluminum</t>
  </si>
  <si>
    <t>3/8”x4”x24” Aluminum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</si>
</sst>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.00"/>
    <numFmt numFmtId="166" formatCode="MM/DD/YY"/>
    <numFmt numFmtId="167" formatCode="[$$-409]#,##0.00;[RED]\-[$$-409]#,##0.00"/>
  </numFmts>
  <fonts count="16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i val="true"/>
      <sz val="11"/>
      <color rgb="FF000000"/>
      <name val="Calibri"/>
      <family val="2"/>
    </font>
    <font>
      <sz val="11"/>
      <name val="Calibri"/>
      <family val="2"/>
    </font>
    <font>
      <b val="true"/>
      <sz val="14"/>
      <color rgb="FFFFFFFF"/>
      <name val="Verdana"/>
      <family val="2"/>
      <charset val="1"/>
    </font>
    <font>
      <b val="true"/>
      <i val="true"/>
      <sz val="14"/>
      <color rgb="FFFFFFFF"/>
      <name val="Verdana"/>
      <family val="2"/>
      <charset val="1"/>
    </font>
    <font>
      <b val="true"/>
      <sz val="12"/>
      <color rgb="FFFFFFFF"/>
      <name val="Verdana"/>
      <family val="2"/>
      <charset val="1"/>
    </font>
    <font>
      <sz val="9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9"/>
      <color rgb="FFFFFFFF"/>
      <name val="Verdana"/>
      <family val="2"/>
      <charset val="1"/>
    </font>
    <font>
      <b val="true"/>
      <u val="single"/>
      <sz val="9"/>
      <color rgb="FFFFFFFF"/>
      <name val="Verdana"/>
      <family val="2"/>
      <charset val="1"/>
    </font>
    <font>
      <b val="true"/>
      <u val="single"/>
      <sz val="9"/>
      <name val="Verdan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0" fillId="0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10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0" fillId="0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0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1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0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2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1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10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0" fillId="0" borderId="2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363600</xdr:colOff>
      <xdr:row>0</xdr:row>
      <xdr:rowOff>1080</xdr:rowOff>
    </xdr:from>
    <xdr:to>
      <xdr:col>3</xdr:col>
      <xdr:colOff>550080</xdr:colOff>
      <xdr:row>7</xdr:row>
      <xdr:rowOff>154080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479520" y="1080"/>
          <a:ext cx="1678680" cy="1290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230040</xdr:colOff>
      <xdr:row>7</xdr:row>
      <xdr:rowOff>146520</xdr:rowOff>
    </xdr:from>
    <xdr:to>
      <xdr:col>10</xdr:col>
      <xdr:colOff>312120</xdr:colOff>
      <xdr:row>18</xdr:row>
      <xdr:rowOff>159840</xdr:rowOff>
    </xdr:to>
    <xdr:sp>
      <xdr:nvSpPr>
        <xdr:cNvPr id="1" name="CustomShape 1"/>
        <xdr:cNvSpPr/>
      </xdr:nvSpPr>
      <xdr:spPr>
        <a:xfrm>
          <a:off x="345960" y="1284120"/>
          <a:ext cx="6797160" cy="180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lang="en-US" sz="1100" strike="noStrike">
              <a:solidFill>
                <a:srgbClr val="000000"/>
              </a:solidFill>
              <a:latin typeface="Calibri"/>
            </a:rPr>
            <a:t>This is a sample Bill of Material Template (BOM) for use in the 2014 </a:t>
          </a:r>
          <a:r>
            <a:rPr i="1" lang="en-US" sz="1100" strike="noStrike">
              <a:solidFill>
                <a:srgbClr val="000000"/>
              </a:solidFill>
              <a:latin typeface="Calibri"/>
            </a:rPr>
            <a:t>FIRST</a:t>
          </a:r>
          <a:r>
            <a:rPr lang="en-US" sz="1100" strike="noStrike">
              <a:solidFill>
                <a:srgbClr val="000000"/>
              </a:solidFill>
              <a:latin typeface="Calibri"/>
            </a:rPr>
            <a:t>® Robotics Competition Game, </a:t>
          </a:r>
          <a:r>
            <a:rPr i="1" lang="en-US" sz="1100" strike="noStrike">
              <a:solidFill>
                <a:srgbClr val="000000"/>
              </a:solidFill>
              <a:latin typeface="Calibri"/>
            </a:rPr>
            <a:t>Aerial Assist</a:t>
          </a:r>
          <a:r>
            <a:rPr lang="en-US" sz="1100" strike="noStrike">
              <a:solidFill>
                <a:srgbClr val="000000"/>
              </a:solidFill>
              <a:latin typeface="Calibri"/>
            </a:rPr>
            <a:t>TM.  All parts required by Section 4 - The ROBOT should be entered into the BOM.  The BOM helps Inspectors verify part use and legality on Robots.  </a:t>
          </a:r>
          <a:endParaRPr/>
        </a:p>
        <a:p>
          <a:endParaRPr/>
        </a:p>
        <a:p>
          <a:pPr>
            <a:lnSpc>
              <a:spcPct val="100000"/>
            </a:lnSpc>
          </a:pPr>
          <a:r>
            <a:rPr lang="en-US" sz="1100" strike="noStrike">
              <a:solidFill>
                <a:srgbClr val="000000"/>
              </a:solidFill>
              <a:latin typeface="Calibri"/>
            </a:rPr>
            <a:t>Any item that was included in the Rookie KOP but not the Veteran KOP should be considered a KOP item and indicated on the BOM.  Costs are to be recorded per The ROBOT, </a:t>
          </a:r>
          <a:r>
            <a:rPr i="1" lang="en-US" sz="1100" strike="noStrike">
              <a:solidFill>
                <a:srgbClr val="000000"/>
              </a:solidFill>
              <a:latin typeface="Calibri"/>
            </a:rPr>
            <a:t>Section 4.3: Budget Constraints</a:t>
          </a:r>
          <a:r>
            <a:rPr lang="en-US" sz="1100" strike="noStrike">
              <a:solidFill>
                <a:srgbClr val="000000"/>
              </a:solidFill>
              <a:latin typeface="Calibri"/>
            </a:rPr>
            <a:t>, which can be found at http://frc-manual.usfirst.org.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RowHeight="12.8"/>
  <cols>
    <col collapsed="false" hidden="false" max="1" min="1" style="0" width="1.44196428571429"/>
    <col collapsed="false" hidden="false" max="1025" min="2" style="0" width="9.2544642857142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3" activeCellId="0" sqref="Q23"/>
    </sheetView>
  </sheetViews>
  <sheetFormatPr defaultRowHeight="12.8"/>
  <cols>
    <col collapsed="false" hidden="false" max="1" min="1" style="0" width="5.58928571428571"/>
    <col collapsed="false" hidden="false" max="2" min="2" style="0" width="0.75"/>
    <col collapsed="false" hidden="false" max="3" min="3" style="0" width="30.7589285714286"/>
    <col collapsed="false" hidden="false" max="4" min="4" style="0" width="0.75"/>
    <col collapsed="false" hidden="false" max="5" min="5" style="0" width="7.53571428571429"/>
    <col collapsed="false" hidden="false" max="6" min="6" style="0" width="0.620535714285714"/>
    <col collapsed="false" hidden="false" max="7" min="7" style="0" width="20.1741071428571"/>
    <col collapsed="false" hidden="false" max="8" min="8" style="0" width="0.75"/>
    <col collapsed="false" hidden="false" max="9" min="9" style="1" width="4.85714285714286"/>
    <col collapsed="false" hidden="false" max="10" min="10" style="0" width="0.75"/>
    <col collapsed="false" hidden="false" max="11" min="11" style="0" width="6.44196428571429"/>
    <col collapsed="false" hidden="false" max="12" min="12" style="0" width="0.75"/>
    <col collapsed="false" hidden="false" max="13" min="13" style="0" width="9.75446428571429"/>
    <col collapsed="false" hidden="false" max="14" min="14" style="0" width="0.75"/>
    <col collapsed="false" hidden="false" max="15" min="15" style="0" width="9.23660714285714"/>
    <col collapsed="false" hidden="false" max="16" min="16" style="0" width="0.75"/>
    <col collapsed="false" hidden="false" max="17" min="17" style="0" width="9.23660714285714"/>
    <col collapsed="false" hidden="false" max="18" min="18" style="0" width="0.75"/>
    <col collapsed="false" hidden="false" max="19" min="19" style="0" width="8.50446428571429"/>
    <col collapsed="false" hidden="false" max="1025" min="20" style="0" width="8.71875"/>
  </cols>
  <sheetData>
    <row r="1" customFormat="false" ht="17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6.9" hidden="false" customHeight="true" outlineLevel="0" collapsed="false">
      <c r="A2" s="3"/>
      <c r="B2" s="3"/>
      <c r="C2" s="4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customFormat="false" ht="6.95" hidden="false" customHeight="true" outlineLevel="0" collapsed="false">
      <c r="A3" s="5"/>
      <c r="B3" s="5"/>
      <c r="C3" s="6"/>
      <c r="D3" s="6"/>
      <c r="E3" s="6"/>
      <c r="F3" s="6"/>
      <c r="G3" s="6"/>
      <c r="H3" s="6"/>
      <c r="I3" s="7"/>
      <c r="J3" s="6"/>
      <c r="K3" s="6"/>
      <c r="L3" s="6"/>
      <c r="M3" s="8"/>
      <c r="N3" s="8"/>
      <c r="O3" s="8"/>
      <c r="P3" s="8"/>
      <c r="Q3" s="8"/>
      <c r="R3" s="5"/>
    </row>
    <row r="4" s="9" customFormat="true" ht="13.5" hidden="false" customHeight="true" outlineLevel="0" collapsed="false">
      <c r="B4" s="10" t="s">
        <v>2</v>
      </c>
      <c r="C4" s="11" t="s">
        <v>3</v>
      </c>
      <c r="D4" s="12"/>
      <c r="E4" s="13" t="s">
        <v>4</v>
      </c>
      <c r="F4" s="14"/>
      <c r="G4" s="15" t="n">
        <v>4453</v>
      </c>
      <c r="H4" s="16"/>
      <c r="I4" s="17" t="s">
        <v>5</v>
      </c>
      <c r="J4" s="17"/>
      <c r="K4" s="17"/>
      <c r="L4" s="11"/>
      <c r="M4" s="18" t="n">
        <v>40604</v>
      </c>
      <c r="N4" s="19"/>
      <c r="O4" s="19"/>
      <c r="P4" s="20"/>
      <c r="Q4" s="20"/>
      <c r="R4" s="21"/>
      <c r="AMJ4" s="0"/>
    </row>
    <row r="5" customFormat="false" ht="10.9" hidden="false" customHeight="true" outlineLevel="0" collapsed="false">
      <c r="A5" s="21"/>
      <c r="B5" s="21"/>
      <c r="C5" s="14"/>
      <c r="D5" s="14"/>
      <c r="E5" s="10" t="s">
        <v>6</v>
      </c>
      <c r="F5" s="14"/>
      <c r="G5" s="11" t="s">
        <v>7</v>
      </c>
      <c r="H5" s="10"/>
      <c r="I5" s="22"/>
      <c r="J5" s="12"/>
      <c r="K5" s="10" t="s">
        <v>8</v>
      </c>
      <c r="L5" s="23"/>
      <c r="M5" s="24" t="s">
        <v>9</v>
      </c>
      <c r="N5" s="24"/>
      <c r="O5" s="24"/>
      <c r="P5" s="20"/>
      <c r="Q5" s="20"/>
      <c r="R5" s="21"/>
      <c r="S5" s="25"/>
      <c r="T5" s="26"/>
    </row>
    <row r="6" customFormat="false" ht="6.95" hidden="false" customHeight="true" outlineLevel="0" collapsed="false">
      <c r="A6" s="21"/>
      <c r="B6" s="21"/>
      <c r="C6" s="21"/>
      <c r="D6" s="21"/>
      <c r="E6" s="21"/>
      <c r="F6" s="21"/>
      <c r="G6" s="21"/>
      <c r="H6" s="21"/>
      <c r="I6" s="27"/>
      <c r="J6" s="10"/>
      <c r="K6" s="10"/>
      <c r="L6" s="10"/>
      <c r="M6" s="20"/>
      <c r="N6" s="20"/>
      <c r="O6" s="20"/>
      <c r="P6" s="20"/>
      <c r="Q6" s="20"/>
      <c r="R6" s="21"/>
    </row>
    <row r="7" s="26" customFormat="true" ht="37.3" hidden="false" customHeight="false" outlineLevel="0" collapsed="false">
      <c r="A7" s="28" t="s">
        <v>10</v>
      </c>
      <c r="B7" s="28"/>
      <c r="C7" s="28" t="s">
        <v>11</v>
      </c>
      <c r="D7" s="28"/>
      <c r="E7" s="28" t="s">
        <v>12</v>
      </c>
      <c r="F7" s="28"/>
      <c r="G7" s="28" t="s">
        <v>13</v>
      </c>
      <c r="H7" s="28"/>
      <c r="I7" s="28" t="s">
        <v>14</v>
      </c>
      <c r="J7" s="28"/>
      <c r="K7" s="28" t="s">
        <v>15</v>
      </c>
      <c r="L7" s="28"/>
      <c r="M7" s="29" t="s">
        <v>16</v>
      </c>
      <c r="N7" s="29"/>
      <c r="O7" s="29" t="s">
        <v>17</v>
      </c>
      <c r="P7" s="29"/>
      <c r="Q7" s="29" t="s">
        <v>18</v>
      </c>
      <c r="R7" s="29"/>
      <c r="S7" s="29" t="s">
        <v>19</v>
      </c>
      <c r="T7" s="30"/>
      <c r="AMJ7" s="30"/>
    </row>
    <row r="8" customFormat="false" ht="7.45" hidden="false" customHeight="true" outlineLevel="0" collapsed="false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  <c r="N8" s="32"/>
      <c r="O8" s="32"/>
      <c r="P8" s="32"/>
      <c r="Q8" s="32"/>
      <c r="R8" s="32"/>
      <c r="S8" s="32"/>
    </row>
    <row r="9" s="9" customFormat="true" ht="10.9" hidden="false" customHeight="true" outlineLevel="0" collapsed="false">
      <c r="A9" s="33" t="s">
        <v>20</v>
      </c>
      <c r="B9" s="34"/>
      <c r="C9" s="21"/>
      <c r="D9" s="21"/>
      <c r="E9" s="21"/>
      <c r="F9" s="21"/>
      <c r="G9" s="21"/>
      <c r="H9" s="21"/>
      <c r="I9" s="27"/>
      <c r="J9" s="21"/>
      <c r="K9" s="21"/>
      <c r="L9" s="21"/>
      <c r="M9" s="35"/>
      <c r="N9" s="35"/>
      <c r="O9" s="35"/>
      <c r="P9" s="35"/>
      <c r="Q9" s="35"/>
      <c r="R9" s="21"/>
      <c r="AMJ9" s="0"/>
    </row>
    <row r="10" customFormat="false" ht="10.9" hidden="false" customHeight="true" outlineLevel="0" collapsed="false">
      <c r="A10" s="11"/>
      <c r="B10" s="21"/>
      <c r="C10" s="11" t="s">
        <v>21</v>
      </c>
      <c r="D10" s="21"/>
      <c r="E10" s="36" t="s">
        <v>22</v>
      </c>
      <c r="F10" s="21"/>
      <c r="G10" s="11" t="s">
        <v>23</v>
      </c>
      <c r="H10" s="21"/>
      <c r="I10" s="36" t="n">
        <v>1</v>
      </c>
      <c r="J10" s="21"/>
      <c r="K10" s="11" t="s">
        <v>24</v>
      </c>
      <c r="L10" s="21"/>
      <c r="M10" s="37" t="n">
        <v>0</v>
      </c>
      <c r="N10" s="35"/>
      <c r="O10" s="37" t="n">
        <f aca="false">I10*M10</f>
        <v>0</v>
      </c>
      <c r="P10" s="35"/>
      <c r="Q10" s="38" t="n">
        <f aca="false">11.64/16</f>
        <v>0.7275</v>
      </c>
      <c r="R10" s="21"/>
      <c r="S10" s="38" t="n">
        <f aca="false">I10*Q10</f>
        <v>0.7275</v>
      </c>
    </row>
    <row r="11" customFormat="false" ht="10.9" hidden="false" customHeight="true" outlineLevel="0" collapsed="false">
      <c r="A11" s="23"/>
      <c r="B11" s="21"/>
      <c r="C11" s="23" t="s">
        <v>25</v>
      </c>
      <c r="D11" s="21"/>
      <c r="E11" s="36" t="s">
        <v>22</v>
      </c>
      <c r="F11" s="21"/>
      <c r="G11" s="11" t="s">
        <v>23</v>
      </c>
      <c r="H11" s="21"/>
      <c r="I11" s="39" t="n">
        <v>1</v>
      </c>
      <c r="J11" s="21"/>
      <c r="K11" s="11" t="s">
        <v>24</v>
      </c>
      <c r="L11" s="21"/>
      <c r="M11" s="37" t="n">
        <v>0</v>
      </c>
      <c r="N11" s="35"/>
      <c r="O11" s="40" t="n">
        <f aca="false">I11*M11</f>
        <v>0</v>
      </c>
      <c r="P11" s="35"/>
      <c r="Q11" s="23" t="n">
        <v>0.24</v>
      </c>
      <c r="R11" s="21"/>
      <c r="S11" s="23" t="n">
        <f aca="false">I11*Q11</f>
        <v>0.24</v>
      </c>
    </row>
    <row r="12" customFormat="false" ht="10.9" hidden="false" customHeight="true" outlineLevel="0" collapsed="false">
      <c r="A12" s="23"/>
      <c r="B12" s="21"/>
      <c r="C12" s="23" t="s">
        <v>26</v>
      </c>
      <c r="D12" s="21"/>
      <c r="E12" s="36" t="s">
        <v>22</v>
      </c>
      <c r="F12" s="21"/>
      <c r="G12" s="11" t="s">
        <v>23</v>
      </c>
      <c r="H12" s="21"/>
      <c r="I12" s="39" t="n">
        <v>1</v>
      </c>
      <c r="J12" s="21"/>
      <c r="K12" s="11" t="s">
        <v>24</v>
      </c>
      <c r="L12" s="21"/>
      <c r="M12" s="37" t="n">
        <v>0</v>
      </c>
      <c r="N12" s="35"/>
      <c r="O12" s="40" t="n">
        <f aca="false">I12*M12</f>
        <v>0</v>
      </c>
      <c r="P12" s="35"/>
      <c r="Q12" s="23" t="n">
        <v>0.5</v>
      </c>
      <c r="R12" s="21"/>
      <c r="S12" s="23" t="n">
        <f aca="false">I12*Q12</f>
        <v>0.5</v>
      </c>
    </row>
    <row r="13" customFormat="false" ht="10.9" hidden="false" customHeight="true" outlineLevel="0" collapsed="false">
      <c r="A13" s="23"/>
      <c r="B13" s="21"/>
      <c r="C13" s="23" t="s">
        <v>27</v>
      </c>
      <c r="D13" s="21"/>
      <c r="E13" s="36" t="s">
        <v>22</v>
      </c>
      <c r="F13" s="21"/>
      <c r="G13" s="11" t="s">
        <v>23</v>
      </c>
      <c r="H13" s="21"/>
      <c r="I13" s="39" t="n">
        <v>1</v>
      </c>
      <c r="J13" s="21"/>
      <c r="K13" s="11" t="s">
        <v>24</v>
      </c>
      <c r="L13" s="21"/>
      <c r="M13" s="37" t="n">
        <v>0</v>
      </c>
      <c r="N13" s="35"/>
      <c r="O13" s="40" t="n">
        <f aca="false">I13*M13</f>
        <v>0</v>
      </c>
      <c r="P13" s="35"/>
      <c r="Q13" s="23" t="n">
        <f aca="false">1+(5.3/16)</f>
        <v>1.33125</v>
      </c>
      <c r="R13" s="21"/>
      <c r="S13" s="23" t="n">
        <f aca="false">I13*Q13</f>
        <v>1.33125</v>
      </c>
    </row>
    <row r="14" customFormat="false" ht="10.9" hidden="false" customHeight="true" outlineLevel="0" collapsed="false">
      <c r="A14" s="23"/>
      <c r="B14" s="21"/>
      <c r="C14" s="23" t="s">
        <v>28</v>
      </c>
      <c r="D14" s="21"/>
      <c r="E14" s="36" t="s">
        <v>22</v>
      </c>
      <c r="F14" s="21"/>
      <c r="G14" s="11" t="s">
        <v>23</v>
      </c>
      <c r="H14" s="21"/>
      <c r="I14" s="39" t="n">
        <v>1</v>
      </c>
      <c r="J14" s="21"/>
      <c r="K14" s="11" t="s">
        <v>24</v>
      </c>
      <c r="L14" s="21"/>
      <c r="M14" s="37" t="n">
        <v>0</v>
      </c>
      <c r="N14" s="35"/>
      <c r="O14" s="40" t="n">
        <f aca="false">I14*M14</f>
        <v>0</v>
      </c>
      <c r="P14" s="35"/>
      <c r="Q14" s="23" t="n">
        <f aca="false">1.8/16</f>
        <v>0.1125</v>
      </c>
      <c r="R14" s="21"/>
      <c r="S14" s="23" t="n">
        <f aca="false">I14*Q14</f>
        <v>0.1125</v>
      </c>
    </row>
    <row r="15" customFormat="false" ht="10.9" hidden="false" customHeight="true" outlineLevel="0" collapsed="false">
      <c r="A15" s="23"/>
      <c r="B15" s="21"/>
      <c r="C15" s="23" t="s">
        <v>29</v>
      </c>
      <c r="D15" s="21"/>
      <c r="E15" s="36" t="s">
        <v>22</v>
      </c>
      <c r="F15" s="21"/>
      <c r="G15" s="11" t="s">
        <v>23</v>
      </c>
      <c r="H15" s="21"/>
      <c r="I15" s="39" t="n">
        <v>1</v>
      </c>
      <c r="J15" s="21"/>
      <c r="K15" s="11" t="s">
        <v>24</v>
      </c>
      <c r="L15" s="21"/>
      <c r="M15" s="37" t="n">
        <v>0</v>
      </c>
      <c r="N15" s="35"/>
      <c r="O15" s="40" t="n">
        <f aca="false">I15*M15</f>
        <v>0</v>
      </c>
      <c r="P15" s="35"/>
      <c r="Q15" s="23"/>
      <c r="R15" s="21"/>
      <c r="S15" s="23" t="n">
        <f aca="false">I15*Q15</f>
        <v>0</v>
      </c>
    </row>
    <row r="16" customFormat="false" ht="10.9" hidden="false" customHeight="true" outlineLevel="0" collapsed="false">
      <c r="A16" s="23"/>
      <c r="B16" s="21"/>
      <c r="C16" s="23" t="s">
        <v>30</v>
      </c>
      <c r="D16" s="21"/>
      <c r="E16" s="36" t="s">
        <v>22</v>
      </c>
      <c r="F16" s="21"/>
      <c r="G16" s="11" t="s">
        <v>31</v>
      </c>
      <c r="H16" s="21"/>
      <c r="I16" s="39" t="n">
        <v>1</v>
      </c>
      <c r="J16" s="21"/>
      <c r="K16" s="11" t="s">
        <v>24</v>
      </c>
      <c r="L16" s="21"/>
      <c r="M16" s="37" t="n">
        <v>0</v>
      </c>
      <c r="N16" s="35"/>
      <c r="O16" s="40" t="n">
        <f aca="false">I16*M16</f>
        <v>0</v>
      </c>
      <c r="P16" s="35"/>
      <c r="Q16" s="23"/>
      <c r="R16" s="21"/>
      <c r="S16" s="23" t="n">
        <f aca="false">I16*Q16</f>
        <v>0</v>
      </c>
    </row>
    <row r="17" customFormat="false" ht="10.9" hidden="false" customHeight="true" outlineLevel="0" collapsed="false">
      <c r="A17" s="23"/>
      <c r="B17" s="21"/>
      <c r="C17" s="23" t="s">
        <v>32</v>
      </c>
      <c r="D17" s="21"/>
      <c r="E17" s="36" t="s">
        <v>22</v>
      </c>
      <c r="F17" s="21"/>
      <c r="G17" s="11" t="s">
        <v>33</v>
      </c>
      <c r="H17" s="21"/>
      <c r="I17" s="39" t="n">
        <v>1</v>
      </c>
      <c r="J17" s="21"/>
      <c r="K17" s="11" t="s">
        <v>24</v>
      </c>
      <c r="L17" s="21"/>
      <c r="M17" s="37" t="n">
        <v>190.14</v>
      </c>
      <c r="N17" s="35"/>
      <c r="O17" s="40" t="n">
        <f aca="false">I17*M17</f>
        <v>190.14</v>
      </c>
      <c r="P17" s="35"/>
      <c r="Q17" s="23"/>
      <c r="R17" s="21"/>
      <c r="S17" s="23" t="n">
        <f aca="false">I17*Q17</f>
        <v>0</v>
      </c>
    </row>
    <row r="18" customFormat="false" ht="10.9" hidden="false" customHeight="true" outlineLevel="0" collapsed="false">
      <c r="A18" s="23"/>
      <c r="B18" s="21"/>
      <c r="C18" s="23" t="s">
        <v>34</v>
      </c>
      <c r="D18" s="21"/>
      <c r="E18" s="36" t="s">
        <v>22</v>
      </c>
      <c r="F18" s="21"/>
      <c r="G18" s="11" t="s">
        <v>35</v>
      </c>
      <c r="H18" s="21"/>
      <c r="I18" s="39" t="n">
        <v>1</v>
      </c>
      <c r="J18" s="21"/>
      <c r="K18" s="11" t="s">
        <v>24</v>
      </c>
      <c r="L18" s="21"/>
      <c r="M18" s="37" t="n">
        <v>7.95</v>
      </c>
      <c r="N18" s="35"/>
      <c r="O18" s="40" t="n">
        <f aca="false">I18*M18</f>
        <v>7.95</v>
      </c>
      <c r="P18" s="35"/>
      <c r="Q18" s="23"/>
      <c r="R18" s="21"/>
      <c r="S18" s="23" t="n">
        <f aca="false">I18*Q18</f>
        <v>0</v>
      </c>
    </row>
    <row r="19" customFormat="false" ht="10.9" hidden="false" customHeight="true" outlineLevel="0" collapsed="false">
      <c r="A19" s="23"/>
      <c r="B19" s="21"/>
      <c r="C19" s="23" t="s">
        <v>36</v>
      </c>
      <c r="D19" s="21"/>
      <c r="E19" s="36" t="s">
        <v>22</v>
      </c>
      <c r="F19" s="21"/>
      <c r="G19" s="11" t="s">
        <v>23</v>
      </c>
      <c r="H19" s="21"/>
      <c r="I19" s="39" t="n">
        <v>1</v>
      </c>
      <c r="J19" s="21"/>
      <c r="K19" s="11" t="s">
        <v>24</v>
      </c>
      <c r="L19" s="21"/>
      <c r="M19" s="37" t="n">
        <v>0</v>
      </c>
      <c r="N19" s="35"/>
      <c r="O19" s="40" t="n">
        <f aca="false">I19*M19</f>
        <v>0</v>
      </c>
      <c r="P19" s="35"/>
      <c r="Q19" s="23"/>
      <c r="R19" s="21"/>
      <c r="S19" s="23" t="n">
        <f aca="false">I19*Q19</f>
        <v>0</v>
      </c>
    </row>
    <row r="20" customFormat="false" ht="10.9" hidden="false" customHeight="true" outlineLevel="0" collapsed="false">
      <c r="A20" s="23"/>
      <c r="B20" s="21"/>
      <c r="C20" s="23" t="s">
        <v>37</v>
      </c>
      <c r="D20" s="21"/>
      <c r="E20" s="36" t="s">
        <v>22</v>
      </c>
      <c r="F20" s="21"/>
      <c r="G20" s="11" t="s">
        <v>23</v>
      </c>
      <c r="H20" s="21"/>
      <c r="I20" s="39" t="n">
        <v>4</v>
      </c>
      <c r="J20" s="21"/>
      <c r="K20" s="11" t="s">
        <v>24</v>
      </c>
      <c r="L20" s="21"/>
      <c r="M20" s="37" t="n">
        <v>0</v>
      </c>
      <c r="N20" s="35"/>
      <c r="O20" s="40" t="n">
        <f aca="false">I20*M20</f>
        <v>0</v>
      </c>
      <c r="P20" s="35"/>
      <c r="Q20" s="23"/>
      <c r="R20" s="21"/>
      <c r="S20" s="23" t="n">
        <f aca="false">I20*Q20</f>
        <v>0</v>
      </c>
    </row>
    <row r="21" customFormat="false" ht="10.9" hidden="false" customHeight="true" outlineLevel="0" collapsed="false">
      <c r="A21" s="23"/>
      <c r="B21" s="21"/>
      <c r="C21" s="23" t="s">
        <v>37</v>
      </c>
      <c r="D21" s="21"/>
      <c r="E21" s="36" t="s">
        <v>22</v>
      </c>
      <c r="F21" s="21"/>
      <c r="G21" s="11" t="s">
        <v>38</v>
      </c>
      <c r="H21" s="21"/>
      <c r="I21" s="39" t="n">
        <v>4</v>
      </c>
      <c r="J21" s="21"/>
      <c r="K21" s="11" t="s">
        <v>24</v>
      </c>
      <c r="L21" s="21"/>
      <c r="M21" s="37" t="n">
        <v>59.99</v>
      </c>
      <c r="N21" s="35"/>
      <c r="O21" s="40" t="n">
        <f aca="false">I21*M21</f>
        <v>239.96</v>
      </c>
      <c r="P21" s="35"/>
      <c r="Q21" s="23"/>
      <c r="R21" s="21"/>
      <c r="S21" s="23" t="n">
        <f aca="false">I21*Q21</f>
        <v>0</v>
      </c>
    </row>
    <row r="22" customFormat="false" ht="10.9" hidden="false" customHeight="true" outlineLevel="0" collapsed="false">
      <c r="A22" s="23"/>
      <c r="B22" s="21"/>
      <c r="C22" s="23" t="s">
        <v>39</v>
      </c>
      <c r="D22" s="21"/>
      <c r="E22" s="36" t="s">
        <v>22</v>
      </c>
      <c r="F22" s="21"/>
      <c r="G22" s="11" t="s">
        <v>23</v>
      </c>
      <c r="H22" s="21"/>
      <c r="I22" s="39" t="n">
        <v>4</v>
      </c>
      <c r="J22" s="21"/>
      <c r="K22" s="11" t="s">
        <v>24</v>
      </c>
      <c r="L22" s="21"/>
      <c r="M22" s="37" t="n">
        <v>0</v>
      </c>
      <c r="N22" s="35"/>
      <c r="O22" s="40" t="n">
        <f aca="false">I22*M22</f>
        <v>0</v>
      </c>
      <c r="P22" s="35"/>
      <c r="Q22" s="23" t="n">
        <f aca="false">0.12/16</f>
        <v>0.0075</v>
      </c>
      <c r="R22" s="21"/>
      <c r="S22" s="23" t="n">
        <f aca="false">I22*Q22</f>
        <v>0.03</v>
      </c>
    </row>
    <row r="23" customFormat="false" ht="10.9" hidden="false" customHeight="true" outlineLevel="0" collapsed="false">
      <c r="A23" s="23"/>
      <c r="B23" s="21"/>
      <c r="C23" s="23" t="s">
        <v>40</v>
      </c>
      <c r="D23" s="21"/>
      <c r="E23" s="36" t="s">
        <v>22</v>
      </c>
      <c r="F23" s="21"/>
      <c r="G23" s="11" t="s">
        <v>23</v>
      </c>
      <c r="H23" s="21"/>
      <c r="I23" s="39" t="n">
        <v>4</v>
      </c>
      <c r="J23" s="21"/>
      <c r="K23" s="11" t="s">
        <v>24</v>
      </c>
      <c r="L23" s="21"/>
      <c r="M23" s="37" t="n">
        <v>0</v>
      </c>
      <c r="N23" s="35"/>
      <c r="O23" s="40" t="n">
        <f aca="false">I23*M23</f>
        <v>0</v>
      </c>
      <c r="P23" s="35"/>
      <c r="Q23" s="23"/>
      <c r="R23" s="21"/>
      <c r="S23" s="23" t="n">
        <f aca="false">I23*Q23</f>
        <v>0</v>
      </c>
    </row>
    <row r="24" customFormat="false" ht="10.9" hidden="false" customHeight="true" outlineLevel="0" collapsed="false">
      <c r="A24" s="23"/>
      <c r="B24" s="21"/>
      <c r="C24" s="23" t="s">
        <v>40</v>
      </c>
      <c r="D24" s="21"/>
      <c r="E24" s="36" t="s">
        <v>22</v>
      </c>
      <c r="F24" s="21"/>
      <c r="G24" s="11" t="s">
        <v>41</v>
      </c>
      <c r="H24" s="21"/>
      <c r="I24" s="39" t="n">
        <v>2</v>
      </c>
      <c r="J24" s="21"/>
      <c r="K24" s="11" t="s">
        <v>24</v>
      </c>
      <c r="L24" s="21"/>
      <c r="M24" s="37" t="n">
        <v>7</v>
      </c>
      <c r="N24" s="35"/>
      <c r="O24" s="40" t="n">
        <f aca="false">I24*M24</f>
        <v>14</v>
      </c>
      <c r="P24" s="35"/>
      <c r="Q24" s="23"/>
      <c r="R24" s="21"/>
      <c r="S24" s="23" t="n">
        <f aca="false">I24*Q24</f>
        <v>0</v>
      </c>
    </row>
    <row r="25" customFormat="false" ht="10.9" hidden="false" customHeight="true" outlineLevel="0" collapsed="false">
      <c r="A25" s="23"/>
      <c r="B25" s="21"/>
      <c r="C25" s="23" t="s">
        <v>42</v>
      </c>
      <c r="D25" s="21"/>
      <c r="E25" s="36" t="s">
        <v>22</v>
      </c>
      <c r="F25" s="21"/>
      <c r="G25" s="11" t="s">
        <v>23</v>
      </c>
      <c r="H25" s="21"/>
      <c r="I25" s="39" t="n">
        <v>2</v>
      </c>
      <c r="J25" s="21"/>
      <c r="K25" s="11" t="s">
        <v>24</v>
      </c>
      <c r="L25" s="21"/>
      <c r="M25" s="37" t="n">
        <v>0</v>
      </c>
      <c r="N25" s="35"/>
      <c r="O25" s="40" t="n">
        <f aca="false">I25*M25</f>
        <v>0</v>
      </c>
      <c r="P25" s="35"/>
      <c r="Q25" s="23"/>
      <c r="R25" s="21"/>
      <c r="S25" s="23" t="n">
        <f aca="false">I25*Q25</f>
        <v>0</v>
      </c>
    </row>
    <row r="26" customFormat="false" ht="10.9" hidden="false" customHeight="true" outlineLevel="0" collapsed="false">
      <c r="A26" s="23"/>
      <c r="B26" s="21"/>
      <c r="C26" s="23" t="s">
        <v>43</v>
      </c>
      <c r="D26" s="21"/>
      <c r="E26" s="36" t="s">
        <v>22</v>
      </c>
      <c r="F26" s="21"/>
      <c r="G26" s="11" t="s">
        <v>23</v>
      </c>
      <c r="H26" s="21"/>
      <c r="I26" s="39" t="n">
        <v>2</v>
      </c>
      <c r="J26" s="21"/>
      <c r="K26" s="11" t="s">
        <v>24</v>
      </c>
      <c r="L26" s="21"/>
      <c r="M26" s="37" t="n">
        <v>0</v>
      </c>
      <c r="N26" s="35"/>
      <c r="O26" s="40" t="n">
        <f aca="false">I26*M26</f>
        <v>0</v>
      </c>
      <c r="P26" s="35"/>
      <c r="Q26" s="23"/>
      <c r="R26" s="21"/>
      <c r="S26" s="23" t="n">
        <f aca="false">I26*Q26</f>
        <v>0</v>
      </c>
    </row>
    <row r="27" customFormat="false" ht="10.9" hidden="false" customHeight="true" outlineLevel="0" collapsed="false">
      <c r="A27" s="23"/>
      <c r="B27" s="21"/>
      <c r="C27" s="23" t="s">
        <v>44</v>
      </c>
      <c r="D27" s="21"/>
      <c r="E27" s="36" t="s">
        <v>22</v>
      </c>
      <c r="F27" s="21"/>
      <c r="G27" s="11" t="s">
        <v>23</v>
      </c>
      <c r="H27" s="21"/>
      <c r="I27" s="39" t="n">
        <v>2</v>
      </c>
      <c r="J27" s="21"/>
      <c r="K27" s="11" t="s">
        <v>24</v>
      </c>
      <c r="L27" s="21"/>
      <c r="M27" s="37" t="n">
        <v>0</v>
      </c>
      <c r="N27" s="35"/>
      <c r="O27" s="40" t="n">
        <f aca="false">I27*M27</f>
        <v>0</v>
      </c>
      <c r="P27" s="35"/>
      <c r="Q27" s="23"/>
      <c r="R27" s="21"/>
      <c r="S27" s="23" t="n">
        <f aca="false">I27*Q27</f>
        <v>0</v>
      </c>
    </row>
    <row r="28" customFormat="false" ht="10.9" hidden="false" customHeight="true" outlineLevel="0" collapsed="false">
      <c r="A28" s="23"/>
      <c r="B28" s="21"/>
      <c r="C28" s="23" t="s">
        <v>45</v>
      </c>
      <c r="D28" s="21"/>
      <c r="E28" s="36" t="s">
        <v>22</v>
      </c>
      <c r="F28" s="21"/>
      <c r="G28" s="11" t="s">
        <v>23</v>
      </c>
      <c r="H28" s="21"/>
      <c r="I28" s="39" t="n">
        <v>2</v>
      </c>
      <c r="J28" s="21"/>
      <c r="K28" s="11" t="s">
        <v>24</v>
      </c>
      <c r="L28" s="21"/>
      <c r="M28" s="37" t="n">
        <v>0</v>
      </c>
      <c r="N28" s="35"/>
      <c r="O28" s="40" t="n">
        <f aca="false">I28*M28</f>
        <v>0</v>
      </c>
      <c r="P28" s="35"/>
      <c r="Q28" s="23"/>
      <c r="R28" s="21"/>
      <c r="S28" s="23" t="n">
        <f aca="false">I28*Q28</f>
        <v>0</v>
      </c>
    </row>
    <row r="29" customFormat="false" ht="10.9" hidden="false" customHeight="true" outlineLevel="0" collapsed="false">
      <c r="A29" s="23"/>
      <c r="B29" s="21"/>
      <c r="C29" s="23" t="s">
        <v>46</v>
      </c>
      <c r="D29" s="21"/>
      <c r="E29" s="36" t="s">
        <v>22</v>
      </c>
      <c r="F29" s="21"/>
      <c r="G29" s="11" t="s">
        <v>47</v>
      </c>
      <c r="H29" s="21"/>
      <c r="I29" s="39" t="n">
        <v>1</v>
      </c>
      <c r="J29" s="21"/>
      <c r="K29" s="11" t="s">
        <v>24</v>
      </c>
      <c r="L29" s="21"/>
      <c r="M29" s="37" t="n">
        <v>0</v>
      </c>
      <c r="N29" s="35"/>
      <c r="O29" s="40" t="n">
        <f aca="false">I29*M29</f>
        <v>0</v>
      </c>
      <c r="P29" s="35"/>
      <c r="Q29" s="23"/>
      <c r="R29" s="21"/>
      <c r="S29" s="23" t="n">
        <f aca="false">I29*Q29</f>
        <v>0</v>
      </c>
    </row>
    <row r="30" customFormat="false" ht="10.9" hidden="false" customHeight="true" outlineLevel="0" collapsed="false">
      <c r="A30" s="23"/>
      <c r="B30" s="21"/>
      <c r="C30" s="23" t="s">
        <v>48</v>
      </c>
      <c r="D30" s="21"/>
      <c r="E30" s="36" t="s">
        <v>49</v>
      </c>
      <c r="F30" s="21"/>
      <c r="G30" s="11" t="s">
        <v>50</v>
      </c>
      <c r="H30" s="21"/>
      <c r="I30" s="39"/>
      <c r="J30" s="21"/>
      <c r="K30" s="11" t="s">
        <v>51</v>
      </c>
      <c r="L30" s="21"/>
      <c r="M30" s="37"/>
      <c r="N30" s="35"/>
      <c r="O30" s="40" t="n">
        <f aca="false">I30*M30</f>
        <v>0</v>
      </c>
      <c r="P30" s="35"/>
      <c r="Q30" s="23"/>
      <c r="R30" s="21"/>
      <c r="S30" s="23" t="n">
        <f aca="false">I30*Q30</f>
        <v>0</v>
      </c>
    </row>
    <row r="31" customFormat="false" ht="10.9" hidden="false" customHeight="true" outlineLevel="0" collapsed="false">
      <c r="A31" s="23"/>
      <c r="B31" s="21"/>
      <c r="C31" s="23" t="s">
        <v>52</v>
      </c>
      <c r="D31" s="21"/>
      <c r="E31" s="36" t="s">
        <v>22</v>
      </c>
      <c r="F31" s="21"/>
      <c r="G31" s="11" t="s">
        <v>53</v>
      </c>
      <c r="H31" s="21"/>
      <c r="I31" s="39" t="n">
        <v>2</v>
      </c>
      <c r="J31" s="21"/>
      <c r="K31" s="11" t="s">
        <v>24</v>
      </c>
      <c r="L31" s="21"/>
      <c r="M31" s="37" t="n">
        <v>3.5</v>
      </c>
      <c r="N31" s="35"/>
      <c r="O31" s="40" t="n">
        <f aca="false">I31*M31</f>
        <v>7</v>
      </c>
      <c r="P31" s="35"/>
      <c r="Q31" s="23"/>
      <c r="R31" s="21"/>
      <c r="S31" s="23" t="n">
        <f aca="false">I31*Q31</f>
        <v>0</v>
      </c>
    </row>
    <row r="32" customFormat="false" ht="10.9" hidden="false" customHeight="true" outlineLevel="0" collapsed="false">
      <c r="A32" s="23"/>
      <c r="B32" s="21"/>
      <c r="C32" s="23" t="s">
        <v>54</v>
      </c>
      <c r="D32" s="21"/>
      <c r="E32" s="36" t="s">
        <v>22</v>
      </c>
      <c r="F32" s="21"/>
      <c r="G32" s="11" t="s">
        <v>55</v>
      </c>
      <c r="H32" s="21"/>
      <c r="I32" s="39" t="n">
        <v>8</v>
      </c>
      <c r="J32" s="21"/>
      <c r="K32" s="11" t="s">
        <v>24</v>
      </c>
      <c r="L32" s="21"/>
      <c r="M32" s="37" t="n">
        <v>0.89</v>
      </c>
      <c r="N32" s="35"/>
      <c r="O32" s="40" t="n">
        <f aca="false">I32*M32</f>
        <v>7.12</v>
      </c>
      <c r="P32" s="35"/>
      <c r="Q32" s="23"/>
      <c r="R32" s="21"/>
      <c r="S32" s="23" t="n">
        <f aca="false">I32*Q32</f>
        <v>0</v>
      </c>
    </row>
    <row r="33" customFormat="false" ht="10.9" hidden="false" customHeight="true" outlineLevel="0" collapsed="false">
      <c r="A33" s="23"/>
      <c r="B33" s="21"/>
      <c r="C33" s="23" t="s">
        <v>56</v>
      </c>
      <c r="D33" s="21"/>
      <c r="E33" s="36" t="s">
        <v>22</v>
      </c>
      <c r="F33" s="21"/>
      <c r="G33" s="11" t="s">
        <v>55</v>
      </c>
      <c r="H33" s="21"/>
      <c r="I33" s="39" t="n">
        <v>8</v>
      </c>
      <c r="J33" s="21"/>
      <c r="K33" s="11" t="s">
        <v>24</v>
      </c>
      <c r="L33" s="21"/>
      <c r="M33" s="37" t="n">
        <v>0.05</v>
      </c>
      <c r="N33" s="35"/>
      <c r="O33" s="40" t="n">
        <f aca="false">I33*M33</f>
        <v>0.4</v>
      </c>
      <c r="P33" s="35"/>
      <c r="Q33" s="23"/>
      <c r="R33" s="21"/>
      <c r="S33" s="23" t="n">
        <f aca="false">I33*Q33</f>
        <v>0</v>
      </c>
    </row>
    <row r="34" customFormat="false" ht="10.9" hidden="false" customHeight="true" outlineLevel="0" collapsed="false">
      <c r="A34" s="23"/>
      <c r="B34" s="21"/>
      <c r="C34" s="23" t="s">
        <v>57</v>
      </c>
      <c r="D34" s="21"/>
      <c r="E34" s="36" t="s">
        <v>22</v>
      </c>
      <c r="F34" s="21"/>
      <c r="G34" s="11" t="s">
        <v>55</v>
      </c>
      <c r="H34" s="21"/>
      <c r="I34" s="39" t="n">
        <v>8</v>
      </c>
      <c r="J34" s="21"/>
      <c r="K34" s="11" t="s">
        <v>24</v>
      </c>
      <c r="L34" s="21"/>
      <c r="M34" s="37" t="n">
        <v>0.35</v>
      </c>
      <c r="N34" s="35"/>
      <c r="O34" s="40" t="n">
        <f aca="false">I34*M34</f>
        <v>2.8</v>
      </c>
      <c r="P34" s="35"/>
      <c r="Q34" s="23"/>
      <c r="R34" s="21"/>
      <c r="S34" s="23" t="n">
        <f aca="false">I34*Q34</f>
        <v>0</v>
      </c>
    </row>
    <row r="35" customFormat="false" ht="10.9" hidden="false" customHeight="true" outlineLevel="0" collapsed="false">
      <c r="A35" s="23"/>
      <c r="B35" s="21"/>
      <c r="C35" s="23" t="s">
        <v>58</v>
      </c>
      <c r="D35" s="21"/>
      <c r="E35" s="36" t="s">
        <v>22</v>
      </c>
      <c r="F35" s="21"/>
      <c r="G35" s="11" t="s">
        <v>59</v>
      </c>
      <c r="H35" s="21"/>
      <c r="I35" s="39" t="n">
        <v>8</v>
      </c>
      <c r="J35" s="21"/>
      <c r="K35" s="11" t="s">
        <v>24</v>
      </c>
      <c r="L35" s="21"/>
      <c r="M35" s="37" t="n">
        <f aca="false">8.99/75</f>
        <v>0.119866666666667</v>
      </c>
      <c r="N35" s="35"/>
      <c r="O35" s="40" t="n">
        <f aca="false">I35*M35</f>
        <v>0.958933333333333</v>
      </c>
      <c r="P35" s="35"/>
      <c r="Q35" s="23"/>
      <c r="R35" s="21"/>
      <c r="S35" s="23" t="n">
        <f aca="false">I35*Q35</f>
        <v>0</v>
      </c>
    </row>
    <row r="36" customFormat="false" ht="10.9" hidden="false" customHeight="true" outlineLevel="0" collapsed="false">
      <c r="A36" s="23"/>
      <c r="B36" s="21"/>
      <c r="C36" s="23" t="s">
        <v>60</v>
      </c>
      <c r="D36" s="21"/>
      <c r="E36" s="36" t="s">
        <v>22</v>
      </c>
      <c r="F36" s="21"/>
      <c r="G36" s="11" t="s">
        <v>59</v>
      </c>
      <c r="H36" s="21"/>
      <c r="I36" s="39" t="n">
        <v>12</v>
      </c>
      <c r="J36" s="21"/>
      <c r="K36" s="11" t="s">
        <v>24</v>
      </c>
      <c r="L36" s="21"/>
      <c r="M36" s="37" t="n">
        <f aca="false">19.99/35</f>
        <v>0.571142857142857</v>
      </c>
      <c r="N36" s="35"/>
      <c r="O36" s="40" t="n">
        <f aca="false">I36*M36</f>
        <v>6.85371428571428</v>
      </c>
      <c r="P36" s="35"/>
      <c r="Q36" s="23"/>
      <c r="R36" s="21"/>
      <c r="S36" s="23" t="n">
        <f aca="false">I36*Q36</f>
        <v>0</v>
      </c>
    </row>
    <row r="37" customFormat="false" ht="10.9" hidden="false" customHeight="true" outlineLevel="0" collapsed="false">
      <c r="A37" s="23"/>
      <c r="B37" s="21"/>
      <c r="C37" s="23"/>
      <c r="D37" s="21"/>
      <c r="E37" s="36"/>
      <c r="F37" s="21"/>
      <c r="G37" s="11"/>
      <c r="H37" s="21"/>
      <c r="I37" s="39"/>
      <c r="J37" s="21"/>
      <c r="K37" s="11"/>
      <c r="L37" s="21"/>
      <c r="M37" s="37"/>
      <c r="N37" s="35"/>
      <c r="O37" s="40" t="n">
        <f aca="false">I37*M37</f>
        <v>0</v>
      </c>
      <c r="P37" s="35"/>
      <c r="Q37" s="23"/>
      <c r="R37" s="21"/>
      <c r="S37" s="23" t="n">
        <f aca="false">I37*Q37</f>
        <v>0</v>
      </c>
    </row>
    <row r="38" customFormat="false" ht="10.9" hidden="false" customHeight="true" outlineLevel="0" collapsed="false">
      <c r="A38" s="23"/>
      <c r="B38" s="21"/>
      <c r="C38" s="23"/>
      <c r="D38" s="21"/>
      <c r="E38" s="39"/>
      <c r="F38" s="21"/>
      <c r="G38" s="23"/>
      <c r="H38" s="21"/>
      <c r="I38" s="39"/>
      <c r="J38" s="21"/>
      <c r="K38" s="23"/>
      <c r="L38" s="21"/>
      <c r="M38" s="24"/>
      <c r="N38" s="35"/>
      <c r="O38" s="40" t="n">
        <f aca="false">I38*M38</f>
        <v>0</v>
      </c>
      <c r="P38" s="35"/>
      <c r="Q38" s="23"/>
      <c r="R38" s="21"/>
      <c r="S38" s="23" t="n">
        <f aca="false">I38*Q38</f>
        <v>0</v>
      </c>
    </row>
    <row r="39" customFormat="false" ht="10.9" hidden="false" customHeight="true" outlineLevel="0" collapsed="false">
      <c r="A39" s="21"/>
      <c r="B39" s="21"/>
      <c r="C39" s="21"/>
      <c r="D39" s="21"/>
      <c r="E39" s="27"/>
      <c r="F39" s="21"/>
      <c r="G39" s="21"/>
      <c r="H39" s="21"/>
      <c r="I39" s="27"/>
      <c r="J39" s="21"/>
      <c r="K39" s="21"/>
      <c r="L39" s="21"/>
      <c r="M39" s="41" t="s">
        <v>61</v>
      </c>
      <c r="N39" s="41"/>
      <c r="O39" s="42" t="n">
        <f aca="false">SUBTOTAL(9,O10:O38)</f>
        <v>477.182647619048</v>
      </c>
      <c r="P39" s="35"/>
      <c r="Q39" s="43"/>
      <c r="R39" s="21"/>
      <c r="S39" s="44" t="n">
        <f aca="false">SUBTOTAL(9,S10:S38)</f>
        <v>2.94125</v>
      </c>
    </row>
    <row r="40" customFormat="false" ht="10.9" hidden="false" customHeight="true" outlineLevel="0" collapsed="false">
      <c r="A40" s="33" t="s">
        <v>62</v>
      </c>
      <c r="B40" s="34"/>
      <c r="C40" s="21"/>
      <c r="D40" s="21"/>
      <c r="E40" s="27"/>
      <c r="F40" s="21"/>
      <c r="G40" s="21"/>
      <c r="H40" s="21"/>
      <c r="I40" s="27"/>
      <c r="J40" s="21"/>
      <c r="K40" s="21"/>
      <c r="L40" s="21"/>
      <c r="M40" s="35"/>
      <c r="N40" s="35"/>
      <c r="O40" s="35"/>
      <c r="P40" s="35"/>
      <c r="Q40" s="35"/>
      <c r="R40" s="21"/>
    </row>
    <row r="41" customFormat="false" ht="10.9" hidden="false" customHeight="true" outlineLevel="0" collapsed="false">
      <c r="A41" s="11"/>
      <c r="B41" s="21"/>
      <c r="C41" s="11" t="s">
        <v>63</v>
      </c>
      <c r="D41" s="21"/>
      <c r="E41" s="36" t="s">
        <v>22</v>
      </c>
      <c r="F41" s="21"/>
      <c r="G41" s="11" t="s">
        <v>23</v>
      </c>
      <c r="H41" s="21"/>
      <c r="I41" s="36" t="n">
        <v>4</v>
      </c>
      <c r="J41" s="21"/>
      <c r="K41" s="11" t="s">
        <v>24</v>
      </c>
      <c r="L41" s="21"/>
      <c r="M41" s="37" t="n">
        <v>0</v>
      </c>
      <c r="N41" s="35"/>
      <c r="O41" s="37" t="n">
        <f aca="false">I41*M41</f>
        <v>0</v>
      </c>
      <c r="P41" s="35"/>
      <c r="Q41" s="45" t="n">
        <v>1.95</v>
      </c>
      <c r="R41" s="46"/>
      <c r="S41" s="38" t="n">
        <f aca="false">I41*Q41</f>
        <v>7.8</v>
      </c>
    </row>
    <row r="42" customFormat="false" ht="10.9" hidden="false" customHeight="true" outlineLevel="0" collapsed="false">
      <c r="A42" s="23"/>
      <c r="B42" s="21"/>
      <c r="C42" s="23" t="s">
        <v>64</v>
      </c>
      <c r="D42" s="21"/>
      <c r="E42" s="36" t="s">
        <v>22</v>
      </c>
      <c r="F42" s="21"/>
      <c r="G42" s="11" t="s">
        <v>23</v>
      </c>
      <c r="H42" s="21"/>
      <c r="I42" s="39" t="n">
        <v>4</v>
      </c>
      <c r="J42" s="21"/>
      <c r="K42" s="11" t="s">
        <v>24</v>
      </c>
      <c r="L42" s="21"/>
      <c r="M42" s="37" t="n">
        <v>0</v>
      </c>
      <c r="N42" s="35"/>
      <c r="O42" s="40" t="n">
        <f aca="false">I42*M42</f>
        <v>0</v>
      </c>
      <c r="P42" s="35"/>
      <c r="Q42" s="47" t="n">
        <v>2.82</v>
      </c>
      <c r="R42" s="21"/>
      <c r="S42" s="23" t="n">
        <f aca="false">I42*Q42</f>
        <v>11.28</v>
      </c>
    </row>
    <row r="43" customFormat="false" ht="10.9" hidden="false" customHeight="true" outlineLevel="0" collapsed="false">
      <c r="A43" s="23"/>
      <c r="B43" s="21"/>
      <c r="C43" s="23" t="s">
        <v>65</v>
      </c>
      <c r="D43" s="21"/>
      <c r="E43" s="36" t="s">
        <v>22</v>
      </c>
      <c r="F43" s="21"/>
      <c r="G43" s="11" t="s">
        <v>23</v>
      </c>
      <c r="H43" s="21"/>
      <c r="I43" s="39" t="n">
        <v>2</v>
      </c>
      <c r="J43" s="21"/>
      <c r="K43" s="11" t="s">
        <v>24</v>
      </c>
      <c r="L43" s="21"/>
      <c r="M43" s="37" t="n">
        <v>0</v>
      </c>
      <c r="N43" s="35"/>
      <c r="O43" s="40" t="n">
        <f aca="false">I43*M43</f>
        <v>0</v>
      </c>
      <c r="P43" s="35"/>
      <c r="Q43" s="40"/>
      <c r="R43" s="21"/>
      <c r="S43" s="23" t="n">
        <f aca="false">I43*Q43</f>
        <v>0</v>
      </c>
    </row>
    <row r="44" customFormat="false" ht="10.9" hidden="false" customHeight="true" outlineLevel="0" collapsed="false">
      <c r="A44" s="23"/>
      <c r="B44" s="21"/>
      <c r="C44" s="23" t="s">
        <v>66</v>
      </c>
      <c r="D44" s="21"/>
      <c r="E44" s="36" t="s">
        <v>22</v>
      </c>
      <c r="F44" s="21"/>
      <c r="G44" s="11" t="s">
        <v>38</v>
      </c>
      <c r="H44" s="21"/>
      <c r="I44" s="39" t="n">
        <v>1</v>
      </c>
      <c r="J44" s="21"/>
      <c r="K44" s="11" t="s">
        <v>24</v>
      </c>
      <c r="L44" s="21"/>
      <c r="M44" s="37" t="n">
        <v>0</v>
      </c>
      <c r="N44" s="35"/>
      <c r="O44" s="40" t="n">
        <f aca="false">I44*M44</f>
        <v>0</v>
      </c>
      <c r="P44" s="35"/>
      <c r="Q44" s="40"/>
      <c r="R44" s="21"/>
      <c r="S44" s="23" t="n">
        <f aca="false">I44*Q44</f>
        <v>0</v>
      </c>
    </row>
    <row r="45" customFormat="false" ht="10.9" hidden="false" customHeight="true" outlineLevel="0" collapsed="false">
      <c r="A45" s="23"/>
      <c r="B45" s="21"/>
      <c r="C45" s="23" t="s">
        <v>67</v>
      </c>
      <c r="D45" s="21"/>
      <c r="E45" s="36" t="s">
        <v>22</v>
      </c>
      <c r="F45" s="21"/>
      <c r="G45" s="11" t="s">
        <v>23</v>
      </c>
      <c r="H45" s="21"/>
      <c r="I45" s="39" t="n">
        <v>6</v>
      </c>
      <c r="J45" s="21"/>
      <c r="K45" s="11" t="s">
        <v>24</v>
      </c>
      <c r="L45" s="21"/>
      <c r="M45" s="37" t="n">
        <v>0</v>
      </c>
      <c r="N45" s="35"/>
      <c r="O45" s="40" t="n">
        <f aca="false">I45*M45</f>
        <v>0</v>
      </c>
      <c r="P45" s="35"/>
      <c r="Q45" s="40"/>
      <c r="R45" s="21"/>
      <c r="S45" s="23" t="n">
        <f aca="false">I45*Q45</f>
        <v>0</v>
      </c>
    </row>
    <row r="46" customFormat="false" ht="10.9" hidden="false" customHeight="true" outlineLevel="0" collapsed="false">
      <c r="A46" s="23"/>
      <c r="B46" s="21"/>
      <c r="C46" s="11" t="s">
        <v>68</v>
      </c>
      <c r="D46" s="21"/>
      <c r="E46" s="36" t="s">
        <v>49</v>
      </c>
      <c r="F46" s="21"/>
      <c r="G46" s="11" t="s">
        <v>50</v>
      </c>
      <c r="H46" s="21"/>
      <c r="I46" s="39"/>
      <c r="J46" s="21"/>
      <c r="K46" s="23" t="s">
        <v>69</v>
      </c>
      <c r="L46" s="21"/>
      <c r="M46" s="40"/>
      <c r="N46" s="35"/>
      <c r="O46" s="40" t="n">
        <f aca="false">I46*M46</f>
        <v>0</v>
      </c>
      <c r="P46" s="35"/>
      <c r="Q46" s="40"/>
      <c r="R46" s="21"/>
      <c r="S46" s="23" t="n">
        <f aca="false">I46*Q46</f>
        <v>0</v>
      </c>
    </row>
    <row r="47" customFormat="false" ht="10.9" hidden="false" customHeight="true" outlineLevel="0" collapsed="false">
      <c r="A47" s="11"/>
      <c r="B47" s="21"/>
      <c r="C47" s="11" t="s">
        <v>70</v>
      </c>
      <c r="D47" s="21"/>
      <c r="E47" s="36" t="s">
        <v>49</v>
      </c>
      <c r="F47" s="21"/>
      <c r="G47" s="11" t="s">
        <v>50</v>
      </c>
      <c r="H47" s="21"/>
      <c r="I47" s="36"/>
      <c r="J47" s="21"/>
      <c r="K47" s="11" t="s">
        <v>71</v>
      </c>
      <c r="L47" s="21"/>
      <c r="M47" s="37"/>
      <c r="N47" s="35"/>
      <c r="O47" s="37" t="n">
        <f aca="false">I47*M47</f>
        <v>0</v>
      </c>
      <c r="P47" s="35"/>
      <c r="Q47" s="40"/>
      <c r="R47" s="21"/>
      <c r="S47" s="23" t="n">
        <f aca="false">I47*Q47</f>
        <v>0</v>
      </c>
    </row>
    <row r="48" customFormat="false" ht="10.9" hidden="false" customHeight="true" outlineLevel="0" collapsed="false">
      <c r="A48" s="23"/>
      <c r="B48" s="21"/>
      <c r="C48" s="23"/>
      <c r="D48" s="21"/>
      <c r="E48" s="39"/>
      <c r="F48" s="21"/>
      <c r="G48" s="23"/>
      <c r="H48" s="21"/>
      <c r="I48" s="39"/>
      <c r="J48" s="21"/>
      <c r="K48" s="23"/>
      <c r="L48" s="21"/>
      <c r="M48" s="40"/>
      <c r="N48" s="35"/>
      <c r="O48" s="40" t="n">
        <f aca="false">I48*M48</f>
        <v>0</v>
      </c>
      <c r="P48" s="35"/>
      <c r="Q48" s="40"/>
      <c r="R48" s="21"/>
      <c r="S48" s="23" t="n">
        <f aca="false">I48*Q48</f>
        <v>0</v>
      </c>
    </row>
    <row r="49" customFormat="false" ht="10.9" hidden="false" customHeight="true" outlineLevel="0" collapsed="false">
      <c r="A49" s="21"/>
      <c r="B49" s="21"/>
      <c r="C49" s="21"/>
      <c r="D49" s="21"/>
      <c r="E49" s="27"/>
      <c r="F49" s="21"/>
      <c r="G49" s="21"/>
      <c r="H49" s="21"/>
      <c r="I49" s="27"/>
      <c r="J49" s="21"/>
      <c r="K49" s="21"/>
      <c r="L49" s="21"/>
      <c r="M49" s="41" t="s">
        <v>61</v>
      </c>
      <c r="N49" s="41"/>
      <c r="O49" s="42" t="n">
        <f aca="false">SUBTOTAL(9,O41:O48)</f>
        <v>0</v>
      </c>
      <c r="P49" s="35"/>
      <c r="Q49" s="35"/>
      <c r="R49" s="21"/>
      <c r="S49" s="44" t="n">
        <f aca="false">SUBTOTAL(9,S41:S48)</f>
        <v>19.08</v>
      </c>
    </row>
    <row r="50" customFormat="false" ht="10.9" hidden="false" customHeight="true" outlineLevel="0" collapsed="false">
      <c r="A50" s="33" t="s">
        <v>72</v>
      </c>
      <c r="B50" s="34"/>
      <c r="C50" s="21"/>
      <c r="D50" s="21"/>
      <c r="E50" s="27"/>
      <c r="F50" s="21"/>
      <c r="G50" s="21"/>
      <c r="H50" s="21"/>
      <c r="I50" s="27"/>
      <c r="J50" s="21"/>
      <c r="K50" s="21"/>
      <c r="L50" s="21"/>
      <c r="M50" s="35"/>
      <c r="N50" s="35"/>
      <c r="O50" s="35"/>
      <c r="P50" s="35"/>
      <c r="Q50" s="35"/>
      <c r="R50" s="21"/>
    </row>
    <row r="51" customFormat="false" ht="10.9" hidden="false" customHeight="true" outlineLevel="0" collapsed="false">
      <c r="A51" s="11"/>
      <c r="B51" s="21"/>
      <c r="C51" s="11" t="s">
        <v>63</v>
      </c>
      <c r="D51" s="21"/>
      <c r="E51" s="36" t="s">
        <v>22</v>
      </c>
      <c r="F51" s="21"/>
      <c r="G51" s="11" t="s">
        <v>23</v>
      </c>
      <c r="H51" s="21"/>
      <c r="I51" s="36" t="n">
        <v>1</v>
      </c>
      <c r="J51" s="21"/>
      <c r="K51" s="11" t="s">
        <v>24</v>
      </c>
      <c r="L51" s="21"/>
      <c r="M51" s="37" t="n">
        <v>0</v>
      </c>
      <c r="N51" s="35"/>
      <c r="O51" s="37" t="n">
        <f aca="false">I51*M51</f>
        <v>0</v>
      </c>
      <c r="P51" s="35"/>
      <c r="Q51" s="45" t="n">
        <v>1.95</v>
      </c>
      <c r="R51" s="46"/>
      <c r="S51" s="38" t="n">
        <f aca="false">I51*Q51</f>
        <v>1.95</v>
      </c>
    </row>
    <row r="52" customFormat="false" ht="10.9" hidden="false" customHeight="true" outlineLevel="0" collapsed="false">
      <c r="A52" s="11"/>
      <c r="B52" s="21"/>
      <c r="C52" s="11" t="s">
        <v>73</v>
      </c>
      <c r="D52" s="21"/>
      <c r="E52" s="36" t="s">
        <v>22</v>
      </c>
      <c r="F52" s="21"/>
      <c r="G52" s="11" t="s">
        <v>38</v>
      </c>
      <c r="H52" s="21"/>
      <c r="I52" s="36" t="n">
        <v>2</v>
      </c>
      <c r="J52" s="21"/>
      <c r="K52" s="11" t="s">
        <v>24</v>
      </c>
      <c r="L52" s="21"/>
      <c r="M52" s="37" t="n">
        <v>28</v>
      </c>
      <c r="N52" s="35"/>
      <c r="O52" s="37" t="n">
        <f aca="false">I52*M52</f>
        <v>56</v>
      </c>
      <c r="P52" s="35"/>
      <c r="Q52" s="48" t="n">
        <v>2.16</v>
      </c>
      <c r="R52" s="49"/>
      <c r="S52" s="23" t="n">
        <f aca="false">I52*Q52</f>
        <v>4.32</v>
      </c>
    </row>
    <row r="53" customFormat="false" ht="10.9" hidden="false" customHeight="true" outlineLevel="0" collapsed="false">
      <c r="A53" s="23"/>
      <c r="B53" s="21"/>
      <c r="C53" s="23" t="s">
        <v>74</v>
      </c>
      <c r="D53" s="21"/>
      <c r="E53" s="39" t="s">
        <v>22</v>
      </c>
      <c r="F53" s="21"/>
      <c r="G53" s="23" t="s">
        <v>75</v>
      </c>
      <c r="H53" s="21"/>
      <c r="I53" s="39" t="n">
        <v>2</v>
      </c>
      <c r="J53" s="21"/>
      <c r="K53" s="23" t="s">
        <v>24</v>
      </c>
      <c r="L53" s="21"/>
      <c r="M53" s="40" t="n">
        <v>5.95</v>
      </c>
      <c r="N53" s="35"/>
      <c r="O53" s="40" t="n">
        <f aca="false">I53*M53</f>
        <v>11.9</v>
      </c>
      <c r="P53" s="35"/>
      <c r="Q53" s="50"/>
      <c r="R53" s="46"/>
      <c r="S53" s="23" t="n">
        <f aca="false">I53*Q53</f>
        <v>0</v>
      </c>
    </row>
    <row r="54" customFormat="false" ht="10.9" hidden="false" customHeight="true" outlineLevel="0" collapsed="false">
      <c r="A54" s="23"/>
      <c r="B54" s="21"/>
      <c r="C54" s="23" t="s">
        <v>76</v>
      </c>
      <c r="D54" s="21"/>
      <c r="E54" s="39" t="s">
        <v>22</v>
      </c>
      <c r="F54" s="21"/>
      <c r="G54" s="23" t="s">
        <v>75</v>
      </c>
      <c r="H54" s="21"/>
      <c r="I54" s="39" t="n">
        <v>1</v>
      </c>
      <c r="J54" s="21"/>
      <c r="K54" s="23" t="s">
        <v>77</v>
      </c>
      <c r="L54" s="21"/>
      <c r="M54" s="40" t="n">
        <v>3.478</v>
      </c>
      <c r="N54" s="35"/>
      <c r="O54" s="40" t="n">
        <f aca="false">I54*M54</f>
        <v>3.478</v>
      </c>
      <c r="P54" s="35"/>
      <c r="Q54" s="50"/>
      <c r="R54" s="46"/>
      <c r="S54" s="23" t="n">
        <f aca="false">I54*Q54</f>
        <v>0</v>
      </c>
    </row>
    <row r="55" customFormat="false" ht="10.9" hidden="false" customHeight="true" outlineLevel="0" collapsed="false">
      <c r="A55" s="23"/>
      <c r="B55" s="21"/>
      <c r="C55" s="23" t="s">
        <v>78</v>
      </c>
      <c r="D55" s="21"/>
      <c r="E55" s="39" t="s">
        <v>22</v>
      </c>
      <c r="F55" s="21"/>
      <c r="G55" s="23" t="s">
        <v>79</v>
      </c>
      <c r="H55" s="21"/>
      <c r="I55" s="39" t="n">
        <v>3</v>
      </c>
      <c r="J55" s="21"/>
      <c r="K55" s="23" t="s">
        <v>24</v>
      </c>
      <c r="L55" s="21"/>
      <c r="M55" s="40" t="n">
        <v>10.32</v>
      </c>
      <c r="N55" s="35"/>
      <c r="O55" s="40" t="n">
        <f aca="false">I55*M55</f>
        <v>30.96</v>
      </c>
      <c r="P55" s="35"/>
      <c r="Q55" s="50"/>
      <c r="R55" s="46"/>
      <c r="S55" s="23" t="n">
        <f aca="false">I55*Q55</f>
        <v>0</v>
      </c>
    </row>
    <row r="56" customFormat="false" ht="10.9" hidden="false" customHeight="true" outlineLevel="0" collapsed="false">
      <c r="A56" s="23"/>
      <c r="B56" s="21"/>
      <c r="C56" s="23" t="s">
        <v>80</v>
      </c>
      <c r="D56" s="21"/>
      <c r="E56" s="39" t="s">
        <v>22</v>
      </c>
      <c r="F56" s="21"/>
      <c r="G56" s="23" t="s">
        <v>79</v>
      </c>
      <c r="H56" s="21"/>
      <c r="I56" s="39" t="n">
        <v>2</v>
      </c>
      <c r="J56" s="21"/>
      <c r="K56" s="23" t="s">
        <v>24</v>
      </c>
      <c r="L56" s="21"/>
      <c r="M56" s="40" t="n">
        <v>1.27</v>
      </c>
      <c r="N56" s="35"/>
      <c r="O56" s="40" t="n">
        <f aca="false">I56*M56</f>
        <v>2.54</v>
      </c>
      <c r="P56" s="35"/>
      <c r="Q56" s="50"/>
      <c r="R56" s="46"/>
      <c r="S56" s="23" t="n">
        <f aca="false">I56*Q56</f>
        <v>0</v>
      </c>
    </row>
    <row r="57" customFormat="false" ht="10.9" hidden="false" customHeight="true" outlineLevel="0" collapsed="false">
      <c r="A57" s="23"/>
      <c r="B57" s="21"/>
      <c r="C57" s="23" t="s">
        <v>81</v>
      </c>
      <c r="D57" s="21"/>
      <c r="E57" s="39" t="s">
        <v>22</v>
      </c>
      <c r="F57" s="21"/>
      <c r="G57" s="23" t="s">
        <v>79</v>
      </c>
      <c r="H57" s="21"/>
      <c r="I57" s="39" t="n">
        <v>6</v>
      </c>
      <c r="J57" s="21"/>
      <c r="K57" s="23" t="s">
        <v>24</v>
      </c>
      <c r="L57" s="21"/>
      <c r="M57" s="40" t="n">
        <v>2.72</v>
      </c>
      <c r="N57" s="35"/>
      <c r="O57" s="40" t="n">
        <f aca="false">I57*M57</f>
        <v>16.32</v>
      </c>
      <c r="P57" s="35"/>
      <c r="Q57" s="50"/>
      <c r="R57" s="46"/>
      <c r="S57" s="23" t="n">
        <f aca="false">I57*Q57</f>
        <v>0</v>
      </c>
    </row>
    <row r="58" customFormat="false" ht="10.9" hidden="false" customHeight="true" outlineLevel="0" collapsed="false">
      <c r="A58" s="23"/>
      <c r="B58" s="21"/>
      <c r="C58" s="23" t="s">
        <v>82</v>
      </c>
      <c r="D58" s="21"/>
      <c r="E58" s="39" t="s">
        <v>22</v>
      </c>
      <c r="F58" s="21"/>
      <c r="G58" s="23" t="s">
        <v>55</v>
      </c>
      <c r="H58" s="21"/>
      <c r="I58" s="39" t="n">
        <v>4</v>
      </c>
      <c r="J58" s="21"/>
      <c r="K58" s="23" t="s">
        <v>24</v>
      </c>
      <c r="L58" s="21"/>
      <c r="M58" s="40" t="n">
        <v>0.18</v>
      </c>
      <c r="N58" s="35"/>
      <c r="O58" s="40" t="n">
        <f aca="false">I58*M58</f>
        <v>0.72</v>
      </c>
      <c r="P58" s="35"/>
      <c r="Q58" s="50"/>
      <c r="R58" s="46"/>
      <c r="S58" s="23" t="n">
        <f aca="false">I58*Q58</f>
        <v>0</v>
      </c>
    </row>
    <row r="59" customFormat="false" ht="10.9" hidden="false" customHeight="true" outlineLevel="0" collapsed="false">
      <c r="A59" s="23"/>
      <c r="B59" s="21"/>
      <c r="C59" s="23" t="s">
        <v>83</v>
      </c>
      <c r="D59" s="21"/>
      <c r="E59" s="39" t="s">
        <v>22</v>
      </c>
      <c r="F59" s="21"/>
      <c r="G59" s="23" t="s">
        <v>23</v>
      </c>
      <c r="H59" s="21"/>
      <c r="I59" s="39" t="n">
        <v>1</v>
      </c>
      <c r="J59" s="21"/>
      <c r="K59" s="23" t="s">
        <v>24</v>
      </c>
      <c r="L59" s="21"/>
      <c r="M59" s="40" t="n">
        <v>0</v>
      </c>
      <c r="N59" s="35"/>
      <c r="O59" s="40" t="n">
        <f aca="false">I59*M59</f>
        <v>0</v>
      </c>
      <c r="P59" s="35"/>
      <c r="Q59" s="50"/>
      <c r="R59" s="46"/>
      <c r="S59" s="23" t="n">
        <f aca="false">I59*Q59</f>
        <v>0</v>
      </c>
    </row>
    <row r="60" customFormat="false" ht="10.9" hidden="false" customHeight="true" outlineLevel="0" collapsed="false">
      <c r="A60" s="23"/>
      <c r="B60" s="21"/>
      <c r="C60" s="23" t="s">
        <v>84</v>
      </c>
      <c r="D60" s="21"/>
      <c r="E60" s="39" t="s">
        <v>22</v>
      </c>
      <c r="F60" s="21"/>
      <c r="G60" s="23" t="s">
        <v>79</v>
      </c>
      <c r="H60" s="21"/>
      <c r="I60" s="39" t="n">
        <v>1</v>
      </c>
      <c r="J60" s="21"/>
      <c r="K60" s="23" t="s">
        <v>24</v>
      </c>
      <c r="L60" s="21"/>
      <c r="M60" s="40" t="n">
        <v>40.14</v>
      </c>
      <c r="N60" s="35"/>
      <c r="O60" s="40" t="n">
        <f aca="false">I60*M60</f>
        <v>40.14</v>
      </c>
      <c r="P60" s="35"/>
      <c r="Q60" s="50"/>
      <c r="R60" s="46"/>
      <c r="S60" s="23" t="n">
        <f aca="false">I60*Q60</f>
        <v>0</v>
      </c>
    </row>
    <row r="61" customFormat="false" ht="10.9" hidden="false" customHeight="true" outlineLevel="0" collapsed="false">
      <c r="A61" s="23"/>
      <c r="B61" s="21"/>
      <c r="C61" s="23" t="s">
        <v>85</v>
      </c>
      <c r="D61" s="21"/>
      <c r="E61" s="39" t="s">
        <v>22</v>
      </c>
      <c r="F61" s="21"/>
      <c r="G61" s="23" t="s">
        <v>79</v>
      </c>
      <c r="H61" s="21"/>
      <c r="I61" s="39" t="n">
        <v>1</v>
      </c>
      <c r="J61" s="21"/>
      <c r="K61" s="23" t="s">
        <v>24</v>
      </c>
      <c r="L61" s="21"/>
      <c r="M61" s="40" t="n">
        <v>88.1</v>
      </c>
      <c r="N61" s="35"/>
      <c r="O61" s="40" t="n">
        <f aca="false">I61*M61</f>
        <v>88.1</v>
      </c>
      <c r="P61" s="35"/>
      <c r="Q61" s="50"/>
      <c r="R61" s="46"/>
      <c r="S61" s="23" t="n">
        <f aca="false">I61*Q61</f>
        <v>0</v>
      </c>
    </row>
    <row r="62" customFormat="false" ht="10.9" hidden="false" customHeight="true" outlineLevel="0" collapsed="false">
      <c r="A62" s="23"/>
      <c r="B62" s="21"/>
      <c r="C62" s="23" t="s">
        <v>86</v>
      </c>
      <c r="D62" s="21"/>
      <c r="E62" s="39" t="s">
        <v>22</v>
      </c>
      <c r="F62" s="21"/>
      <c r="G62" s="23" t="s">
        <v>79</v>
      </c>
      <c r="H62" s="21"/>
      <c r="I62" s="39" t="n">
        <v>2</v>
      </c>
      <c r="J62" s="21"/>
      <c r="K62" s="23" t="s">
        <v>24</v>
      </c>
      <c r="L62" s="21"/>
      <c r="M62" s="40" t="n">
        <v>22.9</v>
      </c>
      <c r="N62" s="35"/>
      <c r="O62" s="40" t="n">
        <f aca="false">I62*M62</f>
        <v>45.8</v>
      </c>
      <c r="P62" s="35"/>
      <c r="Q62" s="50"/>
      <c r="R62" s="46"/>
      <c r="S62" s="23" t="n">
        <f aca="false">I62*Q62</f>
        <v>0</v>
      </c>
    </row>
    <row r="63" customFormat="false" ht="10.9" hidden="false" customHeight="true" outlineLevel="0" collapsed="false">
      <c r="A63" s="23"/>
      <c r="B63" s="21"/>
      <c r="C63" s="23" t="s">
        <v>87</v>
      </c>
      <c r="D63" s="21"/>
      <c r="E63" s="39" t="s">
        <v>22</v>
      </c>
      <c r="F63" s="21"/>
      <c r="G63" s="23" t="s">
        <v>23</v>
      </c>
      <c r="H63" s="21"/>
      <c r="I63" s="39" t="n">
        <v>2</v>
      </c>
      <c r="J63" s="21"/>
      <c r="K63" s="23" t="s">
        <v>24</v>
      </c>
      <c r="L63" s="21"/>
      <c r="M63" s="40" t="n">
        <v>0</v>
      </c>
      <c r="N63" s="35"/>
      <c r="O63" s="40" t="n">
        <f aca="false">I63*M63</f>
        <v>0</v>
      </c>
      <c r="P63" s="35"/>
      <c r="Q63" s="50"/>
      <c r="R63" s="46"/>
      <c r="S63" s="23" t="n">
        <f aca="false">I63*Q63</f>
        <v>0</v>
      </c>
    </row>
    <row r="64" customFormat="false" ht="10.9" hidden="false" customHeight="true" outlineLevel="0" collapsed="false">
      <c r="A64" s="23"/>
      <c r="B64" s="21"/>
      <c r="C64" s="23" t="s">
        <v>88</v>
      </c>
      <c r="D64" s="21"/>
      <c r="E64" s="39" t="s">
        <v>22</v>
      </c>
      <c r="F64" s="21"/>
      <c r="G64" s="23" t="s">
        <v>55</v>
      </c>
      <c r="H64" s="21"/>
      <c r="I64" s="39" t="n">
        <v>2</v>
      </c>
      <c r="J64" s="21"/>
      <c r="K64" s="23" t="s">
        <v>24</v>
      </c>
      <c r="L64" s="21"/>
      <c r="M64" s="40" t="n">
        <v>8.49</v>
      </c>
      <c r="N64" s="35"/>
      <c r="O64" s="40" t="n">
        <f aca="false">I64*M64</f>
        <v>16.98</v>
      </c>
      <c r="P64" s="35"/>
      <c r="Q64" s="50"/>
      <c r="R64" s="46"/>
      <c r="S64" s="23" t="n">
        <f aca="false">I64*Q64</f>
        <v>0</v>
      </c>
    </row>
    <row r="65" customFormat="false" ht="10.9" hidden="false" customHeight="true" outlineLevel="0" collapsed="false">
      <c r="A65" s="23"/>
      <c r="B65" s="21"/>
      <c r="C65" s="23" t="s">
        <v>89</v>
      </c>
      <c r="D65" s="21"/>
      <c r="E65" s="39" t="s">
        <v>22</v>
      </c>
      <c r="F65" s="21"/>
      <c r="G65" s="23" t="s">
        <v>55</v>
      </c>
      <c r="H65" s="21"/>
      <c r="I65" s="39" t="n">
        <v>3</v>
      </c>
      <c r="J65" s="21"/>
      <c r="K65" s="23" t="s">
        <v>24</v>
      </c>
      <c r="L65" s="21"/>
      <c r="M65" s="40" t="n">
        <v>0.15</v>
      </c>
      <c r="N65" s="35"/>
      <c r="O65" s="40" t="n">
        <f aca="false">I65*M65</f>
        <v>0.45</v>
      </c>
      <c r="P65" s="35"/>
      <c r="Q65" s="50"/>
      <c r="R65" s="46"/>
      <c r="S65" s="23" t="n">
        <f aca="false">I65*Q65</f>
        <v>0</v>
      </c>
    </row>
    <row r="66" customFormat="false" ht="10.9" hidden="false" customHeight="true" outlineLevel="0" collapsed="false">
      <c r="A66" s="23"/>
      <c r="B66" s="21"/>
      <c r="C66" s="23"/>
      <c r="D66" s="21"/>
      <c r="E66" s="39"/>
      <c r="F66" s="21"/>
      <c r="G66" s="23"/>
      <c r="H66" s="21"/>
      <c r="I66" s="39"/>
      <c r="J66" s="21"/>
      <c r="K66" s="23"/>
      <c r="L66" s="21"/>
      <c r="M66" s="40"/>
      <c r="N66" s="35"/>
      <c r="O66" s="40" t="n">
        <f aca="false">I66*M66</f>
        <v>0</v>
      </c>
      <c r="P66" s="35"/>
      <c r="Q66" s="50"/>
      <c r="R66" s="37"/>
      <c r="S66" s="23" t="n">
        <f aca="false">I66*Q66</f>
        <v>0</v>
      </c>
    </row>
    <row r="67" customFormat="false" ht="10.9" hidden="false" customHeight="true" outlineLevel="0" collapsed="false">
      <c r="A67" s="21"/>
      <c r="B67" s="21"/>
      <c r="C67" s="21"/>
      <c r="D67" s="21"/>
      <c r="E67" s="27"/>
      <c r="F67" s="21"/>
      <c r="G67" s="21"/>
      <c r="H67" s="21"/>
      <c r="I67" s="27"/>
      <c r="J67" s="21"/>
      <c r="K67" s="21"/>
      <c r="L67" s="21"/>
      <c r="M67" s="41" t="s">
        <v>61</v>
      </c>
      <c r="N67" s="41"/>
      <c r="O67" s="42" t="n">
        <f aca="false">SUBTOTAL(9,O51:O66)</f>
        <v>313.388</v>
      </c>
      <c r="P67" s="35"/>
      <c r="Q67" s="35"/>
      <c r="R67" s="21"/>
      <c r="S67" s="44" t="n">
        <f aca="false">SUBTOTAL(9,S51:S66)</f>
        <v>6.27</v>
      </c>
    </row>
    <row r="68" customFormat="false" ht="10.9" hidden="false" customHeight="true" outlineLevel="0" collapsed="false">
      <c r="A68" s="33" t="s">
        <v>90</v>
      </c>
      <c r="B68" s="34"/>
      <c r="C68" s="21"/>
      <c r="D68" s="21"/>
      <c r="E68" s="27"/>
      <c r="F68" s="21"/>
      <c r="G68" s="21"/>
      <c r="H68" s="21"/>
      <c r="I68" s="27"/>
      <c r="J68" s="21"/>
      <c r="K68" s="21"/>
      <c r="L68" s="21"/>
      <c r="M68" s="35"/>
      <c r="N68" s="35"/>
      <c r="O68" s="35"/>
      <c r="P68" s="35"/>
      <c r="Q68" s="35"/>
      <c r="R68" s="21"/>
    </row>
    <row r="69" customFormat="false" ht="10.9" hidden="false" customHeight="true" outlineLevel="0" collapsed="false">
      <c r="A69" s="23"/>
      <c r="B69" s="21"/>
      <c r="C69" s="23" t="s">
        <v>91</v>
      </c>
      <c r="D69" s="21"/>
      <c r="E69" s="39" t="s">
        <v>22</v>
      </c>
      <c r="F69" s="21"/>
      <c r="G69" s="23" t="s">
        <v>23</v>
      </c>
      <c r="H69" s="21"/>
      <c r="I69" s="39" t="n">
        <v>2</v>
      </c>
      <c r="J69" s="21"/>
      <c r="K69" s="23" t="s">
        <v>24</v>
      </c>
      <c r="L69" s="21"/>
      <c r="M69" s="40" t="n">
        <v>0</v>
      </c>
      <c r="N69" s="35"/>
      <c r="O69" s="40" t="n">
        <f aca="false">I69*M69</f>
        <v>0</v>
      </c>
      <c r="P69" s="35"/>
      <c r="Q69" s="46"/>
      <c r="R69" s="21"/>
      <c r="S69" s="38" t="n">
        <f aca="false">I69*Q69</f>
        <v>0</v>
      </c>
    </row>
    <row r="70" customFormat="false" ht="10.9" hidden="false" customHeight="true" outlineLevel="0" collapsed="false">
      <c r="A70" s="23"/>
      <c r="B70" s="21"/>
      <c r="C70" s="23" t="s">
        <v>92</v>
      </c>
      <c r="D70" s="21"/>
      <c r="E70" s="39" t="s">
        <v>22</v>
      </c>
      <c r="F70" s="21"/>
      <c r="G70" s="23" t="s">
        <v>23</v>
      </c>
      <c r="H70" s="21"/>
      <c r="I70" s="39" t="n">
        <v>2</v>
      </c>
      <c r="J70" s="21"/>
      <c r="K70" s="23" t="s">
        <v>24</v>
      </c>
      <c r="L70" s="21"/>
      <c r="M70" s="40" t="n">
        <v>0</v>
      </c>
      <c r="N70" s="35"/>
      <c r="O70" s="40" t="n">
        <f aca="false">I70*M70</f>
        <v>0</v>
      </c>
      <c r="P70" s="35"/>
      <c r="Q70" s="40"/>
      <c r="R70" s="21"/>
      <c r="S70" s="23" t="n">
        <f aca="false">I70*Q70</f>
        <v>0</v>
      </c>
    </row>
    <row r="71" customFormat="false" ht="10.9" hidden="false" customHeight="true" outlineLevel="0" collapsed="false">
      <c r="A71" s="23"/>
      <c r="B71" s="21"/>
      <c r="C71" s="23" t="s">
        <v>64</v>
      </c>
      <c r="D71" s="21"/>
      <c r="E71" s="39" t="s">
        <v>22</v>
      </c>
      <c r="F71" s="21"/>
      <c r="G71" s="23" t="s">
        <v>41</v>
      </c>
      <c r="H71" s="21"/>
      <c r="I71" s="39" t="n">
        <v>1</v>
      </c>
      <c r="J71" s="21"/>
      <c r="K71" s="23" t="s">
        <v>24</v>
      </c>
      <c r="L71" s="21"/>
      <c r="M71" s="40" t="n">
        <v>28</v>
      </c>
      <c r="N71" s="35"/>
      <c r="O71" s="40" t="n">
        <f aca="false">I71*M71</f>
        <v>28</v>
      </c>
      <c r="P71" s="35"/>
      <c r="Q71" s="40"/>
      <c r="R71" s="21"/>
      <c r="S71" s="23" t="n">
        <f aca="false">I71*Q71</f>
        <v>0</v>
      </c>
    </row>
    <row r="72" customFormat="false" ht="10.9" hidden="false" customHeight="true" outlineLevel="0" collapsed="false">
      <c r="A72" s="23"/>
      <c r="B72" s="21"/>
      <c r="C72" s="23" t="s">
        <v>65</v>
      </c>
      <c r="D72" s="21"/>
      <c r="E72" s="39" t="s">
        <v>22</v>
      </c>
      <c r="F72" s="21"/>
      <c r="G72" s="23" t="s">
        <v>23</v>
      </c>
      <c r="H72" s="21"/>
      <c r="I72" s="39" t="n">
        <v>2</v>
      </c>
      <c r="J72" s="21"/>
      <c r="K72" s="23" t="s">
        <v>77</v>
      </c>
      <c r="L72" s="21"/>
      <c r="M72" s="40" t="n">
        <v>3.478</v>
      </c>
      <c r="N72" s="35"/>
      <c r="O72" s="40" t="n">
        <f aca="false">I72*M72</f>
        <v>6.956</v>
      </c>
      <c r="P72" s="35"/>
      <c r="Q72" s="40"/>
      <c r="R72" s="21"/>
      <c r="S72" s="23" t="n">
        <f aca="false">I72*Q72</f>
        <v>0</v>
      </c>
    </row>
    <row r="73" customFormat="false" ht="10.9" hidden="false" customHeight="true" outlineLevel="0" collapsed="false">
      <c r="A73" s="23"/>
      <c r="B73" s="21"/>
      <c r="C73" s="23" t="s">
        <v>93</v>
      </c>
      <c r="D73" s="21"/>
      <c r="E73" s="39" t="s">
        <v>49</v>
      </c>
      <c r="F73" s="21"/>
      <c r="G73" s="23" t="s">
        <v>50</v>
      </c>
      <c r="H73" s="21"/>
      <c r="I73" s="39"/>
      <c r="J73" s="21"/>
      <c r="K73" s="23" t="s">
        <v>71</v>
      </c>
      <c r="L73" s="21"/>
      <c r="M73" s="40"/>
      <c r="N73" s="35"/>
      <c r="O73" s="40" t="n">
        <f aca="false">I73*M73</f>
        <v>0</v>
      </c>
      <c r="P73" s="35"/>
      <c r="Q73" s="40"/>
      <c r="R73" s="21"/>
      <c r="S73" s="23" t="n">
        <f aca="false">I73*Q73</f>
        <v>0</v>
      </c>
    </row>
    <row r="74" customFormat="false" ht="10.9" hidden="false" customHeight="true" outlineLevel="0" collapsed="false">
      <c r="A74" s="23"/>
      <c r="B74" s="21"/>
      <c r="C74" s="23"/>
      <c r="D74" s="21"/>
      <c r="E74" s="39"/>
      <c r="F74" s="21"/>
      <c r="G74" s="23"/>
      <c r="H74" s="21"/>
      <c r="I74" s="39"/>
      <c r="J74" s="21"/>
      <c r="K74" s="23"/>
      <c r="L74" s="21"/>
      <c r="M74" s="40"/>
      <c r="N74" s="35"/>
      <c r="O74" s="40" t="n">
        <f aca="false">I74*M74</f>
        <v>0</v>
      </c>
      <c r="P74" s="35"/>
      <c r="Q74" s="40"/>
      <c r="R74" s="21"/>
      <c r="S74" s="23" t="n">
        <f aca="false">I74*Q74</f>
        <v>0</v>
      </c>
    </row>
    <row r="75" customFormat="false" ht="10.9" hidden="false" customHeight="true" outlineLevel="0" collapsed="false">
      <c r="A75" s="21"/>
      <c r="B75" s="21"/>
      <c r="C75" s="21"/>
      <c r="D75" s="21"/>
      <c r="E75" s="27"/>
      <c r="F75" s="21"/>
      <c r="G75" s="21"/>
      <c r="H75" s="21"/>
      <c r="I75" s="27"/>
      <c r="J75" s="21"/>
      <c r="K75" s="21"/>
      <c r="L75" s="21"/>
      <c r="M75" s="41" t="s">
        <v>61</v>
      </c>
      <c r="N75" s="41"/>
      <c r="O75" s="42" t="n">
        <f aca="false">SUBTOTAL(9,O69:O74)</f>
        <v>34.956</v>
      </c>
      <c r="P75" s="35"/>
      <c r="Q75" s="21"/>
      <c r="R75" s="21"/>
      <c r="S75" s="44" t="n">
        <f aca="false">SUBTOTAL(9,S69:S74)</f>
        <v>0</v>
      </c>
    </row>
    <row r="76" customFormat="false" ht="10.9" hidden="false" customHeight="true" outlineLevel="0" collapsed="false">
      <c r="A76" s="33" t="s">
        <v>94</v>
      </c>
      <c r="B76" s="34"/>
      <c r="C76" s="21"/>
      <c r="D76" s="21"/>
      <c r="E76" s="27"/>
      <c r="F76" s="21"/>
      <c r="G76" s="21"/>
      <c r="H76" s="21"/>
      <c r="I76" s="27"/>
      <c r="J76" s="21"/>
      <c r="K76" s="21"/>
      <c r="L76" s="21"/>
      <c r="M76" s="35"/>
      <c r="N76" s="35"/>
      <c r="O76" s="35"/>
      <c r="P76" s="35"/>
      <c r="Q76" s="35"/>
      <c r="R76" s="21"/>
    </row>
    <row r="77" customFormat="false" ht="10.9" hidden="false" customHeight="true" outlineLevel="0" collapsed="false">
      <c r="A77" s="23"/>
      <c r="B77" s="21"/>
      <c r="C77" s="23" t="s">
        <v>91</v>
      </c>
      <c r="D77" s="21"/>
      <c r="E77" s="39" t="s">
        <v>22</v>
      </c>
      <c r="F77" s="21"/>
      <c r="G77" s="23" t="s">
        <v>23</v>
      </c>
      <c r="H77" s="21"/>
      <c r="I77" s="39" t="n">
        <v>2</v>
      </c>
      <c r="J77" s="21"/>
      <c r="K77" s="23" t="s">
        <v>24</v>
      </c>
      <c r="L77" s="21"/>
      <c r="M77" s="40" t="n">
        <v>0</v>
      </c>
      <c r="N77" s="35"/>
      <c r="O77" s="40" t="n">
        <f aca="false">I77*M77</f>
        <v>0</v>
      </c>
      <c r="P77" s="35"/>
      <c r="Q77" s="46"/>
      <c r="R77" s="21"/>
      <c r="S77" s="38" t="n">
        <f aca="false">I77*Q77</f>
        <v>0</v>
      </c>
    </row>
    <row r="78" customFormat="false" ht="10.9" hidden="false" customHeight="true" outlineLevel="0" collapsed="false">
      <c r="A78" s="23"/>
      <c r="B78" s="21"/>
      <c r="C78" s="23" t="s">
        <v>92</v>
      </c>
      <c r="D78" s="21"/>
      <c r="E78" s="39" t="s">
        <v>22</v>
      </c>
      <c r="F78" s="21"/>
      <c r="G78" s="23" t="s">
        <v>23</v>
      </c>
      <c r="H78" s="21"/>
      <c r="I78" s="39" t="n">
        <v>2</v>
      </c>
      <c r="J78" s="21"/>
      <c r="K78" s="23" t="s">
        <v>24</v>
      </c>
      <c r="L78" s="21"/>
      <c r="M78" s="40" t="n">
        <v>0</v>
      </c>
      <c r="N78" s="35"/>
      <c r="O78" s="40" t="n">
        <f aca="false">I78*M78</f>
        <v>0</v>
      </c>
      <c r="P78" s="35"/>
      <c r="Q78" s="40"/>
      <c r="R78" s="21"/>
      <c r="S78" s="23" t="n">
        <f aca="false">I78*Q78</f>
        <v>0</v>
      </c>
    </row>
    <row r="79" customFormat="false" ht="10.9" hidden="false" customHeight="true" outlineLevel="0" collapsed="false">
      <c r="A79" s="23"/>
      <c r="B79" s="21"/>
      <c r="C79" s="23" t="s">
        <v>64</v>
      </c>
      <c r="D79" s="21"/>
      <c r="E79" s="39" t="s">
        <v>22</v>
      </c>
      <c r="F79" s="21"/>
      <c r="G79" s="23" t="s">
        <v>41</v>
      </c>
      <c r="H79" s="21"/>
      <c r="I79" s="39" t="n">
        <v>1</v>
      </c>
      <c r="J79" s="21"/>
      <c r="K79" s="23" t="s">
        <v>24</v>
      </c>
      <c r="L79" s="21"/>
      <c r="M79" s="40" t="n">
        <v>28</v>
      </c>
      <c r="N79" s="35"/>
      <c r="O79" s="40" t="n">
        <f aca="false">I79*M79</f>
        <v>28</v>
      </c>
      <c r="P79" s="35"/>
      <c r="Q79" s="40"/>
      <c r="R79" s="21"/>
      <c r="S79" s="23" t="n">
        <f aca="false">I79*Q79</f>
        <v>0</v>
      </c>
    </row>
    <row r="80" customFormat="false" ht="10.9" hidden="false" customHeight="true" outlineLevel="0" collapsed="false">
      <c r="A80" s="23"/>
      <c r="B80" s="21"/>
      <c r="C80" s="23" t="s">
        <v>65</v>
      </c>
      <c r="D80" s="21"/>
      <c r="E80" s="39" t="s">
        <v>22</v>
      </c>
      <c r="F80" s="21"/>
      <c r="G80" s="23" t="s">
        <v>23</v>
      </c>
      <c r="H80" s="21"/>
      <c r="I80" s="39" t="n">
        <v>2</v>
      </c>
      <c r="J80" s="21"/>
      <c r="K80" s="23" t="s">
        <v>77</v>
      </c>
      <c r="L80" s="21"/>
      <c r="M80" s="40" t="n">
        <v>3.478</v>
      </c>
      <c r="N80" s="35"/>
      <c r="O80" s="40" t="n">
        <f aca="false">I80*M80</f>
        <v>6.956</v>
      </c>
      <c r="P80" s="35"/>
      <c r="Q80" s="40"/>
      <c r="R80" s="21"/>
      <c r="S80" s="23" t="n">
        <f aca="false">I80*Q80</f>
        <v>0</v>
      </c>
    </row>
    <row r="81" customFormat="false" ht="10.9" hidden="false" customHeight="true" outlineLevel="0" collapsed="false">
      <c r="A81" s="23"/>
      <c r="B81" s="21"/>
      <c r="C81" s="23" t="s">
        <v>93</v>
      </c>
      <c r="D81" s="21"/>
      <c r="E81" s="39" t="s">
        <v>49</v>
      </c>
      <c r="F81" s="21"/>
      <c r="G81" s="23" t="s">
        <v>50</v>
      </c>
      <c r="H81" s="21"/>
      <c r="I81" s="39"/>
      <c r="J81" s="21"/>
      <c r="K81" s="23" t="s">
        <v>71</v>
      </c>
      <c r="L81" s="21"/>
      <c r="M81" s="40"/>
      <c r="N81" s="35"/>
      <c r="O81" s="40" t="n">
        <f aca="false">I81*M81</f>
        <v>0</v>
      </c>
      <c r="P81" s="35"/>
      <c r="Q81" s="40"/>
      <c r="R81" s="21"/>
      <c r="S81" s="23" t="n">
        <f aca="false">I81*Q81</f>
        <v>0</v>
      </c>
    </row>
    <row r="82" customFormat="false" ht="10.9" hidden="false" customHeight="true" outlineLevel="0" collapsed="false">
      <c r="A82" s="23"/>
      <c r="B82" s="21"/>
      <c r="C82" s="23"/>
      <c r="D82" s="21"/>
      <c r="E82" s="39"/>
      <c r="F82" s="21"/>
      <c r="G82" s="23"/>
      <c r="H82" s="21"/>
      <c r="I82" s="39"/>
      <c r="J82" s="21"/>
      <c r="K82" s="23"/>
      <c r="L82" s="21"/>
      <c r="M82" s="40"/>
      <c r="N82" s="35"/>
      <c r="O82" s="40" t="n">
        <f aca="false">I82*M82</f>
        <v>0</v>
      </c>
      <c r="P82" s="35"/>
      <c r="Q82" s="40"/>
      <c r="R82" s="21"/>
      <c r="S82" s="23" t="n">
        <f aca="false">I82*Q82</f>
        <v>0</v>
      </c>
    </row>
    <row r="83" customFormat="false" ht="10.9" hidden="false" customHeight="true" outlineLevel="0" collapsed="false">
      <c r="A83" s="21"/>
      <c r="B83" s="21"/>
      <c r="C83" s="21"/>
      <c r="D83" s="21"/>
      <c r="E83" s="27"/>
      <c r="F83" s="21"/>
      <c r="G83" s="21"/>
      <c r="H83" s="21"/>
      <c r="I83" s="27"/>
      <c r="J83" s="21"/>
      <c r="K83" s="21"/>
      <c r="L83" s="21"/>
      <c r="M83" s="41" t="s">
        <v>61</v>
      </c>
      <c r="N83" s="41"/>
      <c r="O83" s="42" t="n">
        <f aca="false">SUBTOTAL(9,O77:O82)</f>
        <v>34.956</v>
      </c>
      <c r="P83" s="35"/>
      <c r="Q83" s="21"/>
      <c r="R83" s="21"/>
      <c r="S83" s="44" t="n">
        <f aca="false">SUBTOTAL(9,S77:S82)</f>
        <v>0</v>
      </c>
    </row>
    <row r="84" customFormat="false" ht="10.9" hidden="false" customHeight="true" outlineLevel="0" collapsed="false">
      <c r="A84" s="33" t="s">
        <v>95</v>
      </c>
      <c r="B84" s="34"/>
      <c r="C84" s="21"/>
      <c r="D84" s="21"/>
      <c r="E84" s="27"/>
      <c r="F84" s="21"/>
      <c r="G84" s="21"/>
      <c r="H84" s="21"/>
      <c r="I84" s="27"/>
      <c r="J84" s="21"/>
      <c r="K84" s="21"/>
      <c r="L84" s="21"/>
      <c r="M84" s="35"/>
      <c r="N84" s="35"/>
      <c r="O84" s="35"/>
      <c r="P84" s="35"/>
      <c r="Q84" s="35"/>
      <c r="R84" s="21"/>
    </row>
    <row r="85" customFormat="false" ht="10.9" hidden="false" customHeight="true" outlineLevel="0" collapsed="false">
      <c r="A85" s="11"/>
      <c r="B85" s="21"/>
      <c r="C85" s="11" t="s">
        <v>96</v>
      </c>
      <c r="D85" s="21"/>
      <c r="E85" s="36" t="s">
        <v>22</v>
      </c>
      <c r="F85" s="21"/>
      <c r="G85" s="11" t="s">
        <v>97</v>
      </c>
      <c r="H85" s="21"/>
      <c r="I85" s="36" t="n">
        <v>1</v>
      </c>
      <c r="J85" s="21"/>
      <c r="K85" s="11" t="s">
        <v>24</v>
      </c>
      <c r="L85" s="21"/>
      <c r="M85" s="19" t="n">
        <v>9.99</v>
      </c>
      <c r="N85" s="35"/>
      <c r="O85" s="37" t="n">
        <f aca="false">I85*M85</f>
        <v>9.99</v>
      </c>
      <c r="P85" s="35"/>
      <c r="Q85" s="35"/>
      <c r="R85" s="21"/>
      <c r="S85" s="38" t="n">
        <f aca="false">I85*Q85</f>
        <v>0</v>
      </c>
    </row>
    <row r="86" customFormat="false" ht="10.9" hidden="false" customHeight="true" outlineLevel="0" collapsed="false">
      <c r="A86" s="23"/>
      <c r="B86" s="21"/>
      <c r="C86" s="23" t="s">
        <v>98</v>
      </c>
      <c r="D86" s="21"/>
      <c r="E86" s="39" t="s">
        <v>22</v>
      </c>
      <c r="F86" s="21"/>
      <c r="G86" s="23" t="s">
        <v>99</v>
      </c>
      <c r="H86" s="21"/>
      <c r="I86" s="39" t="n">
        <v>8</v>
      </c>
      <c r="J86" s="21"/>
      <c r="K86" s="23" t="s">
        <v>24</v>
      </c>
      <c r="L86" s="21"/>
      <c r="M86" s="24" t="n">
        <v>2.93</v>
      </c>
      <c r="N86" s="35"/>
      <c r="O86" s="40" t="n">
        <f aca="false">I86*M86</f>
        <v>23.44</v>
      </c>
      <c r="P86" s="35"/>
      <c r="Q86" s="40"/>
      <c r="R86" s="21"/>
      <c r="S86" s="23" t="n">
        <f aca="false">I86*Q86</f>
        <v>0</v>
      </c>
    </row>
    <row r="87" customFormat="false" ht="10.9" hidden="false" customHeight="true" outlineLevel="0" collapsed="false">
      <c r="A87" s="23"/>
      <c r="B87" s="21"/>
      <c r="C87" s="23" t="s">
        <v>100</v>
      </c>
      <c r="D87" s="21"/>
      <c r="E87" s="39" t="s">
        <v>22</v>
      </c>
      <c r="F87" s="21"/>
      <c r="G87" s="23" t="s">
        <v>23</v>
      </c>
      <c r="H87" s="21"/>
      <c r="I87" s="39" t="n">
        <v>4</v>
      </c>
      <c r="J87" s="21"/>
      <c r="K87" s="23" t="s">
        <v>24</v>
      </c>
      <c r="L87" s="21"/>
      <c r="M87" s="24" t="n">
        <v>0</v>
      </c>
      <c r="N87" s="35"/>
      <c r="O87" s="40" t="n">
        <f aca="false">I87*M87</f>
        <v>0</v>
      </c>
      <c r="P87" s="35"/>
      <c r="Q87" s="40"/>
      <c r="R87" s="21"/>
      <c r="S87" s="23" t="n">
        <f aca="false">I87*Q87</f>
        <v>0</v>
      </c>
    </row>
    <row r="88" customFormat="false" ht="10.9" hidden="false" customHeight="true" outlineLevel="0" collapsed="false">
      <c r="A88" s="23"/>
      <c r="B88" s="21"/>
      <c r="C88" s="23" t="s">
        <v>101</v>
      </c>
      <c r="D88" s="21"/>
      <c r="E88" s="39" t="s">
        <v>22</v>
      </c>
      <c r="F88" s="21"/>
      <c r="G88" s="23" t="s">
        <v>102</v>
      </c>
      <c r="H88" s="21"/>
      <c r="I88" s="39" t="n">
        <v>8</v>
      </c>
      <c r="J88" s="21"/>
      <c r="K88" s="23" t="s">
        <v>24</v>
      </c>
      <c r="L88" s="21"/>
      <c r="M88" s="24" t="n">
        <v>2</v>
      </c>
      <c r="N88" s="35"/>
      <c r="O88" s="40" t="n">
        <f aca="false">I88*M88</f>
        <v>16</v>
      </c>
      <c r="P88" s="35"/>
      <c r="Q88" s="40"/>
      <c r="R88" s="21"/>
      <c r="S88" s="23" t="n">
        <f aca="false">I88*Q88</f>
        <v>0</v>
      </c>
    </row>
    <row r="89" customFormat="false" ht="10.9" hidden="false" customHeight="true" outlineLevel="0" collapsed="false">
      <c r="A89" s="23"/>
      <c r="B89" s="21"/>
      <c r="C89" s="23" t="s">
        <v>103</v>
      </c>
      <c r="D89" s="21"/>
      <c r="E89" s="39" t="s">
        <v>49</v>
      </c>
      <c r="F89" s="21"/>
      <c r="G89" s="23" t="s">
        <v>50</v>
      </c>
      <c r="H89" s="21"/>
      <c r="I89" s="39"/>
      <c r="J89" s="21"/>
      <c r="K89" s="23" t="s">
        <v>51</v>
      </c>
      <c r="L89" s="21"/>
      <c r="M89" s="24"/>
      <c r="N89" s="35"/>
      <c r="O89" s="40" t="n">
        <f aca="false">I89*M89</f>
        <v>0</v>
      </c>
      <c r="P89" s="35"/>
      <c r="Q89" s="40"/>
      <c r="R89" s="21"/>
      <c r="S89" s="23" t="n">
        <f aca="false">I89*Q89</f>
        <v>0</v>
      </c>
    </row>
    <row r="90" customFormat="false" ht="10.9" hidden="false" customHeight="true" outlineLevel="0" collapsed="false">
      <c r="A90" s="23"/>
      <c r="B90" s="21"/>
      <c r="C90" s="23" t="s">
        <v>104</v>
      </c>
      <c r="D90" s="21"/>
      <c r="E90" s="39" t="s">
        <v>22</v>
      </c>
      <c r="F90" s="21"/>
      <c r="G90" s="23" t="s">
        <v>55</v>
      </c>
      <c r="H90" s="21"/>
      <c r="I90" s="39" t="n">
        <v>32</v>
      </c>
      <c r="J90" s="21"/>
      <c r="K90" s="23" t="s">
        <v>24</v>
      </c>
      <c r="L90" s="21"/>
      <c r="M90" s="24" t="n">
        <v>0.79</v>
      </c>
      <c r="N90" s="35"/>
      <c r="O90" s="40" t="n">
        <f aca="false">I90*M90</f>
        <v>25.28</v>
      </c>
      <c r="P90" s="35"/>
      <c r="Q90" s="40"/>
      <c r="R90" s="21"/>
      <c r="S90" s="23" t="n">
        <f aca="false">I90*Q90</f>
        <v>0</v>
      </c>
    </row>
    <row r="91" customFormat="false" ht="10.9" hidden="false" customHeight="true" outlineLevel="0" collapsed="false">
      <c r="A91" s="23"/>
      <c r="B91" s="21"/>
      <c r="C91" s="23" t="s">
        <v>105</v>
      </c>
      <c r="D91" s="21"/>
      <c r="E91" s="39" t="s">
        <v>22</v>
      </c>
      <c r="F91" s="21"/>
      <c r="G91" s="23" t="s">
        <v>97</v>
      </c>
      <c r="H91" s="21"/>
      <c r="I91" s="39" t="n">
        <v>32</v>
      </c>
      <c r="J91" s="21"/>
      <c r="K91" s="23" t="s">
        <v>24</v>
      </c>
      <c r="L91" s="21"/>
      <c r="M91" s="24" t="n">
        <f aca="false">3.49/35</f>
        <v>0.0997142857142857</v>
      </c>
      <c r="N91" s="35"/>
      <c r="O91" s="40" t="n">
        <f aca="false">I91*M91</f>
        <v>3.19085714285714</v>
      </c>
      <c r="P91" s="35"/>
      <c r="Q91" s="40"/>
      <c r="R91" s="21"/>
      <c r="S91" s="23" t="n">
        <f aca="false">I91*Q91</f>
        <v>0</v>
      </c>
    </row>
    <row r="92" customFormat="false" ht="10.9" hidden="false" customHeight="true" outlineLevel="0" collapsed="false">
      <c r="A92" s="23"/>
      <c r="B92" s="21"/>
      <c r="C92" s="23" t="s">
        <v>106</v>
      </c>
      <c r="D92" s="21"/>
      <c r="E92" s="39" t="s">
        <v>22</v>
      </c>
      <c r="F92" s="21"/>
      <c r="G92" s="23" t="s">
        <v>107</v>
      </c>
      <c r="H92" s="21"/>
      <c r="I92" s="39" t="n">
        <v>8</v>
      </c>
      <c r="J92" s="21"/>
      <c r="K92" s="23" t="s">
        <v>24</v>
      </c>
      <c r="L92" s="21"/>
      <c r="M92" s="24" t="n">
        <v>2.79</v>
      </c>
      <c r="N92" s="35"/>
      <c r="O92" s="40" t="n">
        <f aca="false">I92*M92</f>
        <v>22.32</v>
      </c>
      <c r="P92" s="35"/>
      <c r="Q92" s="40"/>
      <c r="R92" s="21"/>
      <c r="S92" s="23" t="n">
        <f aca="false">I92*Q92</f>
        <v>0</v>
      </c>
    </row>
    <row r="93" customFormat="false" ht="10.9" hidden="false" customHeight="true" outlineLevel="0" collapsed="false">
      <c r="A93" s="23"/>
      <c r="B93" s="21"/>
      <c r="C93" s="23"/>
      <c r="D93" s="21"/>
      <c r="E93" s="39"/>
      <c r="F93" s="21"/>
      <c r="G93" s="23"/>
      <c r="H93" s="21"/>
      <c r="I93" s="39"/>
      <c r="J93" s="21"/>
      <c r="K93" s="23"/>
      <c r="L93" s="21"/>
      <c r="M93" s="24"/>
      <c r="N93" s="35"/>
      <c r="O93" s="40" t="n">
        <f aca="false">I93*M93</f>
        <v>0</v>
      </c>
      <c r="P93" s="35"/>
      <c r="Q93" s="40"/>
      <c r="R93" s="21"/>
      <c r="S93" s="23" t="n">
        <f aca="false">I93*Q93</f>
        <v>0</v>
      </c>
    </row>
    <row r="94" customFormat="false" ht="12.95" hidden="false" customHeight="true" outlineLevel="0" collapsed="false">
      <c r="A94" s="21"/>
      <c r="B94" s="21"/>
      <c r="C94" s="21"/>
      <c r="D94" s="21"/>
      <c r="E94" s="27"/>
      <c r="F94" s="21"/>
      <c r="G94" s="21"/>
      <c r="H94" s="21"/>
      <c r="I94" s="27"/>
      <c r="J94" s="21"/>
      <c r="K94" s="21"/>
      <c r="L94" s="21"/>
      <c r="M94" s="41" t="s">
        <v>61</v>
      </c>
      <c r="N94" s="41"/>
      <c r="O94" s="42" t="n">
        <f aca="false">SUBTOTAL(9,O85:O93)</f>
        <v>100.220857142857</v>
      </c>
      <c r="P94" s="35"/>
      <c r="Q94" s="21"/>
      <c r="R94" s="21"/>
      <c r="S94" s="44" t="n">
        <f aca="false">SUBTOTAL(9,S85:S93)</f>
        <v>0</v>
      </c>
    </row>
    <row r="95" customFormat="false" ht="10.9" hidden="false" customHeight="true" outlineLevel="0" collapsed="false">
      <c r="A95" s="33" t="s">
        <v>108</v>
      </c>
      <c r="B95" s="34"/>
      <c r="C95" s="21"/>
      <c r="D95" s="21"/>
      <c r="E95" s="27"/>
      <c r="F95" s="21"/>
      <c r="G95" s="21"/>
      <c r="H95" s="21"/>
      <c r="I95" s="27"/>
      <c r="J95" s="21"/>
      <c r="K95" s="21"/>
      <c r="L95" s="21"/>
      <c r="M95" s="35"/>
      <c r="N95" s="35"/>
      <c r="O95" s="35"/>
      <c r="P95" s="35"/>
      <c r="Q95" s="35"/>
      <c r="R95" s="21"/>
    </row>
    <row r="96" customFormat="false" ht="10.9" hidden="false" customHeight="true" outlineLevel="0" collapsed="false">
      <c r="A96" s="51" t="s">
        <v>51</v>
      </c>
      <c r="B96" s="21"/>
      <c r="C96" s="11" t="s">
        <v>109</v>
      </c>
      <c r="D96" s="21"/>
      <c r="E96" s="36" t="s">
        <v>22</v>
      </c>
      <c r="F96" s="21"/>
      <c r="G96" s="11" t="s">
        <v>50</v>
      </c>
      <c r="H96" s="21"/>
      <c r="I96" s="36" t="n">
        <v>6</v>
      </c>
      <c r="J96" s="21"/>
      <c r="K96" s="11" t="s">
        <v>110</v>
      </c>
      <c r="L96" s="21"/>
      <c r="M96" s="19" t="n">
        <v>7.86</v>
      </c>
      <c r="N96" s="35"/>
      <c r="O96" s="37" t="n">
        <f aca="false">I96*M96</f>
        <v>47.16</v>
      </c>
      <c r="P96" s="35"/>
      <c r="Q96" s="46"/>
      <c r="R96" s="21"/>
      <c r="S96" s="38" t="n">
        <f aca="false">I96*Q96</f>
        <v>0</v>
      </c>
    </row>
    <row r="97" customFormat="false" ht="10.9" hidden="false" customHeight="true" outlineLevel="0" collapsed="false">
      <c r="A97" s="52" t="s">
        <v>71</v>
      </c>
      <c r="B97" s="21"/>
      <c r="C97" s="23" t="s">
        <v>111</v>
      </c>
      <c r="D97" s="21"/>
      <c r="E97" s="39" t="s">
        <v>22</v>
      </c>
      <c r="F97" s="21"/>
      <c r="G97" s="23" t="s">
        <v>50</v>
      </c>
      <c r="H97" s="21"/>
      <c r="I97" s="39" t="n">
        <v>36</v>
      </c>
      <c r="J97" s="21"/>
      <c r="K97" s="23" t="s">
        <v>112</v>
      </c>
      <c r="L97" s="21"/>
      <c r="M97" s="24" t="n">
        <v>3</v>
      </c>
      <c r="N97" s="35"/>
      <c r="O97" s="40" t="n">
        <f aca="false">I97*M97</f>
        <v>108</v>
      </c>
      <c r="P97" s="35"/>
      <c r="Q97" s="40"/>
      <c r="R97" s="21"/>
      <c r="S97" s="23" t="n">
        <f aca="false">I97*Q97</f>
        <v>0</v>
      </c>
    </row>
    <row r="98" customFormat="false" ht="10.9" hidden="false" customHeight="true" outlineLevel="0" collapsed="false">
      <c r="A98" s="52" t="s">
        <v>69</v>
      </c>
      <c r="B98" s="21"/>
      <c r="C98" s="23" t="s">
        <v>113</v>
      </c>
      <c r="D98" s="21"/>
      <c r="E98" s="39" t="s">
        <v>22</v>
      </c>
      <c r="F98" s="21"/>
      <c r="G98" s="23" t="s">
        <v>50</v>
      </c>
      <c r="H98" s="21"/>
      <c r="I98" s="39" t="n">
        <v>10</v>
      </c>
      <c r="J98" s="21"/>
      <c r="K98" s="23" t="s">
        <v>112</v>
      </c>
      <c r="L98" s="21"/>
      <c r="M98" s="24" t="n">
        <v>11.27</v>
      </c>
      <c r="N98" s="35"/>
      <c r="O98" s="40" t="n">
        <f aca="false">I98*M98</f>
        <v>112.7</v>
      </c>
      <c r="P98" s="35"/>
      <c r="Q98" s="40"/>
      <c r="R98" s="21"/>
      <c r="S98" s="23" t="n">
        <f aca="false">I98*Q98</f>
        <v>0</v>
      </c>
    </row>
    <row r="99" customFormat="false" ht="10.9" hidden="false" customHeight="true" outlineLevel="0" collapsed="false">
      <c r="A99" s="52" t="s">
        <v>114</v>
      </c>
      <c r="B99" s="21"/>
      <c r="C99" s="23" t="s">
        <v>115</v>
      </c>
      <c r="D99" s="21"/>
      <c r="E99" s="39" t="s">
        <v>22</v>
      </c>
      <c r="F99" s="21"/>
      <c r="G99" s="23" t="s">
        <v>50</v>
      </c>
      <c r="H99" s="21"/>
      <c r="I99" s="39" t="n">
        <v>3</v>
      </c>
      <c r="J99" s="21"/>
      <c r="K99" s="23" t="s">
        <v>112</v>
      </c>
      <c r="L99" s="21"/>
      <c r="M99" s="24" t="n">
        <v>3.35</v>
      </c>
      <c r="N99" s="35"/>
      <c r="O99" s="40" t="n">
        <f aca="false">I99*M99</f>
        <v>10.05</v>
      </c>
      <c r="P99" s="35"/>
      <c r="Q99" s="40"/>
      <c r="R99" s="21"/>
      <c r="S99" s="23" t="n">
        <f aca="false">I99*Q99</f>
        <v>0</v>
      </c>
    </row>
    <row r="100" customFormat="false" ht="10.9" hidden="false" customHeight="true" outlineLevel="0" collapsed="false">
      <c r="A100" s="52" t="s">
        <v>116</v>
      </c>
      <c r="B100" s="21"/>
      <c r="C100" s="23" t="s">
        <v>117</v>
      </c>
      <c r="D100" s="21"/>
      <c r="E100" s="39" t="s">
        <v>22</v>
      </c>
      <c r="F100" s="21"/>
      <c r="G100" s="23" t="s">
        <v>97</v>
      </c>
      <c r="H100" s="21"/>
      <c r="I100" s="39" t="n">
        <v>4</v>
      </c>
      <c r="J100" s="21"/>
      <c r="K100" s="23" t="s">
        <v>110</v>
      </c>
      <c r="L100" s="21"/>
      <c r="M100" s="24" t="n">
        <f aca="false">6.39/8</f>
        <v>0.79875</v>
      </c>
      <c r="N100" s="35"/>
      <c r="O100" s="40" t="n">
        <f aca="false">I100*M100</f>
        <v>3.195</v>
      </c>
      <c r="P100" s="35"/>
      <c r="Q100" s="40"/>
      <c r="R100" s="21"/>
      <c r="S100" s="23" t="n">
        <f aca="false">I100*Q100</f>
        <v>0</v>
      </c>
    </row>
    <row r="101" customFormat="false" ht="10.9" hidden="false" customHeight="true" outlineLevel="0" collapsed="false">
      <c r="A101" s="52"/>
      <c r="B101" s="21"/>
      <c r="C101" s="23"/>
      <c r="D101" s="21"/>
      <c r="E101" s="39"/>
      <c r="F101" s="21"/>
      <c r="G101" s="23"/>
      <c r="H101" s="21"/>
      <c r="I101" s="39"/>
      <c r="J101" s="21"/>
      <c r="K101" s="23"/>
      <c r="L101" s="21"/>
      <c r="M101" s="24"/>
      <c r="N101" s="35"/>
      <c r="O101" s="40"/>
      <c r="P101" s="35"/>
      <c r="Q101" s="40"/>
      <c r="R101" s="21"/>
      <c r="S101" s="23" t="n">
        <f aca="false">I101*Q101</f>
        <v>0</v>
      </c>
    </row>
    <row r="102" customFormat="false" ht="10.9" hidden="false" customHeight="true" outlineLevel="0" collapsed="false">
      <c r="A102" s="38"/>
      <c r="B102" s="21"/>
      <c r="C102" s="38"/>
      <c r="D102" s="21"/>
      <c r="E102" s="53"/>
      <c r="F102" s="21"/>
      <c r="G102" s="38"/>
      <c r="H102" s="21"/>
      <c r="I102" s="53"/>
      <c r="J102" s="21"/>
      <c r="K102" s="38"/>
      <c r="L102" s="21"/>
      <c r="M102" s="54"/>
      <c r="N102" s="35"/>
      <c r="O102" s="42" t="n">
        <f aca="false">SUBTOTAL(9,O96:O101)</f>
        <v>281.105</v>
      </c>
      <c r="P102" s="35"/>
      <c r="Q102" s="21"/>
      <c r="R102" s="21"/>
      <c r="S102" s="44" t="n">
        <f aca="false">SUBTOTAL(9,S96:S101)</f>
        <v>0</v>
      </c>
    </row>
    <row r="103" customFormat="false" ht="10.9" hidden="false" customHeight="true" outlineLevel="0" collapsed="false">
      <c r="A103" s="21"/>
      <c r="B103" s="21"/>
      <c r="C103" s="21"/>
      <c r="D103" s="21"/>
      <c r="E103" s="27"/>
      <c r="F103" s="21"/>
      <c r="G103" s="21"/>
      <c r="H103" s="21"/>
      <c r="I103" s="27"/>
      <c r="J103" s="21"/>
      <c r="K103" s="21"/>
      <c r="L103" s="21"/>
      <c r="M103" s="35"/>
      <c r="N103" s="35"/>
      <c r="O103" s="35"/>
      <c r="P103" s="35"/>
      <c r="Q103" s="35"/>
      <c r="R103" s="21"/>
    </row>
    <row r="104" customFormat="false" ht="10.9" hidden="false" customHeight="true" outlineLevel="0" collapsed="false">
      <c r="A104" s="21"/>
      <c r="B104" s="21"/>
      <c r="C104" s="21"/>
      <c r="D104" s="21"/>
      <c r="E104" s="27"/>
      <c r="F104" s="21"/>
      <c r="G104" s="21"/>
      <c r="H104" s="21"/>
      <c r="I104" s="27"/>
      <c r="J104" s="21"/>
      <c r="K104" s="21"/>
      <c r="L104" s="21"/>
      <c r="M104" s="41" t="s">
        <v>118</v>
      </c>
      <c r="N104" s="55"/>
      <c r="O104" s="56" t="n">
        <f aca="false">SUBTOTAL(9,O10:O103)</f>
        <v>1241.8085047619</v>
      </c>
      <c r="P104" s="55"/>
      <c r="Q104" s="21"/>
      <c r="R104" s="21"/>
      <c r="S104" s="57" t="n">
        <f aca="false">SUBTOTAL(9,S10:S103)</f>
        <v>28.29125</v>
      </c>
    </row>
    <row r="105" customFormat="false" ht="6.95" hidden="false" customHeight="true" outlineLevel="0" collapsed="false"/>
    <row r="108" customFormat="false" ht="12.1" hidden="false" customHeight="true" outlineLevel="0" collapsed="false">
      <c r="C108" s="58" t="s">
        <v>119</v>
      </c>
      <c r="E108" s="59" t="n">
        <v>182.48</v>
      </c>
    </row>
    <row r="109" customFormat="false" ht="12.1" hidden="false" customHeight="true" outlineLevel="0" collapsed="false">
      <c r="C109" s="58" t="s">
        <v>120</v>
      </c>
      <c r="E109" s="59" t="n">
        <v>40.56</v>
      </c>
    </row>
    <row r="110" customFormat="false" ht="12.1" hidden="false" customHeight="true" outlineLevel="0" collapsed="false">
      <c r="C110" s="58" t="s">
        <v>121</v>
      </c>
      <c r="E110" s="59" t="n">
        <v>54.56</v>
      </c>
    </row>
    <row r="111" customFormat="false" ht="12.1" hidden="false" customHeight="true" outlineLevel="0" collapsed="false">
      <c r="C111" s="58" t="s">
        <v>122</v>
      </c>
      <c r="E111" s="59" t="n">
        <v>39.92</v>
      </c>
    </row>
  </sheetData>
  <mergeCells count="3">
    <mergeCell ref="A1:S1"/>
    <mergeCell ref="C2:S2"/>
    <mergeCell ref="I4:K4"/>
  </mergeCells>
  <printOptions headings="false" gridLines="false" gridLinesSet="true" horizontalCentered="false" verticalCentered="false"/>
  <pageMargins left="0.25" right="0.25" top="0.25" bottom="0.566666666666667" header="0.511805555555555" footer="0.25"/>
  <pageSetup paperSize="1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>&amp;C&amp;"Times New Roman,Regular"&amp;12Page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687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3377</TotalTime>
  <Application>LibreOffice/4.3.5.2$Linux_X86_64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2006-12-08T21:31:13Z</dcterms:created>
  <dc:creator>Dave Lavery</dc:creator>
  <dc:language>en-US</dc:language>
  <cp:lastPrinted>2014-03-01T12:04:12Z</cp:lastPrinted>
  <dcterms:modified xsi:type="dcterms:W3CDTF">2015-02-16T12:49:25Z</dcterms:modified>
  <cp:revision>12</cp:revision>
</cp:coreProperties>
</file>