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lu\Documents\Bristol\forth_year\computing\liquid_crystals_improved\"/>
    </mc:Choice>
  </mc:AlternateContent>
  <xr:revisionPtr revIDLastSave="0" documentId="13_ncr:1_{BF05E313-92D6-46FA-9127-A093D55AACAB}" xr6:coauthVersionLast="47" xr6:coauthVersionMax="47" xr10:uidLastSave="{00000000-0000-0000-0000-000000000000}"/>
  <bookViews>
    <workbookView xWindow="-108" yWindow="-108" windowWidth="23256" windowHeight="12576" activeTab="3" xr2:uid="{BD9718C5-91E4-43BA-B50A-CD0F946B0AC8}"/>
  </bookViews>
  <sheets>
    <sheet name="unmodified_vs_numba" sheetId="1" r:id="rId1"/>
    <sheet name="mpi_cores" sheetId="2" r:id="rId2"/>
    <sheet name="numba_mpi" sheetId="3" r:id="rId3"/>
    <sheet name="Cython" sheetId="6" r:id="rId4"/>
    <sheet name="vector" sheetId="4" r:id="rId5"/>
    <sheet name="unmodifi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6" l="1"/>
  <c r="D28" i="6"/>
  <c r="D29" i="6"/>
  <c r="D26" i="6"/>
  <c r="D27" i="6"/>
  <c r="D21" i="6"/>
  <c r="D22" i="6"/>
  <c r="D23" i="6"/>
  <c r="D24" i="6"/>
  <c r="D25" i="6"/>
  <c r="D20" i="6"/>
  <c r="H17" i="6"/>
  <c r="H8" i="6"/>
  <c r="H9" i="6"/>
  <c r="H10" i="6"/>
  <c r="H11" i="6"/>
  <c r="H12" i="6"/>
  <c r="H13" i="6"/>
  <c r="H14" i="6"/>
  <c r="H15" i="6"/>
  <c r="H16" i="6"/>
  <c r="H7" i="6"/>
  <c r="C9" i="6"/>
  <c r="C10" i="6"/>
  <c r="C11" i="6" s="1"/>
  <c r="C12" i="6" s="1"/>
  <c r="C13" i="6" s="1"/>
  <c r="C14" i="6" s="1"/>
  <c r="C15" i="6" s="1"/>
  <c r="C16" i="6" s="1"/>
  <c r="C8" i="6"/>
  <c r="F17" i="5"/>
  <c r="F8" i="5"/>
  <c r="F9" i="5"/>
  <c r="F10" i="5"/>
  <c r="F11" i="5"/>
  <c r="F12" i="5"/>
  <c r="F13" i="5"/>
  <c r="F14" i="5"/>
  <c r="F15" i="5"/>
  <c r="F16" i="5"/>
  <c r="F7" i="5"/>
  <c r="B9" i="5"/>
  <c r="B10" i="5"/>
  <c r="B11" i="5"/>
  <c r="B12" i="5" s="1"/>
  <c r="B13" i="5" s="1"/>
  <c r="B14" i="5" s="1"/>
  <c r="B15" i="5" s="1"/>
  <c r="B16" i="5" s="1"/>
  <c r="B8" i="5"/>
  <c r="B13" i="4"/>
  <c r="B14" i="4" s="1"/>
  <c r="B15" i="4" s="1"/>
  <c r="B12" i="4"/>
  <c r="B11" i="4"/>
  <c r="B10" i="4"/>
  <c r="E16" i="3"/>
  <c r="E7" i="3"/>
  <c r="E8" i="3"/>
  <c r="E9" i="3"/>
  <c r="E10" i="3"/>
  <c r="E11" i="3"/>
  <c r="E12" i="3"/>
  <c r="E13" i="3"/>
  <c r="E14" i="3"/>
  <c r="E15" i="3"/>
  <c r="E6" i="3"/>
  <c r="B11" i="3"/>
  <c r="B12" i="3"/>
  <c r="B13" i="3" s="1"/>
  <c r="B14" i="3" s="1"/>
  <c r="B15" i="3" s="1"/>
  <c r="B10" i="3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9" i="2"/>
  <c r="C27" i="2"/>
  <c r="C28" i="2" s="1"/>
  <c r="C11" i="2"/>
  <c r="C12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10" i="2"/>
  <c r="F16" i="1"/>
  <c r="F9" i="1"/>
  <c r="F10" i="1"/>
  <c r="F11" i="1"/>
  <c r="F12" i="1"/>
  <c r="F13" i="1"/>
  <c r="F14" i="1"/>
  <c r="F15" i="1"/>
  <c r="F8" i="1"/>
  <c r="C10" i="1"/>
  <c r="C11" i="1" s="1"/>
  <c r="C12" i="1" s="1"/>
  <c r="C13" i="1" s="1"/>
  <c r="C14" i="1" s="1"/>
  <c r="C15" i="1" s="1"/>
  <c r="C9" i="1"/>
</calcChain>
</file>

<file path=xl/sharedStrings.xml><?xml version="1.0" encoding="utf-8"?>
<sst xmlns="http://schemas.openxmlformats.org/spreadsheetml/2006/main" count="31" uniqueCount="20">
  <si>
    <t>size</t>
  </si>
  <si>
    <t>unmodified</t>
  </si>
  <si>
    <t>numba</t>
  </si>
  <si>
    <t>speedup</t>
  </si>
  <si>
    <t>n_cores</t>
  </si>
  <si>
    <t>walltime</t>
  </si>
  <si>
    <t>cpu_time</t>
  </si>
  <si>
    <t>non_mpi_runtime</t>
  </si>
  <si>
    <t>numba + mpi</t>
  </si>
  <si>
    <t>grid size</t>
  </si>
  <si>
    <t>vector</t>
  </si>
  <si>
    <t>vectorised</t>
  </si>
  <si>
    <t>all_energy_np</t>
  </si>
  <si>
    <t>all_energy+one-energynp</t>
  </si>
  <si>
    <t>numpy_vector</t>
  </si>
  <si>
    <t>better_numpy</t>
  </si>
  <si>
    <t>unmodded</t>
  </si>
  <si>
    <t>cython</t>
  </si>
  <si>
    <t>numba+mpi speedup</t>
  </si>
  <si>
    <t xml:space="preserve">mean speed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</si>
</sst>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unmodified_vs_numba!$C$8:$C$15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unmodified_vs_numba!$D$8:$D$15</c:f>
              <c:numCache>
                <c:formatCode>General</c:formatCode>
                <c:ptCount val="8"/>
                <c:pt idx="0">
                  <c:v>3.7357200000000002</c:v>
                </c:pt>
                <c:pt idx="1">
                  <c:v>14.38752</c:v>
                </c:pt>
                <c:pt idx="2">
                  <c:v>30.481072000000001</c:v>
                </c:pt>
                <c:pt idx="3">
                  <c:v>54.514394000000003</c:v>
                </c:pt>
                <c:pt idx="4">
                  <c:v>83.762912999999998</c:v>
                </c:pt>
                <c:pt idx="5">
                  <c:v>121.718538</c:v>
                </c:pt>
                <c:pt idx="6">
                  <c:v>162.20109600000001</c:v>
                </c:pt>
                <c:pt idx="7">
                  <c:v>210.279718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C-4925-AB81-13FB4C0B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92864"/>
        <c:axId val="2091590688"/>
      </c:scatterChart>
      <c:valAx>
        <c:axId val="6456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90688"/>
        <c:crosses val="autoZero"/>
        <c:crossBetween val="midCat"/>
      </c:valAx>
      <c:valAx>
        <c:axId val="20915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Cython</a:t>
            </a:r>
            <a:r>
              <a:rPr lang="en-GB" baseline="0"/>
              <a:t> vs Unmodified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Cython!$D$6</c:f>
              <c:strCache>
                <c:ptCount val="1"/>
                <c:pt idx="0">
                  <c:v>cython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Cython!$C$7:$C$16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Cython!$D$7:$D$16</c:f>
              <c:numCache>
                <c:formatCode>General</c:formatCode>
                <c:ptCount val="10"/>
                <c:pt idx="0">
                  <c:v>6.7102089999999999</c:v>
                </c:pt>
                <c:pt idx="1">
                  <c:v>24.307780999999999</c:v>
                </c:pt>
                <c:pt idx="2">
                  <c:v>54.192244000000002</c:v>
                </c:pt>
                <c:pt idx="3">
                  <c:v>96.255770999999996</c:v>
                </c:pt>
                <c:pt idx="4">
                  <c:v>153.59619799999999</c:v>
                </c:pt>
                <c:pt idx="5">
                  <c:v>222.52282199999999</c:v>
                </c:pt>
                <c:pt idx="6">
                  <c:v>324.29564099999999</c:v>
                </c:pt>
                <c:pt idx="7">
                  <c:v>388.34831500000001</c:v>
                </c:pt>
                <c:pt idx="8">
                  <c:v>530.055612</c:v>
                </c:pt>
                <c:pt idx="9">
                  <c:v>611.52713200000005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6-45F4-982A-9A347A629E1C}"/>
            </c:ext>
          </c:extLst>
        </c:ser>
        <c:ser>
          <c:idx val="1"/>
          <c:order val="1"/>
          <c:tx>
            <c:strRef>
              <c:f>Cython!$E$6</c:f>
              <c:strCache>
                <c:ptCount val="1"/>
                <c:pt idx="0">
                  <c:v>unmodified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Cython!$C$7:$C$16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Cython!$E$7:$E$16</c:f>
              <c:numCache>
                <c:formatCode>General</c:formatCode>
                <c:ptCount val="10"/>
                <c:pt idx="0">
                  <c:v>8.8451380000000004</c:v>
                </c:pt>
                <c:pt idx="1">
                  <c:v>35.259749999999997</c:v>
                </c:pt>
                <c:pt idx="2">
                  <c:v>79.161737000000002</c:v>
                </c:pt>
                <c:pt idx="3">
                  <c:v>142.220169</c:v>
                </c:pt>
                <c:pt idx="4">
                  <c:v>226.20186100000001</c:v>
                </c:pt>
                <c:pt idx="5">
                  <c:v>326.48413199999999</c:v>
                </c:pt>
                <c:pt idx="6">
                  <c:v>436.87131099999999</c:v>
                </c:pt>
                <c:pt idx="7">
                  <c:v>580.73023999999998</c:v>
                </c:pt>
                <c:pt idx="8">
                  <c:v>728.32600000000002</c:v>
                </c:pt>
                <c:pt idx="9">
                  <c:v>1006.941671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6-45F4-982A-9A347A62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49359"/>
        <c:axId val="243679375"/>
      </c:scatterChart>
      <c:valAx>
        <c:axId val="23494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79375"/>
        <c:crosses val="autoZero"/>
        <c:crossBetween val="midCat"/>
      </c:valAx>
      <c:valAx>
        <c:axId val="2436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Numba vs Vectorised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vector!$C$5</c:f>
              <c:strCache>
                <c:ptCount val="1"/>
                <c:pt idx="0">
                  <c:v>numba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vector!$B$6:$B$15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vector!$C$6:$C$15</c:f>
              <c:numCache>
                <c:formatCode>General</c:formatCode>
                <c:ptCount val="10"/>
                <c:pt idx="0">
                  <c:v>1.676733</c:v>
                </c:pt>
                <c:pt idx="1">
                  <c:v>6.509595</c:v>
                </c:pt>
                <c:pt idx="2">
                  <c:v>14.195299</c:v>
                </c:pt>
                <c:pt idx="3">
                  <c:v>26.070720000000001</c:v>
                </c:pt>
                <c:pt idx="4">
                  <c:v>41.974463999999998</c:v>
                </c:pt>
                <c:pt idx="5">
                  <c:v>58.206783999999999</c:v>
                </c:pt>
                <c:pt idx="6">
                  <c:v>83.488303999999999</c:v>
                </c:pt>
                <c:pt idx="7">
                  <c:v>117.78986399999999</c:v>
                </c:pt>
                <c:pt idx="8">
                  <c:v>132.051321</c:v>
                </c:pt>
                <c:pt idx="9">
                  <c:v>162.551784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F-479A-AB35-F5E6DB1F197A}"/>
            </c:ext>
          </c:extLst>
        </c:ser>
        <c:ser>
          <c:idx val="1"/>
          <c:order val="1"/>
          <c:tx>
            <c:strRef>
              <c:f>vector!$D$5</c:f>
              <c:strCache>
                <c:ptCount val="1"/>
                <c:pt idx="0">
                  <c:v>vectorised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vector!$B$6:$B$15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vector!$D$6:$D$15</c:f>
              <c:numCache>
                <c:formatCode>General</c:formatCode>
                <c:ptCount val="10"/>
                <c:pt idx="0">
                  <c:v>1.8791869999999999</c:v>
                </c:pt>
                <c:pt idx="1">
                  <c:v>7.0363360000000004</c:v>
                </c:pt>
                <c:pt idx="2">
                  <c:v>14.541808</c:v>
                </c:pt>
                <c:pt idx="3">
                  <c:v>25.569561</c:v>
                </c:pt>
                <c:pt idx="4">
                  <c:v>39.890656999999997</c:v>
                </c:pt>
                <c:pt idx="5">
                  <c:v>57.380929000000002</c:v>
                </c:pt>
                <c:pt idx="6">
                  <c:v>79.357750999999993</c:v>
                </c:pt>
                <c:pt idx="7">
                  <c:v>102.593023</c:v>
                </c:pt>
                <c:pt idx="8">
                  <c:v>128.459305</c:v>
                </c:pt>
                <c:pt idx="9">
                  <c:v>164.708766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F-479A-AB35-F5E6DB1F1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60543"/>
        <c:axId val="44798127"/>
      </c:scatterChart>
      <c:valAx>
        <c:axId val="12546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8545013123359582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8127"/>
        <c:crosses val="autoZero"/>
        <c:crossBetween val="midCat"/>
      </c:valAx>
      <c:valAx>
        <c:axId val="447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Numpy Vectorisation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unmodified!$C$6</c:f>
              <c:strCache>
                <c:ptCount val="1"/>
                <c:pt idx="0">
                  <c:v>unmodified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unmodified!$B$7:$B$16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unmodified!$C$7:$C$16</c:f>
              <c:numCache>
                <c:formatCode>General</c:formatCode>
                <c:ptCount val="10"/>
                <c:pt idx="0">
                  <c:v>8.8451380000000004</c:v>
                </c:pt>
                <c:pt idx="1">
                  <c:v>35.259749999999997</c:v>
                </c:pt>
                <c:pt idx="2">
                  <c:v>79.161737000000002</c:v>
                </c:pt>
                <c:pt idx="3">
                  <c:v>142.220169</c:v>
                </c:pt>
                <c:pt idx="4">
                  <c:v>226.20186100000001</c:v>
                </c:pt>
                <c:pt idx="5">
                  <c:v>326.48413199999999</c:v>
                </c:pt>
                <c:pt idx="6">
                  <c:v>436.87131099999999</c:v>
                </c:pt>
                <c:pt idx="7">
                  <c:v>580.73023999999998</c:v>
                </c:pt>
                <c:pt idx="8">
                  <c:v>728.32600000000002</c:v>
                </c:pt>
                <c:pt idx="9">
                  <c:v>1006.941671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7-45DF-9F4A-0813D806D3ED}"/>
            </c:ext>
          </c:extLst>
        </c:ser>
        <c:ser>
          <c:idx val="1"/>
          <c:order val="1"/>
          <c:tx>
            <c:strRef>
              <c:f>unmodified!$D$6</c:f>
              <c:strCache>
                <c:ptCount val="1"/>
                <c:pt idx="0">
                  <c:v>numpy_vector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unmodified!$B$7:$B$16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unmodified!$D$7:$D$16</c:f>
              <c:numCache>
                <c:formatCode>General</c:formatCode>
                <c:ptCount val="10"/>
                <c:pt idx="0">
                  <c:v>10.164711</c:v>
                </c:pt>
                <c:pt idx="1">
                  <c:v>43.946865000000003</c:v>
                </c:pt>
                <c:pt idx="2">
                  <c:v>90.475945999999993</c:v>
                </c:pt>
                <c:pt idx="3">
                  <c:v>219.19175799999999</c:v>
                </c:pt>
                <c:pt idx="4">
                  <c:v>264.721474</c:v>
                </c:pt>
                <c:pt idx="5">
                  <c:v>427.51320900000002</c:v>
                </c:pt>
                <c:pt idx="6">
                  <c:v>529.79236200000003</c:v>
                </c:pt>
                <c:pt idx="7">
                  <c:v>687.88323500000001</c:v>
                </c:pt>
                <c:pt idx="8">
                  <c:v>1067.1753819999999</c:v>
                </c:pt>
                <c:pt idx="9">
                  <c:v>1078.9388120000001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7-45DF-9F4A-0813D806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287"/>
        <c:axId val="51074943"/>
      </c:scatterChart>
      <c:valAx>
        <c:axId val="170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4943"/>
        <c:crosses val="autoZero"/>
        <c:crossBetween val="midCat"/>
      </c:valAx>
      <c:valAx>
        <c:axId val="510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Numpy Vectorisation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unmodified!$C$6</c:f>
              <c:strCache>
                <c:ptCount val="1"/>
                <c:pt idx="0">
                  <c:v>unmodified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unmodified!$B$7:$B$16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unmodified!$C$7:$C$16</c:f>
              <c:numCache>
                <c:formatCode>General</c:formatCode>
                <c:ptCount val="10"/>
                <c:pt idx="0">
                  <c:v>8.8451380000000004</c:v>
                </c:pt>
                <c:pt idx="1">
                  <c:v>35.259749999999997</c:v>
                </c:pt>
                <c:pt idx="2">
                  <c:v>79.161737000000002</c:v>
                </c:pt>
                <c:pt idx="3">
                  <c:v>142.220169</c:v>
                </c:pt>
                <c:pt idx="4">
                  <c:v>226.20186100000001</c:v>
                </c:pt>
                <c:pt idx="5">
                  <c:v>326.48413199999999</c:v>
                </c:pt>
                <c:pt idx="6">
                  <c:v>436.87131099999999</c:v>
                </c:pt>
                <c:pt idx="7">
                  <c:v>580.73023999999998</c:v>
                </c:pt>
                <c:pt idx="8">
                  <c:v>728.32600000000002</c:v>
                </c:pt>
                <c:pt idx="9">
                  <c:v>1006.941671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E-457E-94B7-8B693AA1D351}"/>
            </c:ext>
          </c:extLst>
        </c:ser>
        <c:ser>
          <c:idx val="1"/>
          <c:order val="1"/>
          <c:tx>
            <c:strRef>
              <c:f>unmodified!$D$6</c:f>
              <c:strCache>
                <c:ptCount val="1"/>
                <c:pt idx="0">
                  <c:v>numpy_vector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unmodified!$B$7:$B$16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unmodified!$D$7:$D$16</c:f>
              <c:numCache>
                <c:formatCode>General</c:formatCode>
                <c:ptCount val="10"/>
                <c:pt idx="0">
                  <c:v>10.164711</c:v>
                </c:pt>
                <c:pt idx="1">
                  <c:v>43.946865000000003</c:v>
                </c:pt>
                <c:pt idx="2">
                  <c:v>90.475945999999993</c:v>
                </c:pt>
                <c:pt idx="3">
                  <c:v>219.19175799999999</c:v>
                </c:pt>
                <c:pt idx="4">
                  <c:v>264.721474</c:v>
                </c:pt>
                <c:pt idx="5">
                  <c:v>427.51320900000002</c:v>
                </c:pt>
                <c:pt idx="6">
                  <c:v>529.79236200000003</c:v>
                </c:pt>
                <c:pt idx="7">
                  <c:v>687.88323500000001</c:v>
                </c:pt>
                <c:pt idx="8">
                  <c:v>1067.1753819999999</c:v>
                </c:pt>
                <c:pt idx="9">
                  <c:v>1078.9388120000001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E-457E-94B7-8B693AA1D351}"/>
            </c:ext>
          </c:extLst>
        </c:ser>
        <c:ser>
          <c:idx val="2"/>
          <c:order val="2"/>
          <c:tx>
            <c:strRef>
              <c:f>unmodified!$E$6</c:f>
              <c:strCache>
                <c:ptCount val="1"/>
                <c:pt idx="0">
                  <c:v>better_numpy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unmodified!$B$7:$B$16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unmodified!$E$7:$E$16</c:f>
              <c:numCache>
                <c:formatCode>General</c:formatCode>
                <c:ptCount val="10"/>
                <c:pt idx="0">
                  <c:v>7.4377570000000004</c:v>
                </c:pt>
                <c:pt idx="1">
                  <c:v>29.598427000000001</c:v>
                </c:pt>
                <c:pt idx="2">
                  <c:v>73.471941000000001</c:v>
                </c:pt>
                <c:pt idx="3">
                  <c:v>125.45987</c:v>
                </c:pt>
                <c:pt idx="4">
                  <c:v>194.467579</c:v>
                </c:pt>
                <c:pt idx="5">
                  <c:v>293.54272400000002</c:v>
                </c:pt>
                <c:pt idx="6">
                  <c:v>391.71935200000001</c:v>
                </c:pt>
                <c:pt idx="7">
                  <c:v>512.22898299999997</c:v>
                </c:pt>
                <c:pt idx="8">
                  <c:v>667.96628899999996</c:v>
                </c:pt>
                <c:pt idx="9">
                  <c:v>830.06999800000006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E-457E-94B7-8B693AA1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10127"/>
        <c:axId val="130333615"/>
      </c:scatterChart>
      <c:valAx>
        <c:axId val="24881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3615"/>
        <c:crosses val="autoZero"/>
        <c:crossBetween val="midCat"/>
      </c:valAx>
      <c:valAx>
        <c:axId val="1303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1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unmodified_vs_numba!$D$7</c:f>
              <c:strCache>
                <c:ptCount val="1"/>
                <c:pt idx="0">
                  <c:v>unmodified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unmodified_vs_numba!$C$8:$C$15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unmodified_vs_numba!$D$8:$D$15</c:f>
              <c:numCache>
                <c:formatCode>General</c:formatCode>
                <c:ptCount val="8"/>
                <c:pt idx="0">
                  <c:v>3.7357200000000002</c:v>
                </c:pt>
                <c:pt idx="1">
                  <c:v>14.38752</c:v>
                </c:pt>
                <c:pt idx="2">
                  <c:v>30.481072000000001</c:v>
                </c:pt>
                <c:pt idx="3">
                  <c:v>54.514394000000003</c:v>
                </c:pt>
                <c:pt idx="4">
                  <c:v>83.762912999999998</c:v>
                </c:pt>
                <c:pt idx="5">
                  <c:v>121.718538</c:v>
                </c:pt>
                <c:pt idx="6">
                  <c:v>162.20109600000001</c:v>
                </c:pt>
                <c:pt idx="7">
                  <c:v>210.279718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4-436F-9F82-997591AFFEAA}"/>
            </c:ext>
          </c:extLst>
        </c:ser>
        <c:ser>
          <c:idx val="1"/>
          <c:order val="1"/>
          <c:tx>
            <c:strRef>
              <c:f>unmodified_vs_numba!$E$7</c:f>
              <c:strCache>
                <c:ptCount val="1"/>
                <c:pt idx="0">
                  <c:v>numba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unmodified_vs_numba!$C$8:$C$15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unmodified_vs_numba!$E$8:$E$15</c:f>
              <c:numCache>
                <c:formatCode>General</c:formatCode>
                <c:ptCount val="8"/>
                <c:pt idx="0">
                  <c:v>0.37059999999999998</c:v>
                </c:pt>
                <c:pt idx="1">
                  <c:v>1.3829199999999999</c:v>
                </c:pt>
                <c:pt idx="2">
                  <c:v>3.06873</c:v>
                </c:pt>
                <c:pt idx="3">
                  <c:v>5.4220199999999998</c:v>
                </c:pt>
                <c:pt idx="4">
                  <c:v>8.3704400000000003</c:v>
                </c:pt>
                <c:pt idx="5">
                  <c:v>11.9117</c:v>
                </c:pt>
                <c:pt idx="6">
                  <c:v>16.405100000000001</c:v>
                </c:pt>
                <c:pt idx="7">
                  <c:v>21.183599999999998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4-436F-9F82-997591AF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6319"/>
        <c:axId val="140255023"/>
      </c:scatterChart>
      <c:valAx>
        <c:axId val="1254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5023"/>
        <c:crosses val="autoZero"/>
        <c:crossBetween val="midCat"/>
      </c:valAx>
      <c:valAx>
        <c:axId val="1402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unmodified_vs_numba!$F$7</c:f>
              <c:strCache>
                <c:ptCount val="1"/>
                <c:pt idx="0">
                  <c:v>speedup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unmodified_vs_numba!$C$8:$C$15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unmodified_vs_numba!$F$8:$F$15</c:f>
              <c:numCache>
                <c:formatCode>General</c:formatCode>
                <c:ptCount val="8"/>
                <c:pt idx="0">
                  <c:v>10.080194279546681</c:v>
                </c:pt>
                <c:pt idx="1">
                  <c:v>10.403725450496053</c:v>
                </c:pt>
                <c:pt idx="2">
                  <c:v>9.9327969550921722</c:v>
                </c:pt>
                <c:pt idx="3">
                  <c:v>10.054259113762031</c:v>
                </c:pt>
                <c:pt idx="4">
                  <c:v>10.006990432999936</c:v>
                </c:pt>
                <c:pt idx="5">
                  <c:v>10.218401907368385</c:v>
                </c:pt>
                <c:pt idx="6">
                  <c:v>9.8872360424502137</c:v>
                </c:pt>
                <c:pt idx="7">
                  <c:v>9.9265336392303496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2-4518-864A-F4428D43C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04095"/>
        <c:axId val="130334575"/>
      </c:scatterChart>
      <c:valAx>
        <c:axId val="24880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4575"/>
        <c:crosses val="autoZero"/>
        <c:crossBetween val="midCat"/>
      </c:valAx>
      <c:valAx>
        <c:axId val="1303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Times Faster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0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Walltime</a:t>
            </a:r>
            <a:r>
              <a:rPr lang="en-GB" baseline="0"/>
              <a:t> vs N Cores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mpi_cores!$D$8</c:f>
              <c:strCache>
                <c:ptCount val="1"/>
                <c:pt idx="0">
                  <c:v>walltime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mpi_cores!$C$9:$C$29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mpi_cores!$D$9:$D$29</c:f>
              <c:numCache>
                <c:formatCode>General</c:formatCode>
                <c:ptCount val="21"/>
                <c:pt idx="0">
                  <c:v>941.31572300000005</c:v>
                </c:pt>
                <c:pt idx="1">
                  <c:v>768.16049199999998</c:v>
                </c:pt>
                <c:pt idx="2">
                  <c:v>550.52621699999997</c:v>
                </c:pt>
                <c:pt idx="3">
                  <c:v>508.93656900000002</c:v>
                </c:pt>
                <c:pt idx="4">
                  <c:v>497.54845699999998</c:v>
                </c:pt>
                <c:pt idx="5">
                  <c:v>476.18086699999998</c:v>
                </c:pt>
                <c:pt idx="6">
                  <c:v>454.481989</c:v>
                </c:pt>
                <c:pt idx="7">
                  <c:v>465.57958100000002</c:v>
                </c:pt>
                <c:pt idx="8">
                  <c:v>468.13253600000002</c:v>
                </c:pt>
                <c:pt idx="9">
                  <c:v>425.81605999999999</c:v>
                </c:pt>
                <c:pt idx="10">
                  <c:v>470.82562000000001</c:v>
                </c:pt>
                <c:pt idx="11">
                  <c:v>421.35149999999999</c:v>
                </c:pt>
                <c:pt idx="12">
                  <c:v>415.00584600000002</c:v>
                </c:pt>
                <c:pt idx="13">
                  <c:v>425.11504500000001</c:v>
                </c:pt>
                <c:pt idx="14">
                  <c:v>425.41177699999997</c:v>
                </c:pt>
                <c:pt idx="15">
                  <c:v>404.60047600000001</c:v>
                </c:pt>
                <c:pt idx="16">
                  <c:v>472.33881200000002</c:v>
                </c:pt>
                <c:pt idx="17">
                  <c:v>407.57576899999998</c:v>
                </c:pt>
                <c:pt idx="18">
                  <c:v>398.32412299999999</c:v>
                </c:pt>
                <c:pt idx="19">
                  <c:v>404.359846</c:v>
                </c:pt>
                <c:pt idx="20">
                  <c:v>406.10267399999998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A-40AB-A9FB-9EB6378AB60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mpi_cores!$C$9:$C$29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mpi_cores!$F$9:$F$29</c:f>
              <c:numCache>
                <c:formatCode>General</c:formatCode>
                <c:ptCount val="21"/>
                <c:pt idx="0">
                  <c:v>909.76365099999998</c:v>
                </c:pt>
                <c:pt idx="1">
                  <c:v>909.76365099999998</c:v>
                </c:pt>
                <c:pt idx="2">
                  <c:v>909.76365099999998</c:v>
                </c:pt>
                <c:pt idx="3">
                  <c:v>909.76365099999998</c:v>
                </c:pt>
                <c:pt idx="4">
                  <c:v>909.76365099999998</c:v>
                </c:pt>
                <c:pt idx="5">
                  <c:v>909.76365099999998</c:v>
                </c:pt>
                <c:pt idx="6">
                  <c:v>909.76365099999998</c:v>
                </c:pt>
                <c:pt idx="7">
                  <c:v>909.76365099999998</c:v>
                </c:pt>
                <c:pt idx="8">
                  <c:v>909.76365099999998</c:v>
                </c:pt>
                <c:pt idx="9">
                  <c:v>909.76365099999998</c:v>
                </c:pt>
                <c:pt idx="10">
                  <c:v>909.76365099999998</c:v>
                </c:pt>
                <c:pt idx="11">
                  <c:v>909.76365099999998</c:v>
                </c:pt>
                <c:pt idx="12">
                  <c:v>909.76365099999998</c:v>
                </c:pt>
                <c:pt idx="13">
                  <c:v>909.76365099999998</c:v>
                </c:pt>
                <c:pt idx="14">
                  <c:v>909.76365099999998</c:v>
                </c:pt>
                <c:pt idx="15">
                  <c:v>909.76365099999998</c:v>
                </c:pt>
                <c:pt idx="16">
                  <c:v>909.76365099999998</c:v>
                </c:pt>
                <c:pt idx="17">
                  <c:v>909.76365099999998</c:v>
                </c:pt>
                <c:pt idx="18">
                  <c:v>909.76365099999998</c:v>
                </c:pt>
                <c:pt idx="19">
                  <c:v>909.76365099999998</c:v>
                </c:pt>
                <c:pt idx="20">
                  <c:v>909.76365099999998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4A-40AB-A9FB-9EB6378A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92143"/>
        <c:axId val="140256943"/>
      </c:scatterChart>
      <c:valAx>
        <c:axId val="13979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6943"/>
        <c:crosses val="autoZero"/>
        <c:crossBetween val="midCat"/>
      </c:valAx>
      <c:valAx>
        <c:axId val="1402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mpi_cores!$E$8</c:f>
              <c:strCache>
                <c:ptCount val="1"/>
                <c:pt idx="0">
                  <c:v>cpu_time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mpi_cores!$C$9:$C$29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mpi_cores!$E$9:$E$29</c:f>
              <c:numCache>
                <c:formatCode>General</c:formatCode>
                <c:ptCount val="21"/>
                <c:pt idx="0">
                  <c:v>941.31572300000005</c:v>
                </c:pt>
                <c:pt idx="1">
                  <c:v>1536.320984</c:v>
                </c:pt>
                <c:pt idx="2">
                  <c:v>1651.5786509999998</c:v>
                </c:pt>
                <c:pt idx="3">
                  <c:v>2035.7462760000001</c:v>
                </c:pt>
                <c:pt idx="4">
                  <c:v>2487.7422849999998</c:v>
                </c:pt>
                <c:pt idx="5">
                  <c:v>2857.0852019999998</c:v>
                </c:pt>
                <c:pt idx="6">
                  <c:v>3181.3739230000001</c:v>
                </c:pt>
                <c:pt idx="7">
                  <c:v>3724.6366480000002</c:v>
                </c:pt>
                <c:pt idx="8">
                  <c:v>4213.1928239999997</c:v>
                </c:pt>
                <c:pt idx="9">
                  <c:v>4258.1606000000002</c:v>
                </c:pt>
                <c:pt idx="10">
                  <c:v>5179.0818200000003</c:v>
                </c:pt>
                <c:pt idx="11">
                  <c:v>5056.2179999999998</c:v>
                </c:pt>
                <c:pt idx="12">
                  <c:v>5395.0759980000003</c:v>
                </c:pt>
                <c:pt idx="13">
                  <c:v>5951.6106300000001</c:v>
                </c:pt>
                <c:pt idx="14">
                  <c:v>6381.1766549999993</c:v>
                </c:pt>
                <c:pt idx="15">
                  <c:v>6473.6076160000002</c:v>
                </c:pt>
                <c:pt idx="16">
                  <c:v>8029.7598040000003</c:v>
                </c:pt>
                <c:pt idx="17">
                  <c:v>7336.3638419999997</c:v>
                </c:pt>
                <c:pt idx="18">
                  <c:v>7568.1583369999998</c:v>
                </c:pt>
                <c:pt idx="19">
                  <c:v>8087.1969200000003</c:v>
                </c:pt>
                <c:pt idx="20">
                  <c:v>8528.1561540000002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AB-4173-BCC8-1ADB423B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02623"/>
        <c:axId val="44198911"/>
      </c:scatterChart>
      <c:valAx>
        <c:axId val="2604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8911"/>
        <c:crosses val="autoZero"/>
        <c:crossBetween val="midCat"/>
      </c:valAx>
      <c:valAx>
        <c:axId val="441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0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numba_mpi!$C$5</c:f>
              <c:strCache>
                <c:ptCount val="1"/>
                <c:pt idx="0">
                  <c:v>numba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numba_mpi!$B$6:$B$15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numba_mpi!$C$6:$C$15</c:f>
              <c:numCache>
                <c:formatCode>General</c:formatCode>
                <c:ptCount val="10"/>
                <c:pt idx="0">
                  <c:v>1.676733</c:v>
                </c:pt>
                <c:pt idx="1">
                  <c:v>6.509595</c:v>
                </c:pt>
                <c:pt idx="2">
                  <c:v>14.195299</c:v>
                </c:pt>
                <c:pt idx="3">
                  <c:v>26.070720000000001</c:v>
                </c:pt>
                <c:pt idx="4">
                  <c:v>41.974463999999998</c:v>
                </c:pt>
                <c:pt idx="5">
                  <c:v>58.206783999999999</c:v>
                </c:pt>
                <c:pt idx="6">
                  <c:v>83.488303999999999</c:v>
                </c:pt>
                <c:pt idx="7">
                  <c:v>117.78986399999999</c:v>
                </c:pt>
                <c:pt idx="8">
                  <c:v>132.051321</c:v>
                </c:pt>
                <c:pt idx="9">
                  <c:v>162.551784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6-44F7-90E8-EDB198F3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44127"/>
        <c:axId val="42864831"/>
      </c:scatterChart>
      <c:valAx>
        <c:axId val="13044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4831"/>
        <c:crosses val="autoZero"/>
        <c:crossBetween val="midCat"/>
      </c:valAx>
      <c:valAx>
        <c:axId val="428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Numba vs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numba_mpi!$C$5</c:f>
              <c:strCache>
                <c:ptCount val="1"/>
                <c:pt idx="0">
                  <c:v>numba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numba_mpi!$B$6:$B$15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numba_mpi!$C$6:$C$15</c:f>
              <c:numCache>
                <c:formatCode>General</c:formatCode>
                <c:ptCount val="10"/>
                <c:pt idx="0">
                  <c:v>1.676733</c:v>
                </c:pt>
                <c:pt idx="1">
                  <c:v>6.509595</c:v>
                </c:pt>
                <c:pt idx="2">
                  <c:v>14.195299</c:v>
                </c:pt>
                <c:pt idx="3">
                  <c:v>26.070720000000001</c:v>
                </c:pt>
                <c:pt idx="4">
                  <c:v>41.974463999999998</c:v>
                </c:pt>
                <c:pt idx="5">
                  <c:v>58.206783999999999</c:v>
                </c:pt>
                <c:pt idx="6">
                  <c:v>83.488303999999999</c:v>
                </c:pt>
                <c:pt idx="7">
                  <c:v>117.78986399999999</c:v>
                </c:pt>
                <c:pt idx="8">
                  <c:v>132.051321</c:v>
                </c:pt>
                <c:pt idx="9">
                  <c:v>162.551784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E-4A43-97C6-AF154996AE76}"/>
            </c:ext>
          </c:extLst>
        </c:ser>
        <c:ser>
          <c:idx val="1"/>
          <c:order val="1"/>
          <c:tx>
            <c:strRef>
              <c:f>numba_mpi!$D$5</c:f>
              <c:strCache>
                <c:ptCount val="1"/>
                <c:pt idx="0">
                  <c:v>numba + mpi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numba_mpi!$B$6:$B$15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numba_mpi!$D$6:$D$15</c:f>
              <c:numCache>
                <c:formatCode>General</c:formatCode>
                <c:ptCount val="10"/>
                <c:pt idx="0">
                  <c:v>0.44363000000000002</c:v>
                </c:pt>
                <c:pt idx="1">
                  <c:v>1.5912869999999999</c:v>
                </c:pt>
                <c:pt idx="2">
                  <c:v>3.3910279999999999</c:v>
                </c:pt>
                <c:pt idx="3">
                  <c:v>6.0466480000000002</c:v>
                </c:pt>
                <c:pt idx="4">
                  <c:v>9.2645970000000002</c:v>
                </c:pt>
                <c:pt idx="5">
                  <c:v>13.3406</c:v>
                </c:pt>
                <c:pt idx="6">
                  <c:v>18.498684999999998</c:v>
                </c:pt>
                <c:pt idx="7">
                  <c:v>25.113295000000001</c:v>
                </c:pt>
                <c:pt idx="8">
                  <c:v>31.750817999999999</c:v>
                </c:pt>
                <c:pt idx="9">
                  <c:v>40.220059999999997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DE-4A43-97C6-AF154996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0959"/>
        <c:axId val="44814927"/>
      </c:scatterChart>
      <c:valAx>
        <c:axId val="12548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927"/>
        <c:crosses val="autoZero"/>
        <c:crossBetween val="midCat"/>
      </c:valAx>
      <c:valAx>
        <c:axId val="448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numba_mpi!$C$5</c:f>
              <c:strCache>
                <c:ptCount val="1"/>
                <c:pt idx="0">
                  <c:v>numba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numba_mpi!$B$6:$B$15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numba_mpi!$C$6:$C$15</c:f>
              <c:numCache>
                <c:formatCode>General</c:formatCode>
                <c:ptCount val="10"/>
                <c:pt idx="0">
                  <c:v>1.676733</c:v>
                </c:pt>
                <c:pt idx="1">
                  <c:v>6.509595</c:v>
                </c:pt>
                <c:pt idx="2">
                  <c:v>14.195299</c:v>
                </c:pt>
                <c:pt idx="3">
                  <c:v>26.070720000000001</c:v>
                </c:pt>
                <c:pt idx="4">
                  <c:v>41.974463999999998</c:v>
                </c:pt>
                <c:pt idx="5">
                  <c:v>58.206783999999999</c:v>
                </c:pt>
                <c:pt idx="6">
                  <c:v>83.488303999999999</c:v>
                </c:pt>
                <c:pt idx="7">
                  <c:v>117.78986399999999</c:v>
                </c:pt>
                <c:pt idx="8">
                  <c:v>132.051321</c:v>
                </c:pt>
                <c:pt idx="9">
                  <c:v>162.551784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5-428E-A95B-2C41BE336F56}"/>
            </c:ext>
          </c:extLst>
        </c:ser>
        <c:ser>
          <c:idx val="1"/>
          <c:order val="1"/>
          <c:tx>
            <c:strRef>
              <c:f>numba_mpi!$D$5</c:f>
              <c:strCache>
                <c:ptCount val="1"/>
                <c:pt idx="0">
                  <c:v>numba + mpi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numba_mpi!$B$6:$B$15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numba_mpi!$D$6:$D$15</c:f>
              <c:numCache>
                <c:formatCode>General</c:formatCode>
                <c:ptCount val="10"/>
                <c:pt idx="0">
                  <c:v>0.44363000000000002</c:v>
                </c:pt>
                <c:pt idx="1">
                  <c:v>1.5912869999999999</c:v>
                </c:pt>
                <c:pt idx="2">
                  <c:v>3.3910279999999999</c:v>
                </c:pt>
                <c:pt idx="3">
                  <c:v>6.0466480000000002</c:v>
                </c:pt>
                <c:pt idx="4">
                  <c:v>9.2645970000000002</c:v>
                </c:pt>
                <c:pt idx="5">
                  <c:v>13.3406</c:v>
                </c:pt>
                <c:pt idx="6">
                  <c:v>18.498684999999998</c:v>
                </c:pt>
                <c:pt idx="7">
                  <c:v>25.113295000000001</c:v>
                </c:pt>
                <c:pt idx="8">
                  <c:v>31.750817999999999</c:v>
                </c:pt>
                <c:pt idx="9">
                  <c:v>40.220059999999997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5-428E-A95B-2C41BE336F56}"/>
            </c:ext>
          </c:extLst>
        </c:ser>
        <c:ser>
          <c:idx val="2"/>
          <c:order val="2"/>
          <c:tx>
            <c:strRef>
              <c:f>numba_mpi!$F$5</c:f>
              <c:strCache>
                <c:ptCount val="1"/>
                <c:pt idx="0">
                  <c:v>unmodded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numba_mpi!$B$6:$B$15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numba_mpi!$F$6:$F$15</c:f>
              <c:numCache>
                <c:formatCode>General</c:formatCode>
                <c:ptCount val="10"/>
                <c:pt idx="0">
                  <c:v>8.8451380000000004</c:v>
                </c:pt>
                <c:pt idx="1">
                  <c:v>35.259749999999997</c:v>
                </c:pt>
                <c:pt idx="2">
                  <c:v>79.161737000000002</c:v>
                </c:pt>
                <c:pt idx="3">
                  <c:v>142.220169</c:v>
                </c:pt>
                <c:pt idx="4">
                  <c:v>226.20186100000001</c:v>
                </c:pt>
                <c:pt idx="5">
                  <c:v>326.48413199999999</c:v>
                </c:pt>
                <c:pt idx="6">
                  <c:v>436.87131099999999</c:v>
                </c:pt>
                <c:pt idx="7">
                  <c:v>580.73023999999998</c:v>
                </c:pt>
                <c:pt idx="8">
                  <c:v>728.32600000000002</c:v>
                </c:pt>
                <c:pt idx="9">
                  <c:v>1006.941671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45-428E-A95B-2C41BE33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27407"/>
        <c:axId val="1583474271"/>
      </c:scatterChart>
      <c:valAx>
        <c:axId val="27192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474271"/>
        <c:crosses val="autoZero"/>
        <c:crossBetween val="midCat"/>
      </c:valAx>
      <c:valAx>
        <c:axId val="15834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2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Final Walltimes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Cython!$D$6</c:f>
              <c:strCache>
                <c:ptCount val="1"/>
                <c:pt idx="0">
                  <c:v>cython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Cython!$C$7:$C$16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Cython!$D$7:$D$16</c:f>
              <c:numCache>
                <c:formatCode>General</c:formatCode>
                <c:ptCount val="10"/>
                <c:pt idx="0">
                  <c:v>6.7102089999999999</c:v>
                </c:pt>
                <c:pt idx="1">
                  <c:v>24.307780999999999</c:v>
                </c:pt>
                <c:pt idx="2">
                  <c:v>54.192244000000002</c:v>
                </c:pt>
                <c:pt idx="3">
                  <c:v>96.255770999999996</c:v>
                </c:pt>
                <c:pt idx="4">
                  <c:v>153.59619799999999</c:v>
                </c:pt>
                <c:pt idx="5">
                  <c:v>222.52282199999999</c:v>
                </c:pt>
                <c:pt idx="6">
                  <c:v>324.29564099999999</c:v>
                </c:pt>
                <c:pt idx="7">
                  <c:v>388.34831500000001</c:v>
                </c:pt>
                <c:pt idx="8">
                  <c:v>530.055612</c:v>
                </c:pt>
                <c:pt idx="9">
                  <c:v>611.52713200000005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C-4669-813E-7BC3D176A14C}"/>
            </c:ext>
          </c:extLst>
        </c:ser>
        <c:ser>
          <c:idx val="1"/>
          <c:order val="1"/>
          <c:tx>
            <c:strRef>
              <c:f>Cython!$E$6</c:f>
              <c:strCache>
                <c:ptCount val="1"/>
                <c:pt idx="0">
                  <c:v>unmodified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Cython!$C$7:$C$16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Cython!$E$7:$E$16</c:f>
              <c:numCache>
                <c:formatCode>General</c:formatCode>
                <c:ptCount val="10"/>
                <c:pt idx="0">
                  <c:v>8.8451380000000004</c:v>
                </c:pt>
                <c:pt idx="1">
                  <c:v>35.259749999999997</c:v>
                </c:pt>
                <c:pt idx="2">
                  <c:v>79.161737000000002</c:v>
                </c:pt>
                <c:pt idx="3">
                  <c:v>142.220169</c:v>
                </c:pt>
                <c:pt idx="4">
                  <c:v>226.20186100000001</c:v>
                </c:pt>
                <c:pt idx="5">
                  <c:v>326.48413199999999</c:v>
                </c:pt>
                <c:pt idx="6">
                  <c:v>436.87131099999999</c:v>
                </c:pt>
                <c:pt idx="7">
                  <c:v>580.73023999999998</c:v>
                </c:pt>
                <c:pt idx="8">
                  <c:v>728.32600000000002</c:v>
                </c:pt>
                <c:pt idx="9">
                  <c:v>1006.941671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C-4669-813E-7BC3D176A14C}"/>
            </c:ext>
          </c:extLst>
        </c:ser>
        <c:ser>
          <c:idx val="2"/>
          <c:order val="2"/>
          <c:tx>
            <c:strRef>
              <c:f>Cython!$F$6</c:f>
              <c:strCache>
                <c:ptCount val="1"/>
                <c:pt idx="0">
                  <c:v>numba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Cython!$C$7:$C$16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Cython!$F$7:$F$16</c:f>
              <c:numCache>
                <c:formatCode>General</c:formatCode>
                <c:ptCount val="10"/>
                <c:pt idx="0">
                  <c:v>1.676733</c:v>
                </c:pt>
                <c:pt idx="1">
                  <c:v>6.509595</c:v>
                </c:pt>
                <c:pt idx="2">
                  <c:v>14.195299</c:v>
                </c:pt>
                <c:pt idx="3">
                  <c:v>26.070720000000001</c:v>
                </c:pt>
                <c:pt idx="4">
                  <c:v>41.974463999999998</c:v>
                </c:pt>
                <c:pt idx="5">
                  <c:v>58.206783999999999</c:v>
                </c:pt>
                <c:pt idx="6">
                  <c:v>83.488303999999999</c:v>
                </c:pt>
                <c:pt idx="7">
                  <c:v>117.78986399999999</c:v>
                </c:pt>
                <c:pt idx="8">
                  <c:v>132.051321</c:v>
                </c:pt>
                <c:pt idx="9">
                  <c:v>162.551784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C-4669-813E-7BC3D176A14C}"/>
            </c:ext>
          </c:extLst>
        </c:ser>
        <c:ser>
          <c:idx val="3"/>
          <c:order val="3"/>
          <c:tx>
            <c:strRef>
              <c:f>Cython!$G$6</c:f>
              <c:strCache>
                <c:ptCount val="1"/>
                <c:pt idx="0">
                  <c:v>numba + mpi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Cython!$C$7:$C$16</c:f>
              <c:numCache>
                <c:formatCode>General</c:formatCode>
                <c:ptCount val="10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300</c:v>
                </c:pt>
                <c:pt idx="4">
                  <c:v>375</c:v>
                </c:pt>
                <c:pt idx="5">
                  <c:v>450</c:v>
                </c:pt>
                <c:pt idx="6">
                  <c:v>525</c:v>
                </c:pt>
                <c:pt idx="7">
                  <c:v>600</c:v>
                </c:pt>
                <c:pt idx="8">
                  <c:v>675</c:v>
                </c:pt>
                <c:pt idx="9">
                  <c:v>750</c:v>
                </c:pt>
              </c:numCache>
            </c:numRef>
          </c:xVal>
          <c:yVal>
            <c:numRef>
              <c:f>Cython!$G$7:$G$16</c:f>
              <c:numCache>
                <c:formatCode>General</c:formatCode>
                <c:ptCount val="10"/>
                <c:pt idx="0">
                  <c:v>0.44363000000000002</c:v>
                </c:pt>
                <c:pt idx="1">
                  <c:v>1.5912869999999999</c:v>
                </c:pt>
                <c:pt idx="2">
                  <c:v>3.3910279999999999</c:v>
                </c:pt>
                <c:pt idx="3">
                  <c:v>6.0466480000000002</c:v>
                </c:pt>
                <c:pt idx="4">
                  <c:v>9.2645970000000002</c:v>
                </c:pt>
                <c:pt idx="5">
                  <c:v>13.3406</c:v>
                </c:pt>
                <c:pt idx="6">
                  <c:v>18.498684999999998</c:v>
                </c:pt>
                <c:pt idx="7">
                  <c:v>25.113295000000001</c:v>
                </c:pt>
                <c:pt idx="8">
                  <c:v>31.750817999999999</c:v>
                </c:pt>
                <c:pt idx="9">
                  <c:v>40.220059999999997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2C-4669-813E-7BC3D176A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81935"/>
        <c:axId val="126802351"/>
      </c:scatterChart>
      <c:valAx>
        <c:axId val="13978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2351"/>
        <c:crosses val="autoZero"/>
        <c:crossBetween val="midCat"/>
      </c:valAx>
      <c:valAx>
        <c:axId val="1268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7620</xdr:rowOff>
    </xdr:from>
    <xdr:to>
      <xdr:col>14</xdr:col>
      <xdr:colOff>525780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22076-FBA1-5DB7-D30F-EF92101F9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196392</xdr:colOff>
      <xdr:row>17</xdr:row>
      <xdr:rowOff>58132</xdr:rowOff>
    </xdr:from>
    <xdr:to>
      <xdr:col>14</xdr:col>
      <xdr:colOff>479196</xdr:colOff>
      <xdr:row>32</xdr:row>
      <xdr:rowOff>91126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93BF1-3BDF-B5F5-C744-E3BD8150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518475</xdr:colOff>
      <xdr:row>10</xdr:row>
      <xdr:rowOff>128833</xdr:rowOff>
    </xdr:from>
    <xdr:to>
      <xdr:col>21</xdr:col>
      <xdr:colOff>188536</xdr:colOff>
      <xdr:row>25</xdr:row>
      <xdr:rowOff>161827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50ACD-DD48-D330-AFB2-C0313ABD8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22866</xdr:colOff>
      <xdr:row>7</xdr:row>
      <xdr:rowOff>15240</xdr:rowOff>
    </xdr:from>
    <xdr:to>
      <xdr:col>15</xdr:col>
      <xdr:colOff>327666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8595A-07A2-2825-1578-7136C6579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23</xdr:row>
      <xdr:rowOff>144780</xdr:rowOff>
    </xdr:from>
    <xdr:to>
      <xdr:col>15</xdr:col>
      <xdr:colOff>518160</xdr:colOff>
      <xdr:row>38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F8CF79-28A1-1683-FEB7-7FAD2869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99060</xdr:rowOff>
    </xdr:from>
    <xdr:to>
      <xdr:col>7</xdr:col>
      <xdr:colOff>304800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3D343-007C-6C4C-7117-5869FB34B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480066</xdr:colOff>
      <xdr:row>3</xdr:row>
      <xdr:rowOff>68580</xdr:rowOff>
    </xdr:from>
    <xdr:to>
      <xdr:col>15</xdr:col>
      <xdr:colOff>175266</xdr:colOff>
      <xdr:row>18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6048A-4D7A-B244-47D1-3D58290D7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121920</xdr:colOff>
      <xdr:row>10</xdr:row>
      <xdr:rowOff>129540</xdr:rowOff>
    </xdr:from>
    <xdr:to>
      <xdr:col>15</xdr:col>
      <xdr:colOff>426720</xdr:colOff>
      <xdr:row>25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8A7485-9AB3-7EC3-52FE-F27B22E02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2</xdr:row>
      <xdr:rowOff>152400</xdr:rowOff>
    </xdr:from>
    <xdr:to>
      <xdr:col>17</xdr:col>
      <xdr:colOff>601980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65474-C657-9A42-86FB-A34FF5AF5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20</xdr:row>
      <xdr:rowOff>106680</xdr:rowOff>
    </xdr:from>
    <xdr:to>
      <xdr:col>8</xdr:col>
      <xdr:colOff>411480</xdr:colOff>
      <xdr:row>35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3288B2-34F1-54D8-C805-B910F8FF2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518166</xdr:colOff>
      <xdr:row>3</xdr:row>
      <xdr:rowOff>53340</xdr:rowOff>
    </xdr:from>
    <xdr:to>
      <xdr:col>16</xdr:col>
      <xdr:colOff>213366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15253-9EB9-0DEC-E450-989236A26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106686</xdr:colOff>
      <xdr:row>5</xdr:row>
      <xdr:rowOff>91440</xdr:rowOff>
    </xdr:from>
    <xdr:to>
      <xdr:col>17</xdr:col>
      <xdr:colOff>411486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0CF7B-2570-EB1F-4B45-835B5AFC3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4</xdr:row>
      <xdr:rowOff>175260</xdr:rowOff>
    </xdr:from>
    <xdr:to>
      <xdr:col>14</xdr:col>
      <xdr:colOff>320040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727E0-A650-EF22-6B39-EC26FC380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21BF-B7F4-4AD2-A6ED-EAAD8CE48BF8}">
  <dimension ref="C7:F16"/>
  <sheetViews>
    <sheetView topLeftCell="B1" zoomScale="97" workbookViewId="0">
      <selection activeCell="D10" sqref="D10"/>
    </sheetView>
  </sheetViews>
  <sheetFormatPr defaultRowHeight="14.4" x14ac:dyDescent="0.3"/>
  <sheetData>
    <row r="7" spans="3:6" x14ac:dyDescent="0.3">
      <c r="C7" t="s">
        <v>0</v>
      </c>
      <c r="D7" t="s">
        <v>1</v>
      </c>
      <c r="E7" t="s">
        <v>2</v>
      </c>
      <c r="F7" t="s">
        <v>3</v>
      </c>
    </row>
    <row r="8" spans="3:6" x14ac:dyDescent="0.3">
      <c r="C8">
        <v>25</v>
      </c>
      <c r="D8">
        <v>3.7357200000000002</v>
      </c>
      <c r="E8">
        <v>0.37059999999999998</v>
      </c>
      <c r="F8">
        <f>D8/E8</f>
        <v>10.080194279546681</v>
      </c>
    </row>
    <row r="9" spans="3:6" x14ac:dyDescent="0.3">
      <c r="C9">
        <f>C8+25</f>
        <v>50</v>
      </c>
      <c r="D9">
        <v>14.38752</v>
      </c>
      <c r="E9">
        <v>1.3829199999999999</v>
      </c>
      <c r="F9">
        <f t="shared" ref="F9:F15" si="0">D9/E9</f>
        <v>10.403725450496053</v>
      </c>
    </row>
    <row r="10" spans="3:6" x14ac:dyDescent="0.3">
      <c r="C10">
        <f t="shared" ref="C10:C15" si="1">C9+25</f>
        <v>75</v>
      </c>
      <c r="D10">
        <v>30.481072000000001</v>
      </c>
      <c r="E10">
        <v>3.06873</v>
      </c>
      <c r="F10">
        <f t="shared" si="0"/>
        <v>9.9327969550921722</v>
      </c>
    </row>
    <row r="11" spans="3:6" x14ac:dyDescent="0.3">
      <c r="C11">
        <f t="shared" si="1"/>
        <v>100</v>
      </c>
      <c r="D11">
        <v>54.514394000000003</v>
      </c>
      <c r="E11">
        <v>5.4220199999999998</v>
      </c>
      <c r="F11">
        <f t="shared" si="0"/>
        <v>10.054259113762031</v>
      </c>
    </row>
    <row r="12" spans="3:6" x14ac:dyDescent="0.3">
      <c r="C12">
        <f t="shared" si="1"/>
        <v>125</v>
      </c>
      <c r="D12">
        <v>83.762912999999998</v>
      </c>
      <c r="E12">
        <v>8.3704400000000003</v>
      </c>
      <c r="F12">
        <f t="shared" si="0"/>
        <v>10.006990432999936</v>
      </c>
    </row>
    <row r="13" spans="3:6" x14ac:dyDescent="0.3">
      <c r="C13">
        <f t="shared" si="1"/>
        <v>150</v>
      </c>
      <c r="D13">
        <v>121.718538</v>
      </c>
      <c r="E13">
        <v>11.9117</v>
      </c>
      <c r="F13">
        <f t="shared" si="0"/>
        <v>10.218401907368385</v>
      </c>
    </row>
    <row r="14" spans="3:6" x14ac:dyDescent="0.3">
      <c r="C14">
        <f t="shared" si="1"/>
        <v>175</v>
      </c>
      <c r="D14">
        <v>162.20109600000001</v>
      </c>
      <c r="E14">
        <v>16.405100000000001</v>
      </c>
      <c r="F14">
        <f t="shared" si="0"/>
        <v>9.8872360424502137</v>
      </c>
    </row>
    <row r="15" spans="3:6" x14ac:dyDescent="0.3">
      <c r="C15">
        <f t="shared" si="1"/>
        <v>200</v>
      </c>
      <c r="D15">
        <v>210.279718</v>
      </c>
      <c r="E15">
        <v>21.183599999999998</v>
      </c>
      <c r="F15">
        <f t="shared" si="0"/>
        <v>9.9265336392303496</v>
      </c>
    </row>
    <row r="16" spans="3:6" x14ac:dyDescent="0.3">
      <c r="F16">
        <f>AVERAGE(F8:F15)</f>
        <v>10.063767227618229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F80B-3188-48AC-8C80-309A7F941015}">
  <dimension ref="C8:F29"/>
  <sheetViews>
    <sheetView topLeftCell="A7" workbookViewId="0">
      <selection activeCell="Q13" sqref="Q13"/>
    </sheetView>
  </sheetViews>
  <sheetFormatPr defaultRowHeight="14.4" x14ac:dyDescent="0.3"/>
  <sheetData>
    <row r="8" spans="3:6" x14ac:dyDescent="0.3">
      <c r="C8" t="s">
        <v>4</v>
      </c>
      <c r="D8" t="s">
        <v>5</v>
      </c>
      <c r="E8" t="s">
        <v>6</v>
      </c>
      <c r="F8" t="s">
        <v>7</v>
      </c>
    </row>
    <row r="9" spans="3:6" x14ac:dyDescent="0.3">
      <c r="C9">
        <v>1</v>
      </c>
      <c r="D9">
        <v>941.31572300000005</v>
      </c>
      <c r="E9">
        <f>D9*C9</f>
        <v>941.31572300000005</v>
      </c>
      <c r="F9">
        <v>909.76365099999998</v>
      </c>
    </row>
    <row r="10" spans="3:6" x14ac:dyDescent="0.3">
      <c r="C10">
        <f>C9+1</f>
        <v>2</v>
      </c>
      <c r="D10">
        <v>768.16049199999998</v>
      </c>
      <c r="E10">
        <f t="shared" ref="E10:E29" si="0">D10*C10</f>
        <v>1536.320984</v>
      </c>
      <c r="F10">
        <v>909.76365099999998</v>
      </c>
    </row>
    <row r="11" spans="3:6" x14ac:dyDescent="0.3">
      <c r="C11">
        <f t="shared" ref="C11:C28" si="1">C10+1</f>
        <v>3</v>
      </c>
      <c r="D11">
        <v>550.52621699999997</v>
      </c>
      <c r="E11">
        <f t="shared" si="0"/>
        <v>1651.5786509999998</v>
      </c>
      <c r="F11">
        <v>909.76365099999998</v>
      </c>
    </row>
    <row r="12" spans="3:6" x14ac:dyDescent="0.3">
      <c r="C12">
        <f t="shared" si="1"/>
        <v>4</v>
      </c>
      <c r="D12">
        <v>508.93656900000002</v>
      </c>
      <c r="E12">
        <f t="shared" si="0"/>
        <v>2035.7462760000001</v>
      </c>
      <c r="F12">
        <v>909.76365099999998</v>
      </c>
    </row>
    <row r="13" spans="3:6" x14ac:dyDescent="0.3">
      <c r="C13">
        <f t="shared" si="1"/>
        <v>5</v>
      </c>
      <c r="D13">
        <v>497.54845699999998</v>
      </c>
      <c r="E13">
        <f t="shared" si="0"/>
        <v>2487.7422849999998</v>
      </c>
      <c r="F13">
        <v>909.76365099999998</v>
      </c>
    </row>
    <row r="14" spans="3:6" x14ac:dyDescent="0.3">
      <c r="C14">
        <f t="shared" si="1"/>
        <v>6</v>
      </c>
      <c r="D14">
        <v>476.18086699999998</v>
      </c>
      <c r="E14">
        <f t="shared" si="0"/>
        <v>2857.0852019999998</v>
      </c>
      <c r="F14">
        <v>909.76365099999998</v>
      </c>
    </row>
    <row r="15" spans="3:6" x14ac:dyDescent="0.3">
      <c r="C15">
        <f t="shared" si="1"/>
        <v>7</v>
      </c>
      <c r="D15">
        <v>454.481989</v>
      </c>
      <c r="E15">
        <f t="shared" si="0"/>
        <v>3181.3739230000001</v>
      </c>
      <c r="F15">
        <v>909.76365099999998</v>
      </c>
    </row>
    <row r="16" spans="3:6" x14ac:dyDescent="0.3">
      <c r="C16">
        <f t="shared" si="1"/>
        <v>8</v>
      </c>
      <c r="D16">
        <v>465.57958100000002</v>
      </c>
      <c r="E16">
        <f t="shared" si="0"/>
        <v>3724.6366480000002</v>
      </c>
      <c r="F16">
        <v>909.76365099999998</v>
      </c>
    </row>
    <row r="17" spans="3:6" x14ac:dyDescent="0.3">
      <c r="C17">
        <f t="shared" si="1"/>
        <v>9</v>
      </c>
      <c r="D17">
        <v>468.13253600000002</v>
      </c>
      <c r="E17">
        <f t="shared" si="0"/>
        <v>4213.1928239999997</v>
      </c>
      <c r="F17">
        <v>909.76365099999998</v>
      </c>
    </row>
    <row r="18" spans="3:6" x14ac:dyDescent="0.3">
      <c r="C18">
        <f t="shared" si="1"/>
        <v>10</v>
      </c>
      <c r="D18">
        <v>425.81605999999999</v>
      </c>
      <c r="E18">
        <f t="shared" si="0"/>
        <v>4258.1606000000002</v>
      </c>
      <c r="F18">
        <v>909.76365099999998</v>
      </c>
    </row>
    <row r="19" spans="3:6" x14ac:dyDescent="0.3">
      <c r="C19">
        <f t="shared" si="1"/>
        <v>11</v>
      </c>
      <c r="D19">
        <v>470.82562000000001</v>
      </c>
      <c r="E19">
        <f t="shared" si="0"/>
        <v>5179.0818200000003</v>
      </c>
      <c r="F19">
        <v>909.76365099999998</v>
      </c>
    </row>
    <row r="20" spans="3:6" x14ac:dyDescent="0.3">
      <c r="C20">
        <f t="shared" si="1"/>
        <v>12</v>
      </c>
      <c r="D20">
        <v>421.35149999999999</v>
      </c>
      <c r="E20">
        <f t="shared" si="0"/>
        <v>5056.2179999999998</v>
      </c>
      <c r="F20">
        <v>909.76365099999998</v>
      </c>
    </row>
    <row r="21" spans="3:6" x14ac:dyDescent="0.3">
      <c r="C21">
        <f t="shared" si="1"/>
        <v>13</v>
      </c>
      <c r="D21">
        <v>415.00584600000002</v>
      </c>
      <c r="E21">
        <f t="shared" si="0"/>
        <v>5395.0759980000003</v>
      </c>
      <c r="F21">
        <v>909.76365099999998</v>
      </c>
    </row>
    <row r="22" spans="3:6" x14ac:dyDescent="0.3">
      <c r="C22">
        <f t="shared" si="1"/>
        <v>14</v>
      </c>
      <c r="D22">
        <v>425.11504500000001</v>
      </c>
      <c r="E22">
        <f t="shared" si="0"/>
        <v>5951.6106300000001</v>
      </c>
      <c r="F22">
        <v>909.76365099999998</v>
      </c>
    </row>
    <row r="23" spans="3:6" x14ac:dyDescent="0.3">
      <c r="C23">
        <f t="shared" si="1"/>
        <v>15</v>
      </c>
      <c r="D23">
        <v>425.41177699999997</v>
      </c>
      <c r="E23">
        <f t="shared" si="0"/>
        <v>6381.1766549999993</v>
      </c>
      <c r="F23">
        <v>909.76365099999998</v>
      </c>
    </row>
    <row r="24" spans="3:6" x14ac:dyDescent="0.3">
      <c r="C24">
        <f t="shared" si="1"/>
        <v>16</v>
      </c>
      <c r="D24">
        <v>404.60047600000001</v>
      </c>
      <c r="E24">
        <f t="shared" si="0"/>
        <v>6473.6076160000002</v>
      </c>
      <c r="F24">
        <v>909.76365099999998</v>
      </c>
    </row>
    <row r="25" spans="3:6" x14ac:dyDescent="0.3">
      <c r="C25">
        <f t="shared" si="1"/>
        <v>17</v>
      </c>
      <c r="D25">
        <v>472.33881200000002</v>
      </c>
      <c r="E25">
        <f t="shared" si="0"/>
        <v>8029.7598040000003</v>
      </c>
      <c r="F25">
        <v>909.76365099999998</v>
      </c>
    </row>
    <row r="26" spans="3:6" x14ac:dyDescent="0.3">
      <c r="C26">
        <f t="shared" si="1"/>
        <v>18</v>
      </c>
      <c r="D26">
        <v>407.57576899999998</v>
      </c>
      <c r="E26">
        <f t="shared" si="0"/>
        <v>7336.3638419999997</v>
      </c>
      <c r="F26">
        <v>909.76365099999998</v>
      </c>
    </row>
    <row r="27" spans="3:6" x14ac:dyDescent="0.3">
      <c r="C27">
        <f>C26+1</f>
        <v>19</v>
      </c>
      <c r="D27">
        <v>398.32412299999999</v>
      </c>
      <c r="E27">
        <f t="shared" si="0"/>
        <v>7568.1583369999998</v>
      </c>
      <c r="F27">
        <v>909.76365099999998</v>
      </c>
    </row>
    <row r="28" spans="3:6" x14ac:dyDescent="0.3">
      <c r="C28">
        <f t="shared" si="1"/>
        <v>20</v>
      </c>
      <c r="D28">
        <v>404.359846</v>
      </c>
      <c r="E28">
        <f t="shared" si="0"/>
        <v>8087.1969200000003</v>
      </c>
      <c r="F28">
        <v>909.76365099999998</v>
      </c>
    </row>
    <row r="29" spans="3:6" x14ac:dyDescent="0.3">
      <c r="C29">
        <v>21</v>
      </c>
      <c r="D29">
        <v>406.10267399999998</v>
      </c>
      <c r="E29">
        <f t="shared" si="0"/>
        <v>8528.1561540000002</v>
      </c>
      <c r="F29">
        <v>909.76365099999998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89DC-1FAE-4545-9700-8B1C242D5619}">
  <dimension ref="B5:G16"/>
  <sheetViews>
    <sheetView zoomScaleNormal="100" workbookViewId="0">
      <selection activeCell="C5" sqref="C5:D15"/>
    </sheetView>
  </sheetViews>
  <sheetFormatPr defaultRowHeight="14.4" x14ac:dyDescent="0.3"/>
  <sheetData>
    <row r="5" spans="2:7" x14ac:dyDescent="0.3">
      <c r="B5" t="s">
        <v>9</v>
      </c>
      <c r="C5" t="s">
        <v>2</v>
      </c>
      <c r="D5" t="s">
        <v>8</v>
      </c>
      <c r="F5" t="s">
        <v>16</v>
      </c>
      <c r="G5" t="s">
        <v>17</v>
      </c>
    </row>
    <row r="6" spans="2:7" x14ac:dyDescent="0.3">
      <c r="B6">
        <v>75</v>
      </c>
      <c r="C6">
        <v>1.676733</v>
      </c>
      <c r="D6">
        <v>0.44363000000000002</v>
      </c>
      <c r="E6">
        <f>C6/D6</f>
        <v>3.7795753217771564</v>
      </c>
      <c r="F6">
        <v>8.8451380000000004</v>
      </c>
    </row>
    <row r="7" spans="2:7" x14ac:dyDescent="0.3">
      <c r="B7">
        <v>150</v>
      </c>
      <c r="C7">
        <v>6.509595</v>
      </c>
      <c r="D7">
        <v>1.5912869999999999</v>
      </c>
      <c r="E7">
        <f t="shared" ref="E7:E15" si="0">C7/D7</f>
        <v>4.0907736945001121</v>
      </c>
      <c r="F7">
        <v>35.259749999999997</v>
      </c>
    </row>
    <row r="8" spans="2:7" x14ac:dyDescent="0.3">
      <c r="B8">
        <v>225</v>
      </c>
      <c r="C8">
        <v>14.195299</v>
      </c>
      <c r="D8">
        <v>3.3910279999999999</v>
      </c>
      <c r="E8">
        <f t="shared" si="0"/>
        <v>4.1861344111579148</v>
      </c>
      <c r="F8">
        <v>79.161737000000002</v>
      </c>
    </row>
    <row r="9" spans="2:7" x14ac:dyDescent="0.3">
      <c r="B9">
        <v>300</v>
      </c>
      <c r="C9">
        <v>26.070720000000001</v>
      </c>
      <c r="D9">
        <v>6.0466480000000002</v>
      </c>
      <c r="E9">
        <f t="shared" si="0"/>
        <v>4.311598756864961</v>
      </c>
      <c r="F9">
        <v>142.220169</v>
      </c>
    </row>
    <row r="10" spans="2:7" x14ac:dyDescent="0.3">
      <c r="B10">
        <f>B9+75</f>
        <v>375</v>
      </c>
      <c r="C10">
        <v>41.974463999999998</v>
      </c>
      <c r="D10">
        <v>9.2645970000000002</v>
      </c>
      <c r="E10">
        <f t="shared" si="0"/>
        <v>4.530630312360052</v>
      </c>
      <c r="F10">
        <v>226.20186100000001</v>
      </c>
    </row>
    <row r="11" spans="2:7" x14ac:dyDescent="0.3">
      <c r="B11">
        <f t="shared" ref="B11:B16" si="1">B10+75</f>
        <v>450</v>
      </c>
      <c r="C11">
        <v>58.206783999999999</v>
      </c>
      <c r="D11">
        <v>13.3406</v>
      </c>
      <c r="E11">
        <f t="shared" si="0"/>
        <v>4.3631308936629534</v>
      </c>
      <c r="F11">
        <v>326.48413199999999</v>
      </c>
    </row>
    <row r="12" spans="2:7" x14ac:dyDescent="0.3">
      <c r="B12">
        <f t="shared" si="1"/>
        <v>525</v>
      </c>
      <c r="C12">
        <v>83.488303999999999</v>
      </c>
      <c r="D12">
        <v>18.498684999999998</v>
      </c>
      <c r="E12">
        <f t="shared" si="0"/>
        <v>4.5132021005817444</v>
      </c>
      <c r="F12">
        <v>436.87131099999999</v>
      </c>
    </row>
    <row r="13" spans="2:7" x14ac:dyDescent="0.3">
      <c r="B13">
        <f t="shared" si="1"/>
        <v>600</v>
      </c>
      <c r="C13">
        <v>117.78986399999999</v>
      </c>
      <c r="D13">
        <v>25.113295000000001</v>
      </c>
      <c r="E13">
        <f t="shared" si="0"/>
        <v>4.6903388822534033</v>
      </c>
      <c r="F13">
        <v>580.73023999999998</v>
      </c>
    </row>
    <row r="14" spans="2:7" x14ac:dyDescent="0.3">
      <c r="B14">
        <f t="shared" si="1"/>
        <v>675</v>
      </c>
      <c r="C14">
        <v>132.051321</v>
      </c>
      <c r="D14">
        <v>31.750817999999999</v>
      </c>
      <c r="E14">
        <f t="shared" si="0"/>
        <v>4.1589895731190296</v>
      </c>
      <c r="F14">
        <v>728.32600000000002</v>
      </c>
    </row>
    <row r="15" spans="2:7" x14ac:dyDescent="0.3">
      <c r="B15">
        <f t="shared" si="1"/>
        <v>750</v>
      </c>
      <c r="C15">
        <v>162.551784</v>
      </c>
      <c r="D15">
        <v>40.220059999999997</v>
      </c>
      <c r="E15">
        <f t="shared" si="0"/>
        <v>4.0415599578916597</v>
      </c>
      <c r="F15">
        <v>1006.941671</v>
      </c>
    </row>
    <row r="16" spans="2:7" x14ac:dyDescent="0.3">
      <c r="E16">
        <f>AVERAGE(E6:E15)</f>
        <v>4.2665933904168991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B06F-1CF7-4E10-BD8C-551B7C3EE012}">
  <dimension ref="B6:H30"/>
  <sheetViews>
    <sheetView tabSelected="1" topLeftCell="C1" workbookViewId="0">
      <selection activeCell="N26" sqref="N26"/>
    </sheetView>
  </sheetViews>
  <sheetFormatPr defaultRowHeight="14.4" x14ac:dyDescent="0.3"/>
  <cols>
    <col min="3" max="3" width="14.77734375" customWidth="1"/>
    <col min="7" max="7" width="12.21875" customWidth="1"/>
  </cols>
  <sheetData>
    <row r="6" spans="3:8" x14ac:dyDescent="0.3">
      <c r="C6" t="s">
        <v>9</v>
      </c>
      <c r="D6" t="s">
        <v>17</v>
      </c>
      <c r="E6" t="s">
        <v>1</v>
      </c>
      <c r="F6" t="s">
        <v>2</v>
      </c>
      <c r="G6" t="s">
        <v>8</v>
      </c>
      <c r="H6" t="s">
        <v>18</v>
      </c>
    </row>
    <row r="7" spans="3:8" x14ac:dyDescent="0.3">
      <c r="C7">
        <v>75</v>
      </c>
      <c r="D7">
        <v>6.7102089999999999</v>
      </c>
      <c r="E7">
        <v>8.8451380000000004</v>
      </c>
      <c r="F7">
        <v>1.676733</v>
      </c>
      <c r="G7">
        <v>0.44363000000000002</v>
      </c>
      <c r="H7">
        <f>E7/G7</f>
        <v>19.938097062867705</v>
      </c>
    </row>
    <row r="8" spans="3:8" x14ac:dyDescent="0.3">
      <c r="C8">
        <f>75+C7</f>
        <v>150</v>
      </c>
      <c r="D8">
        <v>24.307780999999999</v>
      </c>
      <c r="E8">
        <v>35.259749999999997</v>
      </c>
      <c r="F8">
        <v>6.509595</v>
      </c>
      <c r="G8">
        <v>1.5912869999999999</v>
      </c>
      <c r="H8">
        <f t="shared" ref="H8:H16" si="0">E8/G8</f>
        <v>22.158007952053904</v>
      </c>
    </row>
    <row r="9" spans="3:8" x14ac:dyDescent="0.3">
      <c r="C9">
        <f t="shared" ref="C9:C16" si="1">75+C8</f>
        <v>225</v>
      </c>
      <c r="D9">
        <v>54.192244000000002</v>
      </c>
      <c r="E9">
        <v>79.161737000000002</v>
      </c>
      <c r="F9">
        <v>14.195299</v>
      </c>
      <c r="G9">
        <v>3.3910279999999999</v>
      </c>
      <c r="H9">
        <f t="shared" si="0"/>
        <v>23.344465749029499</v>
      </c>
    </row>
    <row r="10" spans="3:8" x14ac:dyDescent="0.3">
      <c r="C10">
        <f t="shared" si="1"/>
        <v>300</v>
      </c>
      <c r="D10">
        <v>96.255770999999996</v>
      </c>
      <c r="E10">
        <v>142.220169</v>
      </c>
      <c r="F10">
        <v>26.070720000000001</v>
      </c>
      <c r="G10">
        <v>6.0466480000000002</v>
      </c>
      <c r="H10">
        <f t="shared" si="0"/>
        <v>23.520497472318546</v>
      </c>
    </row>
    <row r="11" spans="3:8" x14ac:dyDescent="0.3">
      <c r="C11">
        <f t="shared" si="1"/>
        <v>375</v>
      </c>
      <c r="D11">
        <v>153.59619799999999</v>
      </c>
      <c r="E11">
        <v>226.20186100000001</v>
      </c>
      <c r="F11">
        <v>41.974463999999998</v>
      </c>
      <c r="G11">
        <v>9.2645970000000002</v>
      </c>
      <c r="H11">
        <f t="shared" si="0"/>
        <v>24.415725907991465</v>
      </c>
    </row>
    <row r="12" spans="3:8" x14ac:dyDescent="0.3">
      <c r="C12">
        <f t="shared" si="1"/>
        <v>450</v>
      </c>
      <c r="D12">
        <v>222.52282199999999</v>
      </c>
      <c r="E12">
        <v>326.48413199999999</v>
      </c>
      <c r="F12">
        <v>58.206783999999999</v>
      </c>
      <c r="G12">
        <v>13.3406</v>
      </c>
      <c r="H12">
        <f t="shared" si="0"/>
        <v>24.472972130189046</v>
      </c>
    </row>
    <row r="13" spans="3:8" x14ac:dyDescent="0.3">
      <c r="C13">
        <f t="shared" si="1"/>
        <v>525</v>
      </c>
      <c r="D13">
        <v>324.29564099999999</v>
      </c>
      <c r="E13">
        <v>436.87131099999999</v>
      </c>
      <c r="F13">
        <v>83.488303999999999</v>
      </c>
      <c r="G13">
        <v>18.498684999999998</v>
      </c>
      <c r="H13">
        <f t="shared" si="0"/>
        <v>23.61634413473174</v>
      </c>
    </row>
    <row r="14" spans="3:8" x14ac:dyDescent="0.3">
      <c r="C14">
        <f t="shared" si="1"/>
        <v>600</v>
      </c>
      <c r="D14">
        <v>388.34831500000001</v>
      </c>
      <c r="E14">
        <v>580.73023999999998</v>
      </c>
      <c r="F14">
        <v>117.78986399999999</v>
      </c>
      <c r="G14">
        <v>25.113295000000001</v>
      </c>
      <c r="H14">
        <f t="shared" si="0"/>
        <v>23.124414378917621</v>
      </c>
    </row>
    <row r="15" spans="3:8" x14ac:dyDescent="0.3">
      <c r="C15">
        <f t="shared" si="1"/>
        <v>675</v>
      </c>
      <c r="D15">
        <v>530.055612</v>
      </c>
      <c r="E15">
        <v>728.32600000000002</v>
      </c>
      <c r="F15">
        <v>132.051321</v>
      </c>
      <c r="G15">
        <v>31.750817999999999</v>
      </c>
      <c r="H15">
        <f t="shared" si="0"/>
        <v>22.938810584344633</v>
      </c>
    </row>
    <row r="16" spans="3:8" x14ac:dyDescent="0.3">
      <c r="C16">
        <f t="shared" si="1"/>
        <v>750</v>
      </c>
      <c r="D16">
        <v>611.52713200000005</v>
      </c>
      <c r="E16">
        <v>1006.941671</v>
      </c>
      <c r="F16">
        <v>162.551784</v>
      </c>
      <c r="G16">
        <v>40.220059999999997</v>
      </c>
      <c r="H16">
        <f t="shared" si="0"/>
        <v>25.035807281242249</v>
      </c>
    </row>
    <row r="17" spans="2:8" x14ac:dyDescent="0.3">
      <c r="H17">
        <f>AVERAGE(H7:H16)</f>
        <v>23.25651426536864</v>
      </c>
    </row>
    <row r="20" spans="2:8" x14ac:dyDescent="0.3">
      <c r="D20">
        <f>E7/D7</f>
        <v>1.3181613270167889</v>
      </c>
    </row>
    <row r="21" spans="2:8" x14ac:dyDescent="0.3">
      <c r="D21">
        <f t="shared" ref="D21:D31" si="2">E8/D8</f>
        <v>1.4505540427569261</v>
      </c>
    </row>
    <row r="22" spans="2:8" x14ac:dyDescent="0.3">
      <c r="D22">
        <f t="shared" si="2"/>
        <v>1.4607576870225192</v>
      </c>
    </row>
    <row r="23" spans="2:8" x14ac:dyDescent="0.3">
      <c r="D23">
        <f t="shared" si="2"/>
        <v>1.4775235554447952</v>
      </c>
    </row>
    <row r="24" spans="2:8" x14ac:dyDescent="0.3">
      <c r="D24">
        <f t="shared" si="2"/>
        <v>1.47270481916486</v>
      </c>
    </row>
    <row r="25" spans="2:8" x14ac:dyDescent="0.3">
      <c r="D25">
        <f t="shared" si="2"/>
        <v>1.4671939222485684</v>
      </c>
    </row>
    <row r="26" spans="2:8" x14ac:dyDescent="0.3">
      <c r="D26">
        <f>E13/D13</f>
        <v>1.3471390168947723</v>
      </c>
    </row>
    <row r="27" spans="2:8" x14ac:dyDescent="0.3">
      <c r="D27">
        <f t="shared" si="2"/>
        <v>1.4953849870573017</v>
      </c>
    </row>
    <row r="28" spans="2:8" x14ac:dyDescent="0.3">
      <c r="D28">
        <f>E15/D15</f>
        <v>1.374055822655831</v>
      </c>
    </row>
    <row r="29" spans="2:8" x14ac:dyDescent="0.3">
      <c r="D29">
        <f t="shared" si="2"/>
        <v>1.6466017913331112</v>
      </c>
    </row>
    <row r="30" spans="2:8" x14ac:dyDescent="0.3">
      <c r="B30" t="s">
        <v>17</v>
      </c>
      <c r="C30" t="s">
        <v>19</v>
      </c>
      <c r="D30">
        <f>AVERAGE(D20:D29)</f>
        <v>1.4510076971595474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86DA-1EB8-4013-8BC0-846AD14824B6}">
  <dimension ref="A1:F15"/>
  <sheetViews>
    <sheetView workbookViewId="0">
      <selection activeCell="E15" sqref="E15"/>
    </sheetView>
  </sheetViews>
  <sheetFormatPr defaultRowHeight="14.4" x14ac:dyDescent="0.3"/>
  <cols>
    <col min="5" max="5" width="12.21875" customWidth="1"/>
  </cols>
  <sheetData>
    <row r="1" spans="1:6" x14ac:dyDescent="0.3">
      <c r="A1" t="s">
        <v>10</v>
      </c>
    </row>
    <row r="5" spans="1:6" x14ac:dyDescent="0.3">
      <c r="B5" t="s">
        <v>9</v>
      </c>
      <c r="C5" t="s">
        <v>2</v>
      </c>
      <c r="D5" t="s">
        <v>11</v>
      </c>
      <c r="E5" t="s">
        <v>12</v>
      </c>
      <c r="F5" t="s">
        <v>13</v>
      </c>
    </row>
    <row r="6" spans="1:6" x14ac:dyDescent="0.3">
      <c r="B6">
        <v>75</v>
      </c>
      <c r="C6">
        <v>1.676733</v>
      </c>
      <c r="D6">
        <v>1.8791869999999999</v>
      </c>
      <c r="E6">
        <v>1.9697070000000001</v>
      </c>
    </row>
    <row r="7" spans="1:6" x14ac:dyDescent="0.3">
      <c r="B7">
        <v>150</v>
      </c>
      <c r="C7">
        <v>6.509595</v>
      </c>
      <c r="D7">
        <v>7.0363360000000004</v>
      </c>
      <c r="E7">
        <v>6.7697240000000001</v>
      </c>
    </row>
    <row r="8" spans="1:6" x14ac:dyDescent="0.3">
      <c r="B8">
        <v>225</v>
      </c>
      <c r="C8">
        <v>14.195299</v>
      </c>
      <c r="D8">
        <v>14.541808</v>
      </c>
      <c r="E8">
        <v>14.590142999999999</v>
      </c>
    </row>
    <row r="9" spans="1:6" x14ac:dyDescent="0.3">
      <c r="B9">
        <v>300</v>
      </c>
      <c r="C9">
        <v>26.070720000000001</v>
      </c>
      <c r="D9">
        <v>25.569561</v>
      </c>
      <c r="E9">
        <v>25.859134999999998</v>
      </c>
    </row>
    <row r="10" spans="1:6" x14ac:dyDescent="0.3">
      <c r="B10">
        <f>B9+75</f>
        <v>375</v>
      </c>
      <c r="C10">
        <v>41.974463999999998</v>
      </c>
      <c r="D10">
        <v>39.890656999999997</v>
      </c>
      <c r="E10">
        <v>40.554752999999998</v>
      </c>
    </row>
    <row r="11" spans="1:6" x14ac:dyDescent="0.3">
      <c r="B11">
        <f t="shared" ref="B11:B15" si="0">B10+75</f>
        <v>450</v>
      </c>
      <c r="C11">
        <v>58.206783999999999</v>
      </c>
      <c r="D11">
        <v>57.380929000000002</v>
      </c>
      <c r="E11">
        <v>57.699266000000001</v>
      </c>
    </row>
    <row r="12" spans="1:6" x14ac:dyDescent="0.3">
      <c r="B12">
        <f t="shared" si="0"/>
        <v>525</v>
      </c>
      <c r="C12">
        <v>83.488303999999999</v>
      </c>
      <c r="D12">
        <v>79.357750999999993</v>
      </c>
      <c r="E12">
        <v>91.403087999999997</v>
      </c>
    </row>
    <row r="13" spans="1:6" x14ac:dyDescent="0.3">
      <c r="B13">
        <f t="shared" si="0"/>
        <v>600</v>
      </c>
      <c r="C13">
        <v>117.78986399999999</v>
      </c>
      <c r="D13">
        <v>102.593023</v>
      </c>
      <c r="E13">
        <v>103.863518</v>
      </c>
    </row>
    <row r="14" spans="1:6" x14ac:dyDescent="0.3">
      <c r="B14">
        <f t="shared" si="0"/>
        <v>675</v>
      </c>
      <c r="C14">
        <v>132.051321</v>
      </c>
      <c r="D14">
        <v>128.459305</v>
      </c>
      <c r="E14">
        <v>139.17871299999999</v>
      </c>
    </row>
    <row r="15" spans="1:6" x14ac:dyDescent="0.3">
      <c r="B15">
        <f t="shared" si="0"/>
        <v>750</v>
      </c>
      <c r="C15">
        <v>162.551784</v>
      </c>
      <c r="D15">
        <v>164.708766</v>
      </c>
      <c r="E15">
        <v>176.13405299999999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F873-1B68-4185-B324-D2E65A29B390}">
  <dimension ref="B6:F17"/>
  <sheetViews>
    <sheetView workbookViewId="0">
      <selection activeCell="C6" sqref="C6:C16"/>
    </sheetView>
  </sheetViews>
  <sheetFormatPr defaultRowHeight="14.4" x14ac:dyDescent="0.3"/>
  <cols>
    <col min="3" max="3" width="10.6640625" customWidth="1"/>
    <col min="4" max="4" width="13.5546875" customWidth="1"/>
    <col min="5" max="5" width="14.77734375" customWidth="1"/>
  </cols>
  <sheetData>
    <row r="6" spans="2:6" x14ac:dyDescent="0.3">
      <c r="B6" t="s">
        <v>9</v>
      </c>
      <c r="C6" t="s">
        <v>1</v>
      </c>
      <c r="D6" t="s">
        <v>14</v>
      </c>
      <c r="E6" t="s">
        <v>15</v>
      </c>
    </row>
    <row r="7" spans="2:6" x14ac:dyDescent="0.3">
      <c r="B7">
        <v>75</v>
      </c>
      <c r="C7">
        <v>8.8451380000000004</v>
      </c>
      <c r="D7">
        <v>10.164711</v>
      </c>
      <c r="E7">
        <v>7.4377570000000004</v>
      </c>
      <c r="F7">
        <f>C7/E7</f>
        <v>1.1892211590133961</v>
      </c>
    </row>
    <row r="8" spans="2:6" x14ac:dyDescent="0.3">
      <c r="B8">
        <f>B7+75</f>
        <v>150</v>
      </c>
      <c r="C8">
        <v>35.259749999999997</v>
      </c>
      <c r="D8">
        <v>43.946865000000003</v>
      </c>
      <c r="E8">
        <v>29.598427000000001</v>
      </c>
      <c r="F8">
        <f t="shared" ref="F8:F16" si="0">C8/E8</f>
        <v>1.1912710766690404</v>
      </c>
    </row>
    <row r="9" spans="2:6" x14ac:dyDescent="0.3">
      <c r="B9">
        <f t="shared" ref="B9:B16" si="1">B8+75</f>
        <v>225</v>
      </c>
      <c r="C9">
        <v>79.161737000000002</v>
      </c>
      <c r="D9">
        <v>90.475945999999993</v>
      </c>
      <c r="E9">
        <v>73.471941000000001</v>
      </c>
      <c r="F9">
        <f t="shared" si="0"/>
        <v>1.0774417542609906</v>
      </c>
    </row>
    <row r="10" spans="2:6" x14ac:dyDescent="0.3">
      <c r="B10">
        <f t="shared" si="1"/>
        <v>300</v>
      </c>
      <c r="C10">
        <v>142.220169</v>
      </c>
      <c r="D10">
        <v>219.19175799999999</v>
      </c>
      <c r="E10">
        <v>125.45987</v>
      </c>
      <c r="F10">
        <f t="shared" si="0"/>
        <v>1.1335909163623397</v>
      </c>
    </row>
    <row r="11" spans="2:6" x14ac:dyDescent="0.3">
      <c r="B11">
        <f t="shared" si="1"/>
        <v>375</v>
      </c>
      <c r="C11">
        <v>226.20186100000001</v>
      </c>
      <c r="D11">
        <v>264.721474</v>
      </c>
      <c r="E11">
        <v>194.467579</v>
      </c>
      <c r="F11">
        <f t="shared" si="0"/>
        <v>1.1631854634237</v>
      </c>
    </row>
    <row r="12" spans="2:6" x14ac:dyDescent="0.3">
      <c r="B12">
        <f t="shared" si="1"/>
        <v>450</v>
      </c>
      <c r="C12">
        <v>326.48413199999999</v>
      </c>
      <c r="D12">
        <v>427.51320900000002</v>
      </c>
      <c r="E12">
        <v>293.54272400000002</v>
      </c>
      <c r="F12">
        <f t="shared" si="0"/>
        <v>1.1122201482330045</v>
      </c>
    </row>
    <row r="13" spans="2:6" x14ac:dyDescent="0.3">
      <c r="B13">
        <f t="shared" si="1"/>
        <v>525</v>
      </c>
      <c r="C13">
        <v>436.87131099999999</v>
      </c>
      <c r="D13">
        <v>529.79236200000003</v>
      </c>
      <c r="E13">
        <v>391.71935200000001</v>
      </c>
      <c r="F13">
        <f t="shared" si="0"/>
        <v>1.1152660923425606</v>
      </c>
    </row>
    <row r="14" spans="2:6" x14ac:dyDescent="0.3">
      <c r="B14">
        <f t="shared" si="1"/>
        <v>600</v>
      </c>
      <c r="C14">
        <v>580.73023999999998</v>
      </c>
      <c r="D14">
        <v>687.88323500000001</v>
      </c>
      <c r="E14">
        <v>512.22898299999997</v>
      </c>
      <c r="F14">
        <f t="shared" si="0"/>
        <v>1.1337317084222858</v>
      </c>
    </row>
    <row r="15" spans="2:6" x14ac:dyDescent="0.3">
      <c r="B15">
        <f t="shared" si="1"/>
        <v>675</v>
      </c>
      <c r="C15">
        <v>728.32600000000002</v>
      </c>
      <c r="D15">
        <v>1067.1753819999999</v>
      </c>
      <c r="E15">
        <v>667.96628899999996</v>
      </c>
      <c r="F15">
        <f t="shared" si="0"/>
        <v>1.090363409043237</v>
      </c>
    </row>
    <row r="16" spans="2:6" x14ac:dyDescent="0.3">
      <c r="B16">
        <f t="shared" si="1"/>
        <v>750</v>
      </c>
      <c r="C16">
        <v>1006.941671</v>
      </c>
      <c r="D16">
        <v>1078.9388120000001</v>
      </c>
      <c r="E16">
        <v>830.06999800000006</v>
      </c>
      <c r="F16">
        <f t="shared" si="0"/>
        <v>1.2130804310795003</v>
      </c>
    </row>
    <row r="17" spans="6:6" x14ac:dyDescent="0.3">
      <c r="F17">
        <f>AVERAGE(F7:F16)</f>
        <v>1.1419372158850054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unmodified_vs_numba</vt:lpstr>
      <vt:lpstr>mpi_cores</vt:lpstr>
      <vt:lpstr>numba_mpi</vt:lpstr>
      <vt:lpstr>Cython</vt:lpstr>
      <vt:lpstr>vector</vt:lpstr>
      <vt:lpstr>unmodified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Morgan</dc:creator>
  <cp:lastModifiedBy>Ben Morgan</cp:lastModifiedBy>
  <dcterms:created xsi:type="dcterms:W3CDTF">2023-10-25T15:02:41Z</dcterms:created>
  <dcterms:modified xsi:type="dcterms:W3CDTF">2023-11-08T04:23:01Z</dcterms:modified>
</cp:coreProperties>
</file>