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jer\Desktop\"/>
    </mc:Choice>
  </mc:AlternateContent>
  <xr:revisionPtr revIDLastSave="0" documentId="13_ncr:1_{F15B652B-026E-4DBE-B3C7-926D329062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culate IP 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2" i="1" l="1" a="1"/>
  <c r="L42" i="1" s="1"/>
  <c r="K42" i="1" a="1"/>
  <c r="K42" i="1" s="1"/>
  <c r="I14" i="1"/>
  <c r="G9" i="1" l="1"/>
  <c r="G8" i="1"/>
  <c r="L14" i="1" l="1" a="1"/>
  <c r="L14" i="1" s="1"/>
  <c r="K14" i="1" a="1"/>
  <c r="K14" i="1" s="1"/>
  <c r="J14" i="1" s="1"/>
  <c r="B14" i="1" l="1"/>
  <c r="B15" i="1" s="1" a="1"/>
  <c r="B15" i="1" s="1"/>
  <c r="K41" i="1"/>
  <c r="H14" i="1"/>
  <c r="G14" i="1"/>
  <c r="F14" i="1" s="1" a="1"/>
  <c r="F14" i="1" s="1"/>
  <c r="E14" i="1"/>
  <c r="E15" i="1" s="1" a="1"/>
  <c r="E15" i="1" s="1"/>
  <c r="D14" i="1"/>
  <c r="D15" i="1" s="1" a="1"/>
  <c r="D15" i="1" s="1"/>
  <c r="C14" i="1"/>
  <c r="C15" i="1" s="1" a="1"/>
  <c r="C15" i="1" s="1"/>
  <c r="K40" i="1" l="1"/>
  <c r="C19" i="1" a="1"/>
  <c r="K46" i="1" a="1"/>
  <c r="B19" i="1" a="1"/>
  <c r="C19" i="1" l="1"/>
  <c r="K46" i="1"/>
  <c r="B19" i="1"/>
  <c r="F19" i="1" l="1" a="1"/>
  <c r="F19" i="1" s="1"/>
  <c r="D19" i="1" a="1"/>
  <c r="D19" i="1" s="1"/>
  <c r="E19" i="1" a="1"/>
  <c r="E19" i="1" s="1"/>
  <c r="H19" i="1" a="1"/>
  <c r="H19" i="1" s="1"/>
  <c r="C11" i="1" s="1"/>
  <c r="G19" i="1" a="1"/>
  <c r="G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<sst xmlns="http://schemas.openxmlformats.org/spreadsheetml/2006/main" count="27" uniqueCount="26">
  <si>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Start IP</t>
  </si>
  <si>
    <t>CIDR bits</t>
  </si>
  <si>
    <t>End IP</t>
  </si>
  <si>
    <t>Broadcast IP</t>
  </si>
  <si>
    <t>IP Range</t>
  </si>
  <si>
    <t>Netmask</t>
  </si>
  <si>
    <t>IP-address</t>
  </si>
  <si>
    <t>Calculated Values</t>
  </si>
  <si>
    <t>Usable Hosts</t>
  </si>
  <si>
    <t>Number of needed Subnets</t>
  </si>
  <si>
    <t>Ranges</t>
  </si>
  <si>
    <t>Usable Host Range</t>
  </si>
  <si>
    <t>Host Range</t>
  </si>
  <si>
    <t>Network</t>
  </si>
  <si>
    <t>Total # of Subnets</t>
  </si>
  <si>
    <t>Subnet Counter</t>
  </si>
  <si>
    <t>Host Counter</t>
  </si>
  <si>
    <t># Hosts Per Subnet</t>
  </si>
  <si>
    <t># Usable Hosts Per Subnet</t>
  </si>
  <si>
    <t>Number</t>
  </si>
  <si>
    <t>Broadcast Address</t>
  </si>
  <si>
    <t>Dont do anything to this!</t>
  </si>
  <si>
    <t xml:space="preserve">Hvad er det: </t>
  </si>
  <si>
    <t>This calculator can only show ranges for b and c classes!!! Im trying to make it work with a classes</t>
  </si>
  <si>
    <t>Classful</t>
  </si>
  <si>
    <t>192.168.25.0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</si>
</sst>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3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6" fillId="3" borderId="14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18" xfId="0" applyFont="1" applyFill="1" applyBorder="1"/>
    <xf numFmtId="0" fontId="2" fillId="4" borderId="1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3" xfId="0" applyFont="1" applyFill="1" applyBorder="1"/>
    <xf numFmtId="0" fontId="2" fillId="4" borderId="24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8" fillId="0" borderId="0" xfId="0" applyFont="1"/>
    <xf numFmtId="0" fontId="4" fillId="4" borderId="27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6" fillId="3" borderId="31" xfId="0" applyFont="1" applyFill="1" applyBorder="1" applyAlignment="1">
      <alignment horizontal="center"/>
    </xf>
    <xf numFmtId="0" fontId="6" fillId="3" borderId="3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6" fillId="3" borderId="32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none">
          <bgColor auto="1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P109"/>
  <sheetViews>
    <sheetView tabSelected="1" topLeftCell="A3" zoomScale="110" zoomScaleNormal="64" workbookViewId="0">
      <selection activeCell="B19" sqref="B19"/>
    </sheetView>
  </sheetViews>
  <sheetFormatPr defaultColWidth="12.6640625" defaultRowHeight="15.75" customHeight="1" x14ac:dyDescent="0.3"/>
  <cols>
    <col min="1" max="1" width="12.6640625" style="9"/>
    <col min="2" max="2" width="41.44140625" style="9" customWidth="1"/>
    <col min="3" max="3" width="42.5546875" style="9" customWidth="1"/>
    <col min="4" max="4" width="42.33203125" style="9" customWidth="1"/>
    <col min="5" max="5" width="42.21875" style="9" customWidth="1"/>
    <col min="6" max="6" width="22.6640625" style="9" customWidth="1"/>
    <col min="7" max="7" width="25.109375" style="9" customWidth="1"/>
    <col min="8" max="8" width="31.77734375" style="9" customWidth="1"/>
    <col min="9" max="9" width="19.33203125" style="9" customWidth="1"/>
    <col min="10" max="10" width="21.44140625" style="9" customWidth="1"/>
    <col min="11" max="11" width="21.5546875" style="9" customWidth="1"/>
    <col min="12" max="12" width="21.88671875" style="9" customWidth="1"/>
    <col min="13" max="16384" width="12.6640625" style="9"/>
  </cols>
  <sheetData>
    <row r="2" spans="1:13" ht="15.75" customHeight="1" x14ac:dyDescent="0.85">
      <c r="B2" s="51" t="s">
        <v>23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34"/>
    </row>
    <row r="3" spans="1:13" ht="15.75" customHeight="1" x14ac:dyDescent="0.85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34"/>
    </row>
    <row r="4" spans="1:13" ht="15.75" customHeight="1" x14ac:dyDescent="0.85"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34"/>
    </row>
    <row r="7" spans="1:13" ht="15.75" customHeight="1" thickBot="1" x14ac:dyDescent="0.35">
      <c r="B7" s="9" t="s">
        <v>24</v>
      </c>
      <c r="M7" s="17"/>
    </row>
    <row r="8" spans="1:13" ht="15.75" customHeight="1" thickBot="1" x14ac:dyDescent="0.35">
      <c r="A8" s="2"/>
      <c r="B8" s="31" t="s">
        <v>6</v>
      </c>
      <c r="C8" s="32" t="s">
        <v>1</v>
      </c>
      <c r="D8" s="32" t="s">
        <v>9</v>
      </c>
      <c r="E8" s="33" t="s">
        <v>8</v>
      </c>
      <c r="F8" s="17"/>
      <c r="G8" s="13" t="str">
        <f>IF(NOT(ISBLANK(E9)),"Possible subnets?",IF(NOT(ISBLANK(D9)),"Possible usable hosts?",""))</f>
        <v>Possible subnets?</v>
      </c>
      <c r="H8" s="15"/>
    </row>
    <row r="9" spans="1:13" ht="15.75" customHeight="1" thickBot="1" x14ac:dyDescent="0.35">
      <c r="A9" s="2"/>
      <c r="B9" s="3" t="s">
        <v>25</v>
      </c>
      <c r="C9" s="4"/>
      <c r="D9" s="4"/>
      <c r="E9" s="8">
        <v>2</v>
      </c>
      <c r="G9" s="14">
        <f>IFERROR(IF(NOT(ISBLANK(E9)),_xlfn.FLOOR.MATH(255/E9),IF(NOT(ISBLANK(D9)),_xlfn.FLOOR.MATH(255/D9)-1,"")),"")</f>
        <v>127</v>
      </c>
    </row>
    <row r="10" spans="1:13" ht="15.75" customHeight="1" x14ac:dyDescent="0.3">
      <c r="C10" s="2"/>
    </row>
    <row r="11" spans="1:13" ht="15.75" customHeight="1" thickBot="1" x14ac:dyDescent="0.35">
      <c r="A11" s="1"/>
      <c r="B11" s="5" t="s">
        <v>22</v>
      </c>
      <c r="C11" s="5" t="str">
        <f ca="1">IF(ISBLANK(B9),"",
IF(NOT(ISERROR(MATCH(B9,_xlfn.ANCHORARRAY(C19),0))),"Det er en netværksadresse",
IF(NOT(ISERROR(MATCH(B9,_xlfn.ANCHORARRAY(H19),0))),"Det er en broadcast-adresse",
"Det er en adresse til en brugbar host")))</f>
        <v>Det er en netværksadresse</v>
      </c>
      <c r="E11" s="5"/>
      <c r="F11" s="5"/>
      <c r="G11" s="5"/>
      <c r="H11" s="5"/>
      <c r="I11" s="5"/>
    </row>
    <row r="12" spans="1:13" ht="15.75" customHeight="1" thickBot="1" x14ac:dyDescent="0.35">
      <c r="A12" s="2"/>
      <c r="B12" s="45" t="s">
        <v>7</v>
      </c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3" ht="15.75" customHeight="1" x14ac:dyDescent="0.3">
      <c r="A13" s="2"/>
      <c r="B13" s="10" t="s">
        <v>5</v>
      </c>
      <c r="C13" s="11" t="s">
        <v>0</v>
      </c>
      <c r="D13" s="11" t="s">
        <v>2</v>
      </c>
      <c r="E13" s="11" t="s">
        <v>3</v>
      </c>
      <c r="F13" s="20" t="s">
        <v>14</v>
      </c>
      <c r="G13" s="20" t="s">
        <v>17</v>
      </c>
      <c r="H13" s="11" t="s">
        <v>18</v>
      </c>
      <c r="I13" s="11" t="s">
        <v>4</v>
      </c>
      <c r="J13" s="12" t="s">
        <v>1</v>
      </c>
      <c r="K13" s="29" t="s">
        <v>15</v>
      </c>
      <c r="L13" s="30" t="s">
        <v>16</v>
      </c>
    </row>
    <row r="14" spans="1:13" ht="15.75" customHeight="1" thickBot="1" x14ac:dyDescent="0.35">
      <c r="A14" s="2"/>
      <c r="B14" s="35" t="str">
        <f>IFERROR(BIN2DEC(MID(REPT("1",J14)&amp;REPT("0",32-J14),1,8))
&amp;"."&amp;
BIN2DEC(MID(REPT("1",J14)&amp;REPT("0",32-J14),9,8))
&amp;"."&amp;
BIN2DEC(MID(REPT("1",J14)&amp;REPT("0",32-J14),17,8))
&amp;"."&amp;
BIN2DEC(MID(REPT("1",J14)&amp;REPT("0",32-J14),25,8)),"")</f>
        <v>255.255.255.252</v>
      </c>
      <c r="C14" s="36" t="str">
        <f>IFERROR(_xlfn.BITAND(
(LEFT(B9,FIND(CHAR(160),SUBSTITUTE(B9,".",CHAR(160),1))-1)),
(BIN2DEC(MID(REPT("1",J14)&amp;REPT("0",32-J14),1,8)))
)
&amp;"."&amp;
_xlfn.BITAND(
(MID(B9,FIND(CHAR(160),SUBSTITUTE(B9,".",CHAR(160),1))+1,FIND(CHAR(160),SUBSTITUTE(B9,".",CHAR(160),2))-FIND(CHAR(160),SUBSTITUTE(B9,".",CHAR(160),1))-1)),
(BIN2DEC(MID(REPT("1",J14)&amp;REPT("0",32-J14),9,8)))
)
&amp;"."&amp;
_xlfn.BITAND(
(MID(B9,FIND(CHAR(160),SUBSTITUTE(B9,".",CHAR(160),2))+1,FIND(CHAR(160),SUBSTITUTE(B9,".",CHAR(160),3))-FIND(CHAR(160),SUBSTITUTE(B9,".",CHAR(160),2))-1)),
(BIN2DEC(MID(REPT("1",J14)&amp;REPT("0",32-J14),17,8)))
)
&amp;"."&amp;
_xlfn.BITAND(
(MID(B9,FIND(CHAR(160),SUBSTITUTE(B9,".",CHAR(160),3))+1,FIND(CHAR(160),SUBSTITUTE(B9&amp;".",".",CHAR(160),4))-FIND(CHAR(160),SUBSTITUTE(B9,".",CHAR(160),3))-1)),
(BIN2DEC(MID(REPT("1",J14)&amp;REPT("0",32-J14),25,8)))
)+1,"")</f>
        <v>192.168.25.1</v>
      </c>
      <c r="D14" s="36" t="str">
        <f>IFERROR(_xlfn.BITOR(
  (LEFT(B9, FIND(CHAR(160),SUBSTITUTE(B9,".",CHAR(160),1))-1)),
  (255-BIN2DEC(MID(REPT("1",J14)&amp;REPT("0",32-J14),1,8)))
)
&amp;"."&amp;
_xlfn.BITOR(
  (MID(B9, FIND(CHAR(160),SUBSTITUTE(B9,".",CHAR(160),1))+1,FIND(CHAR(160),SUBSTITUTE(B9,".",CHAR(160),2))-FIND(CHAR(160),SUBSTITUTE(B9,".",CHAR(160),1))-1)),
  (255-BIN2DEC(MID(REPT("1",J14)&amp;REPT("0",32-J14),9,8)) )
)
&amp;"."&amp;
_xlfn.BITOR(
  (MID(B9, FIND(CHAR(160),SUBSTITUTE(B9,".",CHAR(160),2))+1,FIND(CHAR(160),SUBSTITUTE(B9,".",CHAR(160),3))-FIND(CHAR(160),SUBSTITUTE(B9,".",CHAR(160),2))-1)),
  (255-BIN2DEC(MID(REPT("1",J14)&amp;REPT("0",32-J14),17,8)))
)
&amp;"."&amp;
_xlfn.BITOR(
  (MID(B9, FIND(CHAR(160),SUBSTITUTE(B9,".",CHAR(160),3))+1,FIND(CHAR(160),SUBSTITUTE(B9&amp;".",".",CHAR(160),4))-FIND(CHAR(160),SUBSTITUTE(B9,".",CHAR(160),3))-1)),
  (255-BIN2DEC(MID(REPT("1",J14)&amp;REPT("0",32-J14),25,8)))
)-1,"")</f>
        <v>192.168.25.2</v>
      </c>
      <c r="E14" s="37" t="str">
        <f>IFERROR(_xlfn.BITOR(
  (LEFT(B9, FIND(CHAR(160),SUBSTITUTE(B9,".",CHAR(160),1))-1)),
  (255-BIN2DEC(MID(REPT("1",J14)&amp;REPT("0",32-J14),1,8)))
)
&amp;"."&amp;
_xlfn.BITOR(
  (MID(B9, FIND(CHAR(160),SUBSTITUTE(B9,".",CHAR(160),1))+1,FIND(CHAR(160),SUBSTITUTE(B9,".",CHAR(160),2))-FIND(CHAR(160),SUBSTITUTE(B9,".",CHAR(160),1))-1)),
  (255-BIN2DEC(MID(REPT("1",J14)&amp;REPT("0",32-J14),9,8)))
)
&amp;"."&amp;
_xlfn.BITOR(
  (MID(B9, FIND(CHAR(160),SUBSTITUTE(B9,".",CHAR(160),2))+1,FIND(CHAR(160),SUBSTITUTE(B9,".",CHAR(160),3))-FIND(CHAR(160),SUBSTITUTE(B9,".",CHAR(160),2))-1)),
  (255-BIN2DEC(MID(REPT("1",J14)&amp;REPT("0",32-J14),17,8)))
)
&amp;"."&amp;
_xlfn.BITOR(
  (MID(B9, FIND(CHAR(160),SUBSTITUTE(B9,".",CHAR(160),3))+1,FIND(CHAR(160),SUBSTITUTE(B9&amp;".",".",CHAR(160),4))-FIND(CHAR(160),SUBSTITUTE(B9,".",CHAR(160),3))-1)),
  (255-BIN2DEC(MID(REPT("1",J14)&amp;REPT("0",32-J14),25,8)))),"")</f>
        <v>192.168.25.3</v>
      </c>
      <c r="F14" s="16" cm="1">
        <f t="array" ref="F14">IF(ISBLANK(B9),"",INDEX(_xlfn.ANCHORARRAY(K14),ROWS(_xlfn.ANCHORARRAY(K14))-_xlfn.FLOOR.MATH(LOG(G14)/LOG(2))))</f>
        <v>64</v>
      </c>
      <c r="G14" s="16">
        <f>IFERROR(IF(OR(ISBLANK(J14),ISBLANK(B9)),"",2^(32-J14)),"")</f>
        <v>4</v>
      </c>
      <c r="H14" s="6">
        <f>IFERROR(IF(OR(ISBLANK(J14),ISBLANK(B9)),"",2^(32-J14)-2),"")</f>
        <v>2</v>
      </c>
      <c r="I14" s="6" t="str">
        <f>IFERROR(IF(VALUE(LEFT(B9, FIND(".", B9) - 1)) &lt;= 127, "A",IF(VALUE(LEFT(B9, FIND(".", B9) - 1)) &lt;= 191, "B",IF(VALUE(LEFT(B9, FIND(".", B9) - 1)) &lt;= 223,"C",))),"")</f>
        <v>C</v>
      </c>
      <c r="J14" s="7">
        <f>IF(ISBLANK(B9),"",IFERROR(IF(ISBLANK(C9),IF(ISBLANK(E9),32-LOG(IFERROR(INDEX(_xlfn.ANCHORARRAY(K14),MATCH(D9,_xlfn.ANCHORARRAY(K14),0)),INDEX(_xlfn.ANCHORARRAY(K14),MATCH(D9,_xlfn.ANCHORARRAY(K14),1))*2))/LOG(2),32-IFERROR(MATCH(E9,_xlfn.ANCHORARRAY(K14),0),MATCH(E9,_xlfn.ANCHORARRAY(K14),1))-1),C9),""))</f>
        <v>30</v>
      </c>
      <c r="K14" s="25" cm="1">
        <f t="array" ref="K14:K21">IF(ISBLANK(B9),"",
IF(I14="A",{2;4;8;16;32;64;128;256;512;1024;2048;4096;8192;16384;32768;65536;131072;262144;524288;1048576;2097152;4194304;8388608;16777216},
IF(I14="B",{2;4;8;16;32;64;128;256;512;1024;2048;4096;8192;16384;32768;65536},
IF(I14="C",{2;4;8;16;32;64;128;256},
))))</f>
        <v>2</v>
      </c>
      <c r="L14" s="24" cm="1">
        <f t="array" ref="L14:L21">IF(ISBLANK(B9),"",
IF(I14="A",{16777216;8388608;4194304;2097152;1048576;524288;262144;131072;65536;32768;16384;8192;4096;2048;1024;512;256;128;64;32;16;8;4;2},
IF(I14="B",{65536;32768;16384;8192;4096;2048;1024;512;256;128;64;32;16;8;4;2},
IF(I14="C",{256;128;64;32;16;8;4;2},
))))</f>
        <v>256</v>
      </c>
    </row>
    <row r="15" spans="1:13" ht="15.75" customHeight="1" thickBot="1" x14ac:dyDescent="0.35">
      <c r="B15" s="39" t="str" cm="1">
        <f t="array" ref="B15">IFERROR(DEC2BIN(VALUE(INDEX(_xlfn.FILTERXML("&lt;root&gt;&lt;element&gt;" &amp; SUBSTITUTE(B14, ".", "&lt;/element&gt;&lt;element&gt;") &amp; "&lt;/element&gt;&lt;/root&gt;", "//element"),1)),8)&amp;"."&amp;DEC2BIN(VALUE(INDEX(_xlfn.FILTERXML("&lt;root&gt;&lt;element&gt;" &amp; SUBSTITUTE(B14, ".", "&lt;/element&gt;&lt;element&gt;") &amp; "&lt;/element&gt;&lt;/root&gt;", "//element"),2)),8)&amp;"."&amp;DEC2BIN(VALUE(INDEX(_xlfn.FILTERXML("&lt;root&gt;&lt;element&gt;" &amp; SUBSTITUTE(B14, ".", "&lt;/element&gt;&lt;element&gt;") &amp; "&lt;/element&gt;&lt;/root&gt;", "//element"),3)),8)&amp;"."&amp;DEC2BIN(VALUE(INDEX(_xlfn.FILTERXML("&lt;root&gt;&lt;element&gt;" &amp; SUBSTITUTE(B14, ".", "&lt;/element&gt;&lt;element&gt;") &amp; "&lt;/element&gt;&lt;/root&gt;", "//element"),4)),8),"")</f>
        <v>11111111.11111111.11111111.11111100</v>
      </c>
      <c r="C15" s="38" t="str" cm="1">
        <f t="array" ref="C15">IFERROR(DEC2BIN(VALUE(INDEX(_xlfn.FILTERXML("&lt;root&gt;&lt;element&gt;" &amp; SUBSTITUTE(C14, ".", "&lt;/element&gt;&lt;element&gt;") &amp; "&lt;/element&gt;&lt;/root&gt;", "//element"),1)),8)&amp;"."&amp;DEC2BIN(VALUE(INDEX(_xlfn.FILTERXML("&lt;root&gt;&lt;element&gt;" &amp; SUBSTITUTE(C14, ".", "&lt;/element&gt;&lt;element&gt;") &amp; "&lt;/element&gt;&lt;/root&gt;", "//element"),2)),8)&amp;"."&amp;DEC2BIN(VALUE(INDEX(_xlfn.FILTERXML("&lt;root&gt;&lt;element&gt;" &amp; SUBSTITUTE(C14, ".", "&lt;/element&gt;&lt;element&gt;") &amp; "&lt;/element&gt;&lt;/root&gt;", "//element"),3)),8)&amp;"."&amp;DEC2BIN(VALUE(INDEX(_xlfn.FILTERXML("&lt;root&gt;&lt;element&gt;" &amp; SUBSTITUTE(C14, ".", "&lt;/element&gt;&lt;element&gt;") &amp; "&lt;/element&gt;&lt;/root&gt;", "//element"),4)),8),"")</f>
        <v>11000000.10101000.00011001.00000001</v>
      </c>
      <c r="D15" s="16" t="str" cm="1">
        <f t="array" ref="D15">IFERROR(DEC2BIN(VALUE(INDEX(_xlfn.FILTERXML("&lt;root&gt;&lt;element&gt;" &amp; SUBSTITUTE(D14, ".", "&lt;/element&gt;&lt;element&gt;") &amp; "&lt;/element&gt;&lt;/root&gt;", "//element"),1)),8)&amp;"."&amp;DEC2BIN(VALUE(INDEX(_xlfn.FILTERXML("&lt;root&gt;&lt;element&gt;" &amp; SUBSTITUTE(D14, ".", "&lt;/element&gt;&lt;element&gt;") &amp; "&lt;/element&gt;&lt;/root&gt;", "//element"),2)),8)&amp;"."&amp;DEC2BIN(VALUE(INDEX(_xlfn.FILTERXML("&lt;root&gt;&lt;element&gt;" &amp; SUBSTITUTE(D14, ".", "&lt;/element&gt;&lt;element&gt;") &amp; "&lt;/element&gt;&lt;/root&gt;", "//element"),3)),8)&amp;"."&amp;DEC2BIN(VALUE(INDEX(_xlfn.FILTERXML("&lt;root&gt;&lt;element&gt;" &amp; SUBSTITUTE(D14, ".", "&lt;/element&gt;&lt;element&gt;") &amp; "&lt;/element&gt;&lt;/root&gt;", "//element"),4)),8),"")</f>
        <v>11000000.10101000.00011001.00000010</v>
      </c>
      <c r="E15" s="41" t="str" cm="1">
        <f t="array" ref="E15">IFERROR(DEC2BIN(VALUE(INDEX(_xlfn.FILTERXML("&lt;root&gt;&lt;element&gt;" &amp; SUBSTITUTE(E14, ".", "&lt;/element&gt;&lt;element&gt;") &amp; "&lt;/element&gt;&lt;/root&gt;", "//element"),1)),8)&amp;"."&amp;DEC2BIN(VALUE(INDEX(_xlfn.FILTERXML("&lt;root&gt;&lt;element&gt;" &amp; SUBSTITUTE(E14, ".", "&lt;/element&gt;&lt;element&gt;") &amp; "&lt;/element&gt;&lt;/root&gt;", "//element"),2)),8)&amp;"."&amp;DEC2BIN(VALUE(INDEX(_xlfn.FILTERXML("&lt;root&gt;&lt;element&gt;" &amp; SUBSTITUTE(E14, ".", "&lt;/element&gt;&lt;element&gt;") &amp; "&lt;/element&gt;&lt;/root&gt;", "//element"),3)),8)&amp;"."&amp;DEC2BIN(VALUE(INDEX(_xlfn.FILTERXML("&lt;root&gt;&lt;element&gt;" &amp; SUBSTITUTE(E14, ".", "&lt;/element&gt;&lt;element&gt;") &amp; "&lt;/element&gt;&lt;/root&gt;", "//element"),4)),8),"")</f>
        <v>11000000.10101000.00011001.00000011</v>
      </c>
      <c r="F15" s="40"/>
      <c r="K15" s="26">
        <v>4</v>
      </c>
      <c r="L15" s="21">
        <v>128</v>
      </c>
    </row>
    <row r="16" spans="1:13" ht="15.75" customHeight="1" thickBot="1" x14ac:dyDescent="0.35">
      <c r="A16" s="2"/>
      <c r="K16" s="26">
        <v>8</v>
      </c>
      <c r="L16" s="21">
        <v>64</v>
      </c>
    </row>
    <row r="17" spans="2:16" ht="15.75" customHeight="1" thickBot="1" x14ac:dyDescent="0.35">
      <c r="B17" s="48" t="s">
        <v>10</v>
      </c>
      <c r="C17" s="49"/>
      <c r="D17" s="49"/>
      <c r="E17" s="49"/>
      <c r="F17" s="49"/>
      <c r="G17" s="49"/>
      <c r="H17" s="50"/>
      <c r="K17" s="26">
        <v>16</v>
      </c>
      <c r="L17" s="21">
        <v>32</v>
      </c>
    </row>
    <row r="18" spans="2:16" ht="15.75" customHeight="1" thickBot="1" x14ac:dyDescent="0.35">
      <c r="B18" s="42" t="s">
        <v>19</v>
      </c>
      <c r="C18" s="43" t="s">
        <v>13</v>
      </c>
      <c r="D18" s="52" t="s">
        <v>12</v>
      </c>
      <c r="E18" s="53"/>
      <c r="F18" s="52" t="s">
        <v>11</v>
      </c>
      <c r="G18" s="53"/>
      <c r="H18" s="44" t="s">
        <v>20</v>
      </c>
      <c r="K18" s="26">
        <v>32</v>
      </c>
      <c r="L18" s="21">
        <v>16</v>
      </c>
    </row>
    <row r="19" spans="2:16" ht="15.75" customHeight="1" x14ac:dyDescent="0.3">
      <c r="B19" s="9" cm="1">
        <f t="array" aca="1" ref="B19:B82" ca="1">IFERROR(ROW(INDIRECT("1:"&amp;F14)),"")</f>
        <v>1</v>
      </c>
      <c r="C19" s="9" t="str" cm="1">
        <f t="array" aca="1" ref="C19:C82" ca="1">IFERROR(IF((BIN2DEC(MID(REPT("1",J14)&amp;REPT("0",32-J14),1,8))=255),INDEX(_xlfn.FILTERXML("&lt;root&gt;&lt;element&gt;" &amp; SUBSTITUTE(B9, ".", "&lt;/element&gt;&lt;element&gt;") &amp; "&lt;/element&gt;&lt;/root&gt;", "//element"),1)&amp;".","")&amp;IF((BIN2DEC(MID(REPT("1",J14)&amp;REPT("0",32-J14),9,8))=255),INDEX(_xlfn.FILTERXML("&lt;root&gt;&lt;element&gt;" &amp; SUBSTITUTE(B9, ".", "&lt;/element&gt;&lt;element&gt;") &amp; "&lt;/element&gt;&lt;/root&gt;", "//element"),2)&amp;".","")&amp;IF((BIN2DEC(MID(REPT("1",J14)&amp;REPT("0",32-J14),17,8))=255),INDEX(_xlfn.FILTERXML("&lt;root&gt;&lt;element&gt;" &amp; SUBSTITUTE(B9, ".", "&lt;/element&gt;&lt;element&gt;") &amp; "&lt;/element&gt;&lt;/root&gt;", "//element"),3)&amp;".","")&amp;IF((BIN2DEC(MID(REPT("1",J14)&amp;REPT("0",32-J14),25,8))=255),INDEX(_xlfn.FILTERXML("&lt;root&gt;&lt;element&gt;" &amp; SUBSTITUTE(B9, ".", "&lt;/element&gt;&lt;element&gt;") &amp; "&lt;/element&gt;&lt;/root&gt;", "//element"),4)&amp;".","")&amp;((ROW(INDIRECT("1:"&amp;F14))-1)*IF((G14/256) &gt;= 1,(G14/256),(G14/256)*256))&amp;IF(LEN(IF((BIN2DEC(MID(REPT("1",J14)&amp;REPT("0",32-J14),1,8))=255),INDEX(_xlfn.FILTERXML("&lt;root&gt;&lt;element&gt;" &amp; SUBSTITUTE(B9, ".", "&lt;/element&gt;&lt;element&gt;") &amp; "&lt;/element&gt;&lt;/root&gt;", "//element"),1)&amp;".","")&amp;IF((BIN2DEC(MID(REPT("1",J14)&amp;REPT("0",32-J14),9,8))=255),INDEX(_xlfn.FILTERXML("&lt;root&gt;&lt;element&gt;" &amp; SUBSTITUTE(B9, ".", "&lt;/element&gt;&lt;element&gt;") &amp; "&lt;/element&gt;&lt;/root&gt;", "//element"),2)&amp;".","")&amp;IF((BIN2DEC(MID(REPT("1",J14)&amp;REPT("0",32-J14),17,8))=255),INDEX(_xlfn.FILTERXML("&lt;root&gt;&lt;element&gt;" &amp; SUBSTITUTE(B9, ".", "&lt;/element&gt;&lt;element&gt;") &amp; "&lt;/element&gt;&lt;/root&gt;", "//element"),3)&amp;".","")&amp;IF((BIN2DEC(MID(REPT("1",J14)&amp;REPT("0",32-J14),25,8))=255),INDEX(_xlfn.FILTERXML("&lt;root&gt;&lt;element&gt;" &amp; SUBSTITUTE(B9, ".", "&lt;/element&gt;&lt;element&gt;") &amp; "&lt;/element&gt;&lt;/root&gt;", "//element"),4)&amp;".","")&amp;((ROW(INDIRECT("1:"&amp;F14))-1)*IF((G14/256) &gt;= 1,(G14/256),(G14/256)*256)))-LEN(SUBSTITUTE(IF((BIN2DEC(MID(REPT("1",J14)&amp;REPT("0",32-J14),1,8))=255),INDEX(_xlfn.FILTERXML("&lt;root&gt;&lt;element&gt;" &amp; SUBSTITUTE(B9, ".", "&lt;/element&gt;&lt;element&gt;") &amp; "&lt;/element&gt;&lt;/root&gt;", "//element"),1)&amp;".","")&amp;IF((BIN2DEC(MID(REPT("1",J14)&amp;REPT("0",32-J14),9,8))=255),INDEX(_xlfn.FILTERXML("&lt;root&gt;&lt;element&gt;" &amp; SUBSTITUTE(B9, ".", "&lt;/element&gt;&lt;element&gt;") &amp; "&lt;/element&gt;&lt;/root&gt;", "//element"),2)&amp;".","")&amp;IF((BIN2DEC(MID(REPT("1",J14)&amp;REPT("0",32-J14),17,8))=255),INDEX(_xlfn.FILTERXML("&lt;root&gt;&lt;element&gt;" &amp; SUBSTITUTE(B9, ".", "&lt;/element&gt;&lt;element&gt;") &amp; "&lt;/element&gt;&lt;/root&gt;", "//element"),3)&amp;".","")&amp;IF((BIN2DEC(MID(REPT("1",J14)&amp;REPT("0",32-J14),25,8))=255),INDEX(_xlfn.FILTERXML("&lt;root&gt;&lt;element&gt;" &amp; SUBSTITUTE(B9, ".", "&lt;/element&gt;&lt;element&gt;") &amp; "&lt;/element&gt;&lt;/root&gt;", "//element"),4)&amp;".","")&amp;((ROW(INDIRECT("1:"&amp;F14))-1)*IF((G14/256) &gt;= 1,(G14/256),(G14/256)*256)),".",""))=1,".0.0",IF(LEN(IF((BIN2DEC(MID(REPT("1",J14)&amp;REPT("0",32-J14),1,8))=255),INDEX(_xlfn.FILTERXML("&lt;root&gt;&lt;element&gt;" &amp; SUBSTITUTE(B9, ".", "&lt;/element&gt;&lt;element&gt;") &amp; "&lt;/element&gt;&lt;/root&gt;", "//element"),1)&amp;".","")&amp;IF((BIN2DEC(MID(REPT("1",J14)&amp;REPT("0",32-J14),9,8))=255),INDEX(_xlfn.FILTERXML("&lt;root&gt;&lt;element&gt;" &amp; SUBSTITUTE(B9, ".", "&lt;/element&gt;&lt;element&gt;") &amp; "&lt;/element&gt;&lt;/root&gt;", "//element"),2)&amp;".","")&amp;IF((BIN2DEC(MID(REPT("1",J14)&amp;REPT("0",32-J14),17,8))=255),INDEX(_xlfn.FILTERXML("&lt;root&gt;&lt;element&gt;" &amp; SUBSTITUTE(B9, ".", "&lt;/element&gt;&lt;element&gt;") &amp; "&lt;/element&gt;&lt;/root&gt;", "//element"),3)&amp;".","")&amp;IF((BIN2DEC(MID(REPT("1",J14)&amp;REPT("0",32-J14),25,8))=255),INDEX(_xlfn.FILTERXML("&lt;root&gt;&lt;element&gt;" &amp; SUBSTITUTE(B9, ".", "&lt;/element&gt;&lt;element&gt;") &amp; "&lt;/element&gt;&lt;/root&gt;", "//element"),4)&amp;".","")&amp;((ROW(INDIRECT("1:"&amp;F14))-1)*IF((G14/256) &gt;= 1,(G14/256),(G14/256)*256)))-LEN(SUBSTITUTE(IF((BIN2DEC(MID(REPT("1",J14)&amp;REPT("0",32-J14),1,8))=255),INDEX(_xlfn.FILTERXML("&lt;root&gt;&lt;element&gt;" &amp; SUBSTITUTE(B9, ".", "&lt;/element&gt;&lt;element&gt;") &amp; "&lt;/element&gt;&lt;/root&gt;", "//element"),1)&amp;".","")&amp;IF((BIN2DEC(MID(REPT("1",J14)&amp;REPT("0",32-J14),9,8))=255),INDEX(_xlfn.FILTERXML("&lt;root&gt;&lt;element&gt;" &amp; SUBSTITUTE(B9, ".", "&lt;/element&gt;&lt;element&gt;") &amp; "&lt;/element&gt;&lt;/root&gt;", "//element"),2)&amp;".","")&amp;IF((BIN2DEC(MID(REPT("1",J14)&amp;REPT("0",32-J14),17,8))=255),INDEX(_xlfn.FILTERXML("&lt;root&gt;&lt;element&gt;" &amp; SUBSTITUTE(B9, ".", "&lt;/element&gt;&lt;element&gt;") &amp; "&lt;/element&gt;&lt;/root&gt;", "//element"),3)&amp;".","")&amp;IF((BIN2DEC(MID(REPT("1",J14)&amp;REPT("0",32-J14),25,8))=255),INDEX(_xlfn.FILTERXML("&lt;root&gt;&lt;element&gt;" &amp; SUBSTITUTE(B9, ".", "&lt;/element&gt;&lt;element&gt;") &amp; "&lt;/element&gt;&lt;/root&gt;", "//element"),4)&amp;".","")&amp;((ROW(INDIRECT("1:"&amp;F14))-1)*IF((G14/256) &gt;= 1,(G14/256),(G14/256)*256)),".",""))=2,".0","")),"")</f>
        <v>192.168.25.0</v>
      </c>
      <c r="D19" s="9" t="str" cm="1">
        <f t="array" aca="1" ref="D19:D82" ca="1">IFERROR(_xlfn.BITAND(
(LEFT(_xlfn.ANCHORARRAY(C19),FIND(CHAR(160),SUBSTITUTE(_xlfn.ANCHORARRAY(C19),".",CHAR(160),1))-1)),
(BIN2DEC(MID(REPT("1",J14)&amp;REPT("0",32-J14),1,8)))
)
&amp;"."&amp;
_xlfn.BITAND(
(MID(_xlfn.ANCHORARRAY(C19),FIND(CHAR(160),SUBSTITUTE(_xlfn.ANCHORARRAY(C19),".",CHAR(160),1))+1,FIND(CHAR(160),SUBSTITUTE(_xlfn.ANCHORARRAY(C19),".",CHAR(160),2))-FIND(CHAR(160),SUBSTITUTE(_xlfn.ANCHORARRAY(C19),".",CHAR(160),1))-1)),
(BIN2DEC(MID(REPT("1",J14)&amp;REPT("0",32-J14),9,8)))
)
&amp;"."&amp;
_xlfn.BITAND(
(MID(_xlfn.ANCHORARRAY(C19),FIND(CHAR(160),SUBSTITUTE(_xlfn.ANCHORARRAY(C19),".",CHAR(160),2))+1,FIND(CHAR(160),SUBSTITUTE(_xlfn.ANCHORARRAY(C19),".",CHAR(160),3))-FIND(CHAR(160),SUBSTITUTE(_xlfn.ANCHORARRAY(C19),".",CHAR(160),2))-1)),
(BIN2DEC(MID(REPT("1",J14)&amp;REPT("0",32-J14),17,8)))
)
&amp;"."&amp;
_xlfn.BITAND(
(MID(_xlfn.ANCHORARRAY(C19),FIND(CHAR(160),SUBSTITUTE(_xlfn.ANCHORARRAY(C19),".",CHAR(160),3))+1,FIND(CHAR(160),SUBSTITUTE(_xlfn.ANCHORARRAY(C19)&amp;".",".",CHAR(160),4))-FIND(CHAR(160),SUBSTITUTE(_xlfn.ANCHORARRAY(C19),".",CHAR(160),3))-1)),
(BIN2DEC(MID(REPT("1",J14)&amp;REPT("0",32-J14),25,8)))
),"")</f>
        <v>192.168.25.0</v>
      </c>
      <c r="E19" s="9" t="str" cm="1">
        <f t="array" aca="1" ref="E19:E82" ca="1">IFERROR(_xlfn.BITOR(
  (LEFT(_xlfn.ANCHORARRAY(C19), FIND(CHAR(160),SUBSTITUTE(_xlfn.ANCHORARRAY(C19),".",CHAR(160),1))-1)),
  (255-BIN2DEC(MID(REPT("1",J14)&amp;REPT("0",32-J14),1,8)))
)
&amp;"."&amp;
_xlfn.BITOR(
  (MID(_xlfn.ANCHORARRAY(C19), FIND(CHAR(160),SUBSTITUTE(_xlfn.ANCHORARRAY(C19),".",CHAR(160),1))+1,FIND(CHAR(160),SUBSTITUTE(_xlfn.ANCHORARRAY(C19),".",CHAR(160),2))-FIND(CHAR(160),SUBSTITUTE(_xlfn.ANCHORARRAY(C19),".",CHAR(160),1))-1)),
  (255-BIN2DEC(MID(REPT("1",J14)&amp;REPT("0",32-J14),9,8)) )
)
&amp;"."&amp;
_xlfn.BITOR(
  (MID(_xlfn.ANCHORARRAY(C19), FIND(CHAR(160),SUBSTITUTE(_xlfn.ANCHORARRAY(C19),".",CHAR(160),2))+1,FIND(CHAR(160),SUBSTITUTE(_xlfn.ANCHORARRAY(C19),".",CHAR(160),3))-FIND(CHAR(160),SUBSTITUTE(_xlfn.ANCHORARRAY(C19),".",CHAR(160),2))-1)),
  (255-BIN2DEC(MID(REPT("1",J14)&amp;REPT("0",32-J14),17,8)))
)
&amp;"."&amp;
_xlfn.BITOR(
  (MID(_xlfn.ANCHORARRAY(C19), FIND(CHAR(160),SUBSTITUTE(_xlfn.ANCHORARRAY(C19),".",CHAR(160),3))+1,FIND(CHAR(160),SUBSTITUTE(_xlfn.ANCHORARRAY(C19)&amp;".",".",CHAR(160),4))-FIND(CHAR(160),SUBSTITUTE(_xlfn.ANCHORARRAY(C19),".",CHAR(160),3))-1)),
  (255-BIN2DEC(MID(REPT("1",J14)&amp;REPT("0",32-J14),25,8)))
),"")</f>
        <v>192.168.25.3</v>
      </c>
      <c r="F19" s="9" t="str" cm="1">
        <f t="array" aca="1" ref="F19:F82" ca="1">IFERROR(_xlfn.BITAND(
(LEFT(_xlfn.ANCHORARRAY(C19),FIND(CHAR(160),SUBSTITUTE(_xlfn.ANCHORARRAY(C19),".",CHAR(160),1))-1)),
(BIN2DEC(MID(REPT("1",J14)&amp;REPT("0",32-J14),1,8)))
)
&amp;"."&amp;
_xlfn.BITAND(
(MID(_xlfn.ANCHORARRAY(C19),FIND(CHAR(160),SUBSTITUTE(_xlfn.ANCHORARRAY(C19),".",CHAR(160),1))+1,FIND(CHAR(160),SUBSTITUTE(_xlfn.ANCHORARRAY(C19),".",CHAR(160),2))-FIND(CHAR(160),SUBSTITUTE(_xlfn.ANCHORARRAY(C19),".",CHAR(160),1))-1)),
(BIN2DEC(MID(REPT("1",J14)&amp;REPT("0",32-J14),9,8)))
)
&amp;"."&amp;
_xlfn.BITAND(
(MID(_xlfn.ANCHORARRAY(C19),FIND(CHAR(160),SUBSTITUTE(_xlfn.ANCHORARRAY(C19),".",CHAR(160),2))+1,FIND(CHAR(160),SUBSTITUTE(_xlfn.ANCHORARRAY(C19),".",CHAR(160),3))-FIND(CHAR(160),SUBSTITUTE(_xlfn.ANCHORARRAY(C19),".",CHAR(160),2))-1)),
(BIN2DEC(MID(REPT("1",J14)&amp;REPT("0",32-J14),17,8)))
)
&amp;"."&amp;
_xlfn.BITAND(
(MID(_xlfn.ANCHORARRAY(C19),FIND(CHAR(160),SUBSTITUTE(_xlfn.ANCHORARRAY(C19),".",CHAR(160),3))+1,FIND(CHAR(160),SUBSTITUTE(_xlfn.ANCHORARRAY(C19)&amp;".",".",CHAR(160),4))-FIND(CHAR(160),SUBSTITUTE(_xlfn.ANCHORARRAY(C19),".",CHAR(160),3))-1)),
(BIN2DEC(MID(REPT("1",J14)&amp;REPT("0",32-J14),25,8)))
)+1,"")</f>
        <v>192.168.25.1</v>
      </c>
      <c r="G19" s="9" t="str" cm="1">
        <f t="array" aca="1" ref="G19:G82" ca="1">IFERROR(_xlfn.BITOR(
  (LEFT(_xlfn.ANCHORARRAY(C19), FIND(CHAR(160),SUBSTITUTE(_xlfn.ANCHORARRAY(C19),".",CHAR(160),1))-1)),
  (255-BIN2DEC(MID(REPT("1",J14)&amp;REPT("0",32-J14),1,8)))
)
&amp;"."&amp;
_xlfn.BITOR(
  (MID(_xlfn.ANCHORARRAY(C19), FIND(CHAR(160),SUBSTITUTE(_xlfn.ANCHORARRAY(C19),".",CHAR(160),1))+1,FIND(CHAR(160),SUBSTITUTE(_xlfn.ANCHORARRAY(C19),".",CHAR(160),2))-FIND(CHAR(160),SUBSTITUTE(_xlfn.ANCHORARRAY(C19),".",CHAR(160),1))-1)),
  (255-BIN2DEC(MID(REPT("1",J14)&amp;REPT("0",32-J14),9,8)) )
)
&amp;"."&amp;
_xlfn.BITOR(
  (MID(_xlfn.ANCHORARRAY(C19), FIND(CHAR(160),SUBSTITUTE(_xlfn.ANCHORARRAY(C19),".",CHAR(160),2))+1,FIND(CHAR(160),SUBSTITUTE(_xlfn.ANCHORARRAY(C19),".",CHAR(160),3))-FIND(CHAR(160),SUBSTITUTE(_xlfn.ANCHORARRAY(C19),".",CHAR(160),2))-1)),
  (255-BIN2DEC(MID(REPT("1",J14)&amp;REPT("0",32-J14),17,8)))
)
&amp;"."&amp;
_xlfn.BITOR(
  (MID(_xlfn.ANCHORARRAY(C19), FIND(CHAR(160),SUBSTITUTE(_xlfn.ANCHORARRAY(C19),".",CHAR(160),3))+1,FIND(CHAR(160),SUBSTITUTE(_xlfn.ANCHORARRAY(C19)&amp;".",".",CHAR(160),4))-FIND(CHAR(160),SUBSTITUTE(_xlfn.ANCHORARRAY(C19),".",CHAR(160),3))-1)),
  (255-BIN2DEC(MID(REPT("1",J14)&amp;REPT("0",32-J14),25,8)))
)-1,"")</f>
        <v>192.168.25.2</v>
      </c>
      <c r="H19" s="9" t="str" cm="1">
        <f t="array" aca="1" ref="H19:H82" ca="1">IFERROR(_xlfn.BITOR(
  (LEFT(_xlfn.ANCHORARRAY(C19), FIND(CHAR(160),SUBSTITUTE(_xlfn.ANCHORARRAY(C19),".",CHAR(160),1))-1)),
  (255-BIN2DEC(MID(REPT("1",J14)&amp;REPT("0",32-J14),1,8)))
)
&amp;"."&amp;
_xlfn.BITOR(
  (MID(_xlfn.ANCHORARRAY(C19), FIND(CHAR(160),SUBSTITUTE(_xlfn.ANCHORARRAY(C19),".",CHAR(160),1))+1,FIND(CHAR(160),SUBSTITUTE(_xlfn.ANCHORARRAY(C19),".",CHAR(160),2))-FIND(CHAR(160),SUBSTITUTE(_xlfn.ANCHORARRAY(C19),".",CHAR(160),1))-1)),
  (255-BIN2DEC(MID(REPT("1",J14)&amp;REPT("0",32-J14),9,8)) )
)
&amp;"."&amp;
_xlfn.BITOR(
  (MID(_xlfn.ANCHORARRAY(C19), FIND(CHAR(160),SUBSTITUTE(_xlfn.ANCHORARRAY(C19),".",CHAR(160),2))+1,FIND(CHAR(160),SUBSTITUTE(_xlfn.ANCHORARRAY(C19),".",CHAR(160),3))-FIND(CHAR(160),SUBSTITUTE(_xlfn.ANCHORARRAY(C19),".",CHAR(160),2))-1)),
  (255-BIN2DEC(MID(REPT("1",J14)&amp;REPT("0",32-J14),17,8)))
)
&amp;"."&amp;
_xlfn.BITOR(
  (MID(_xlfn.ANCHORARRAY(C19), FIND(CHAR(160),SUBSTITUTE(_xlfn.ANCHORARRAY(C19),".",CHAR(160),3))+1,FIND(CHAR(160),SUBSTITUTE(_xlfn.ANCHORARRAY(C19)&amp;".",".",CHAR(160),4))-FIND(CHAR(160),SUBSTITUTE(_xlfn.ANCHORARRAY(C19),".",CHAR(160),3))-1)),
  (255-BIN2DEC(MID(REPT("1",J14)&amp;REPT("0",32-J14),25,8)))
),"")</f>
        <v>192.168.25.3</v>
      </c>
      <c r="K19" s="26">
        <v>64</v>
      </c>
      <c r="L19" s="21">
        <v>8</v>
      </c>
    </row>
    <row r="20" spans="2:16" ht="15.75" customHeight="1" x14ac:dyDescent="0.3">
      <c r="B20" s="9">
        <f ca="1"/>
        <v>2</v>
      </c>
      <c r="C20" s="18" t="str">
        <f ca="1"/>
        <v>192.168.25.4</v>
      </c>
      <c r="D20" s="2" t="str">
        <f ca="1"/>
        <v>192.168.25.4</v>
      </c>
      <c r="E20" s="9" t="str">
        <f ca="1"/>
        <v>192.168.25.7</v>
      </c>
      <c r="F20" s="9" t="str">
        <f ca="1"/>
        <v>192.168.25.5</v>
      </c>
      <c r="G20" s="9" t="str">
        <f ca="1"/>
        <v>192.168.25.6</v>
      </c>
      <c r="H20" s="9" t="str">
        <f ca="1"/>
        <v>192.168.25.7</v>
      </c>
      <c r="K20" s="26">
        <v>128</v>
      </c>
      <c r="L20" s="21">
        <v>4</v>
      </c>
    </row>
    <row r="21" spans="2:16" ht="15.75" customHeight="1" x14ac:dyDescent="0.3">
      <c r="B21" s="9">
        <f ca="1"/>
        <v>3</v>
      </c>
      <c r="C21" s="18" t="str">
        <f ca="1"/>
        <v>192.168.25.8</v>
      </c>
      <c r="D21" s="9" t="str">
        <f ca="1"/>
        <v>192.168.25.8</v>
      </c>
      <c r="E21" s="9" t="str">
        <f ca="1"/>
        <v>192.168.25.11</v>
      </c>
      <c r="F21" s="9" t="str">
        <f ca="1"/>
        <v>192.168.25.9</v>
      </c>
      <c r="G21" s="9" t="str">
        <f ca="1"/>
        <v>192.168.25.10</v>
      </c>
      <c r="H21" s="9" t="str">
        <f ca="1"/>
        <v>192.168.25.11</v>
      </c>
      <c r="K21" s="26">
        <v>256</v>
      </c>
      <c r="L21" s="21">
        <v>2</v>
      </c>
    </row>
    <row r="22" spans="2:16" ht="15.75" customHeight="1" x14ac:dyDescent="0.3">
      <c r="B22" s="9">
        <f ca="1"/>
        <v>4</v>
      </c>
      <c r="C22" s="18" t="str">
        <f ca="1"/>
        <v>192.168.25.12</v>
      </c>
      <c r="D22" s="9" t="str">
        <f ca="1"/>
        <v>192.168.25.12</v>
      </c>
      <c r="E22" s="9" t="str">
        <f ca="1"/>
        <v>192.168.25.15</v>
      </c>
      <c r="F22" s="9" t="str">
        <f ca="1"/>
        <v>192.168.25.13</v>
      </c>
      <c r="G22" s="9" t="str">
        <f ca="1"/>
        <v>192.168.25.14</v>
      </c>
      <c r="H22" s="9" t="str">
        <f ca="1"/>
        <v>192.168.25.15</v>
      </c>
      <c r="K22" s="26"/>
      <c r="L22" s="21"/>
    </row>
    <row r="23" spans="2:16" ht="15.75" customHeight="1" x14ac:dyDescent="0.3">
      <c r="B23" s="5">
        <f ca="1"/>
        <v>5</v>
      </c>
      <c r="C23" s="2" t="str">
        <f ca="1"/>
        <v>192.168.25.16</v>
      </c>
      <c r="D23" s="9" t="str">
        <f ca="1"/>
        <v>192.168.25.16</v>
      </c>
      <c r="E23" s="9" t="str">
        <f ca="1"/>
        <v>192.168.25.19</v>
      </c>
      <c r="F23" s="9" t="str">
        <f ca="1"/>
        <v>192.168.25.17</v>
      </c>
      <c r="G23" s="9" t="str">
        <f ca="1"/>
        <v>192.168.25.18</v>
      </c>
      <c r="H23" s="9" t="str">
        <f ca="1"/>
        <v>192.168.25.19</v>
      </c>
      <c r="K23" s="26"/>
      <c r="L23" s="21"/>
    </row>
    <row r="24" spans="2:16" ht="15.75" customHeight="1" x14ac:dyDescent="0.3">
      <c r="B24" s="9">
        <f ca="1"/>
        <v>6</v>
      </c>
      <c r="C24" s="18" t="str">
        <f ca="1"/>
        <v>192.168.25.20</v>
      </c>
      <c r="D24" s="9" t="str">
        <f ca="1"/>
        <v>192.168.25.20</v>
      </c>
      <c r="E24" s="9" t="str">
        <f ca="1"/>
        <v>192.168.25.23</v>
      </c>
      <c r="F24" s="9" t="str">
        <f ca="1"/>
        <v>192.168.25.21</v>
      </c>
      <c r="G24" s="9" t="str">
        <f ca="1"/>
        <v>192.168.25.22</v>
      </c>
      <c r="H24" s="9" t="str">
        <f ca="1"/>
        <v>192.168.25.23</v>
      </c>
      <c r="K24" s="26"/>
      <c r="L24" s="21"/>
    </row>
    <row r="25" spans="2:16" ht="15.75" customHeight="1" x14ac:dyDescent="0.3">
      <c r="B25" s="9">
        <f ca="1"/>
        <v>7</v>
      </c>
      <c r="C25" s="5" t="str">
        <f ca="1"/>
        <v>192.168.25.24</v>
      </c>
      <c r="D25" s="9" t="str">
        <f ca="1"/>
        <v>192.168.25.24</v>
      </c>
      <c r="E25" s="9" t="str">
        <f ca="1"/>
        <v>192.168.25.27</v>
      </c>
      <c r="F25" s="9" t="str">
        <f ca="1"/>
        <v>192.168.25.25</v>
      </c>
      <c r="G25" s="9" t="str">
        <f ca="1"/>
        <v>192.168.25.26</v>
      </c>
      <c r="H25" s="9" t="str">
        <f ca="1"/>
        <v>192.168.25.27</v>
      </c>
      <c r="K25" s="26"/>
      <c r="L25" s="21"/>
      <c r="M25" s="19"/>
      <c r="N25" s="19"/>
      <c r="O25" s="19"/>
      <c r="P25" s="19"/>
    </row>
    <row r="26" spans="2:16" ht="15.75" customHeight="1" x14ac:dyDescent="0.3">
      <c r="B26" s="9">
        <f ca="1"/>
        <v>8</v>
      </c>
      <c r="C26" s="9" t="str">
        <f ca="1"/>
        <v>192.168.25.28</v>
      </c>
      <c r="D26" s="9" t="str">
        <f ca="1"/>
        <v>192.168.25.28</v>
      </c>
      <c r="E26" s="9" t="str">
        <f ca="1"/>
        <v>192.168.25.31</v>
      </c>
      <c r="F26" s="9" t="str">
        <f ca="1"/>
        <v>192.168.25.29</v>
      </c>
      <c r="G26" s="9" t="str">
        <f ca="1"/>
        <v>192.168.25.30</v>
      </c>
      <c r="H26" s="9" t="str">
        <f ca="1"/>
        <v>192.168.25.31</v>
      </c>
      <c r="K26" s="26"/>
      <c r="L26" s="21"/>
    </row>
    <row r="27" spans="2:16" ht="15.75" customHeight="1" x14ac:dyDescent="0.3">
      <c r="B27" s="9">
        <f ca="1"/>
        <v>9</v>
      </c>
      <c r="C27" s="9" t="str">
        <f ca="1"/>
        <v>192.168.25.32</v>
      </c>
      <c r="D27" s="9" t="str">
        <f ca="1"/>
        <v>192.168.25.32</v>
      </c>
      <c r="E27" s="9" t="str">
        <f ca="1"/>
        <v>192.168.25.35</v>
      </c>
      <c r="F27" s="9" t="str">
        <f ca="1"/>
        <v>192.168.25.33</v>
      </c>
      <c r="G27" s="9" t="str">
        <f ca="1"/>
        <v>192.168.25.34</v>
      </c>
      <c r="H27" s="9" t="str">
        <f ca="1"/>
        <v>192.168.25.35</v>
      </c>
      <c r="K27" s="26"/>
      <c r="L27" s="21"/>
    </row>
    <row r="28" spans="2:16" ht="15.75" customHeight="1" x14ac:dyDescent="0.3">
      <c r="B28" s="9">
        <f ca="1"/>
        <v>10</v>
      </c>
      <c r="C28" s="9" t="str">
        <f ca="1"/>
        <v>192.168.25.36</v>
      </c>
      <c r="D28" s="9" t="str">
        <f ca="1"/>
        <v>192.168.25.36</v>
      </c>
      <c r="E28" s="9" t="str">
        <f ca="1"/>
        <v>192.168.25.39</v>
      </c>
      <c r="F28" s="9" t="str">
        <f ca="1"/>
        <v>192.168.25.37</v>
      </c>
      <c r="G28" s="9" t="str">
        <f ca="1"/>
        <v>192.168.25.38</v>
      </c>
      <c r="H28" s="9" t="str">
        <f ca="1"/>
        <v>192.168.25.39</v>
      </c>
      <c r="K28" s="26"/>
      <c r="L28" s="21"/>
    </row>
    <row r="29" spans="2:16" ht="15.75" customHeight="1" x14ac:dyDescent="0.3">
      <c r="B29" s="9">
        <f ca="1"/>
        <v>11</v>
      </c>
      <c r="C29" s="2" t="str">
        <f ca="1"/>
        <v>192.168.25.40</v>
      </c>
      <c r="D29" s="9" t="str">
        <f ca="1"/>
        <v>192.168.25.40</v>
      </c>
      <c r="E29" s="9" t="str">
        <f ca="1"/>
        <v>192.168.25.43</v>
      </c>
      <c r="F29" s="9" t="str">
        <f ca="1"/>
        <v>192.168.25.41</v>
      </c>
      <c r="G29" s="9" t="str">
        <f ca="1"/>
        <v>192.168.25.42</v>
      </c>
      <c r="H29" s="9" t="str">
        <f ca="1"/>
        <v>192.168.25.43</v>
      </c>
      <c r="K29" s="26"/>
      <c r="L29" s="21"/>
    </row>
    <row r="30" spans="2:16" ht="15.75" customHeight="1" x14ac:dyDescent="0.3">
      <c r="B30" s="9">
        <f ca="1"/>
        <v>12</v>
      </c>
      <c r="C30" s="9" t="str">
        <f ca="1"/>
        <v>192.168.25.44</v>
      </c>
      <c r="D30" s="9" t="str">
        <f ca="1"/>
        <v>192.168.25.44</v>
      </c>
      <c r="E30" s="9" t="str">
        <f ca="1"/>
        <v>192.168.25.47</v>
      </c>
      <c r="F30" s="9" t="str">
        <f ca="1"/>
        <v>192.168.25.45</v>
      </c>
      <c r="G30" s="9" t="str">
        <f ca="1"/>
        <v>192.168.25.46</v>
      </c>
      <c r="H30" s="9" t="str">
        <f ca="1"/>
        <v>192.168.25.47</v>
      </c>
      <c r="K30" s="26"/>
      <c r="L30" s="21"/>
    </row>
    <row r="31" spans="2:16" ht="15.75" customHeight="1" x14ac:dyDescent="0.3">
      <c r="B31" s="9">
        <f ca="1"/>
        <v>13</v>
      </c>
      <c r="C31" s="9" t="str">
        <f ca="1"/>
        <v>192.168.25.48</v>
      </c>
      <c r="D31" s="9" t="str">
        <f ca="1"/>
        <v>192.168.25.48</v>
      </c>
      <c r="E31" s="9" t="str">
        <f ca="1"/>
        <v>192.168.25.51</v>
      </c>
      <c r="F31" s="9" t="str">
        <f ca="1"/>
        <v>192.168.25.49</v>
      </c>
      <c r="G31" s="9" t="str">
        <f ca="1"/>
        <v>192.168.25.50</v>
      </c>
      <c r="H31" s="9" t="str">
        <f ca="1"/>
        <v>192.168.25.51</v>
      </c>
      <c r="K31" s="27"/>
      <c r="L31" s="22"/>
    </row>
    <row r="32" spans="2:16" ht="15.75" customHeight="1" x14ac:dyDescent="0.3">
      <c r="B32" s="9">
        <f ca="1"/>
        <v>14</v>
      </c>
      <c r="C32" s="9" t="str">
        <f ca="1"/>
        <v>192.168.25.52</v>
      </c>
      <c r="D32" s="9" t="str">
        <f ca="1"/>
        <v>192.168.25.52</v>
      </c>
      <c r="E32" s="9" t="str">
        <f ca="1"/>
        <v>192.168.25.55</v>
      </c>
      <c r="F32" s="9" t="str">
        <f ca="1"/>
        <v>192.168.25.53</v>
      </c>
      <c r="G32" s="9" t="str">
        <f ca="1"/>
        <v>192.168.25.54</v>
      </c>
      <c r="H32" s="9" t="str">
        <f ca="1"/>
        <v>192.168.25.55</v>
      </c>
      <c r="K32" s="26"/>
      <c r="L32" s="21"/>
    </row>
    <row r="33" spans="2:12" ht="15.75" customHeight="1" x14ac:dyDescent="0.3">
      <c r="B33" s="9">
        <f ca="1"/>
        <v>15</v>
      </c>
      <c r="C33" s="9" t="str">
        <f ca="1"/>
        <v>192.168.25.56</v>
      </c>
      <c r="D33" s="9" t="str">
        <f ca="1"/>
        <v>192.168.25.56</v>
      </c>
      <c r="E33" s="9" t="str">
        <f ca="1"/>
        <v>192.168.25.59</v>
      </c>
      <c r="F33" s="9" t="str">
        <f ca="1"/>
        <v>192.168.25.57</v>
      </c>
      <c r="G33" s="9" t="str">
        <f ca="1"/>
        <v>192.168.25.58</v>
      </c>
      <c r="H33" s="9" t="str">
        <f ca="1"/>
        <v>192.168.25.59</v>
      </c>
      <c r="K33" s="26"/>
      <c r="L33" s="21"/>
    </row>
    <row r="34" spans="2:12" ht="15.75" customHeight="1" x14ac:dyDescent="0.3">
      <c r="B34" s="9">
        <f ca="1"/>
        <v>16</v>
      </c>
      <c r="C34" s="9" t="str">
        <f ca="1"/>
        <v>192.168.25.60</v>
      </c>
      <c r="D34" s="9" t="str">
        <f ca="1"/>
        <v>192.168.25.60</v>
      </c>
      <c r="E34" s="9" t="str">
        <f ca="1"/>
        <v>192.168.25.63</v>
      </c>
      <c r="F34" s="9" t="str">
        <f ca="1"/>
        <v>192.168.25.61</v>
      </c>
      <c r="G34" s="9" t="str">
        <f ca="1"/>
        <v>192.168.25.62</v>
      </c>
      <c r="H34" s="9" t="str">
        <f ca="1"/>
        <v>192.168.25.63</v>
      </c>
      <c r="K34" s="26"/>
      <c r="L34" s="21"/>
    </row>
    <row r="35" spans="2:12" ht="15.75" customHeight="1" x14ac:dyDescent="0.3">
      <c r="B35" s="9">
        <f ca="1"/>
        <v>17</v>
      </c>
      <c r="C35" s="9" t="str">
        <f ca="1"/>
        <v>192.168.25.64</v>
      </c>
      <c r="D35" s="9" t="str">
        <f ca="1"/>
        <v>192.168.25.64</v>
      </c>
      <c r="E35" s="9" t="str">
        <f ca="1"/>
        <v>192.168.25.67</v>
      </c>
      <c r="F35" s="9" t="str">
        <f ca="1"/>
        <v>192.168.25.65</v>
      </c>
      <c r="G35" s="9" t="str">
        <f ca="1"/>
        <v>192.168.25.66</v>
      </c>
      <c r="H35" s="9" t="str">
        <f ca="1"/>
        <v>192.168.25.67</v>
      </c>
      <c r="K35" s="26"/>
      <c r="L35" s="21"/>
    </row>
    <row r="36" spans="2:12" ht="15.75" customHeight="1" x14ac:dyDescent="0.3">
      <c r="B36" s="9">
        <f ca="1"/>
        <v>18</v>
      </c>
      <c r="C36" s="9" t="str">
        <f ca="1"/>
        <v>192.168.25.68</v>
      </c>
      <c r="D36" s="9" t="str">
        <f ca="1"/>
        <v>192.168.25.68</v>
      </c>
      <c r="E36" s="9" t="str">
        <f ca="1"/>
        <v>192.168.25.71</v>
      </c>
      <c r="F36" s="9" t="str">
        <f ca="1"/>
        <v>192.168.25.69</v>
      </c>
      <c r="G36" s="9" t="str">
        <f ca="1"/>
        <v>192.168.25.70</v>
      </c>
      <c r="H36" s="9" t="str">
        <f ca="1"/>
        <v>192.168.25.71</v>
      </c>
      <c r="K36" s="26"/>
      <c r="L36" s="21"/>
    </row>
    <row r="37" spans="2:12" ht="15.75" customHeight="1" thickBot="1" x14ac:dyDescent="0.35">
      <c r="B37" s="9">
        <f ca="1"/>
        <v>19</v>
      </c>
      <c r="C37" s="9" t="str">
        <f ca="1"/>
        <v>192.168.25.72</v>
      </c>
      <c r="D37" s="9" t="str">
        <f ca="1"/>
        <v>192.168.25.72</v>
      </c>
      <c r="E37" s="9" t="str">
        <f ca="1"/>
        <v>192.168.25.75</v>
      </c>
      <c r="F37" s="9" t="str">
        <f ca="1"/>
        <v>192.168.25.73</v>
      </c>
      <c r="G37" s="9" t="str">
        <f ca="1"/>
        <v>192.168.25.74</v>
      </c>
      <c r="H37" s="9" t="str">
        <f ca="1"/>
        <v>192.168.25.75</v>
      </c>
      <c r="K37" s="28"/>
      <c r="L37" s="23"/>
    </row>
    <row r="38" spans="2:12" ht="15.75" customHeight="1" x14ac:dyDescent="0.3">
      <c r="B38" s="9">
        <f ca="1"/>
        <v>20</v>
      </c>
      <c r="C38" s="9" t="str">
        <f ca="1"/>
        <v>192.168.25.76</v>
      </c>
      <c r="D38" s="9" t="str">
        <f ca="1"/>
        <v>192.168.25.76</v>
      </c>
      <c r="E38" s="9" t="str">
        <f ca="1"/>
        <v>192.168.25.79</v>
      </c>
      <c r="F38" s="9" t="str">
        <f ca="1"/>
        <v>192.168.25.77</v>
      </c>
      <c r="G38" s="9" t="str">
        <f ca="1"/>
        <v>192.168.25.78</v>
      </c>
      <c r="H38" s="9" t="str">
        <f ca="1"/>
        <v>192.168.25.79</v>
      </c>
    </row>
    <row r="39" spans="2:12" ht="15.75" customHeight="1" x14ac:dyDescent="0.3">
      <c r="B39" s="9">
        <f ca="1"/>
        <v>21</v>
      </c>
      <c r="C39" s="9" t="str">
        <f ca="1"/>
        <v>192.168.25.80</v>
      </c>
      <c r="D39" s="9" t="str">
        <f ca="1"/>
        <v>192.168.25.80</v>
      </c>
      <c r="E39" s="9" t="str">
        <f ca="1"/>
        <v>192.168.25.83</v>
      </c>
      <c r="F39" s="9" t="str">
        <f ca="1"/>
        <v>192.168.25.81</v>
      </c>
      <c r="G39" s="9" t="str">
        <f ca="1"/>
        <v>192.168.25.82</v>
      </c>
      <c r="H39" s="9" t="str">
        <f ca="1"/>
        <v>192.168.25.83</v>
      </c>
      <c r="K39" s="9" t="s">
        <v>21</v>
      </c>
    </row>
    <row r="40" spans="2:12" ht="15.75" customHeight="1" x14ac:dyDescent="0.3">
      <c r="B40" s="9">
        <f ca="1"/>
        <v>22</v>
      </c>
      <c r="C40" s="9" t="str">
        <f ca="1"/>
        <v>192.168.25.84</v>
      </c>
      <c r="D40" s="9" t="str">
        <f ca="1"/>
        <v>192.168.25.84</v>
      </c>
      <c r="E40" s="9" t="str">
        <f ca="1"/>
        <v>192.168.25.87</v>
      </c>
      <c r="F40" s="9" t="str">
        <f ca="1"/>
        <v>192.168.25.85</v>
      </c>
      <c r="G40" s="9" t="str">
        <f ca="1"/>
        <v>192.168.25.86</v>
      </c>
      <c r="H40" s="9" t="str">
        <f ca="1"/>
        <v>192.168.25.87</v>
      </c>
      <c r="K40" s="9">
        <f>IF((G14/256) &gt;= 1,(G14/256),(G14/256)*256)</f>
        <v>4</v>
      </c>
    </row>
    <row r="41" spans="2:12" ht="15.75" customHeight="1" x14ac:dyDescent="0.3">
      <c r="B41" s="9">
        <f ca="1"/>
        <v>23</v>
      </c>
      <c r="C41" s="9" t="str">
        <f ca="1"/>
        <v>192.168.25.88</v>
      </c>
      <c r="D41" s="9" t="str">
        <f ca="1"/>
        <v>192.168.25.88</v>
      </c>
      <c r="E41" s="9" t="str">
        <f ca="1"/>
        <v>192.168.25.91</v>
      </c>
      <c r="F41" s="9" t="str">
        <f ca="1"/>
        <v>192.168.25.89</v>
      </c>
      <c r="G41" s="9" t="str">
        <f ca="1"/>
        <v>192.168.25.90</v>
      </c>
      <c r="H41" s="9" t="str">
        <f ca="1"/>
        <v>192.168.25.91</v>
      </c>
      <c r="K41" s="9" t="str">
        <f>IFERROR(
(BIN2DEC(MID(REPT("1",J14)&amp;REPT("0",32-J14),1,8))=255)
&amp;"."&amp;
(BIN2DEC(MID(REPT("1",J14)&amp;REPT("0",32-J14),9,8))=255)
&amp;"."&amp;
(BIN2DEC(MID(REPT("1",J14)&amp;REPT("0",32-J14),17,8))=255)
&amp;"."&amp;
(BIN2DEC(MID(REPT("1",J14)&amp;REPT("0",32-J14),25,8))=255),"")</f>
        <v>TRUE.TRUE.TRUE.FALSE</v>
      </c>
    </row>
    <row r="42" spans="2:12" ht="15.75" customHeight="1" x14ac:dyDescent="0.3">
      <c r="B42" s="9">
        <f ca="1"/>
        <v>24</v>
      </c>
      <c r="C42" s="9" t="str">
        <f ca="1"/>
        <v>192.168.25.92</v>
      </c>
      <c r="D42" s="9" t="str">
        <f ca="1"/>
        <v>192.168.25.92</v>
      </c>
      <c r="E42" s="9" t="str">
        <f ca="1"/>
        <v>192.168.25.95</v>
      </c>
      <c r="F42" s="9" t="str">
        <f ca="1"/>
        <v>192.168.25.93</v>
      </c>
      <c r="G42" s="9" t="str">
        <f ca="1"/>
        <v>192.168.25.94</v>
      </c>
      <c r="H42" s="9" t="str">
        <f ca="1"/>
        <v>192.168.25.95</v>
      </c>
      <c r="K42" s="9" cm="1">
        <f t="array" ref="K42:K45">_xlfn.FILTERXML("&lt;root&gt;&lt;element&gt;" &amp; SUBSTITUTE(B9, ".", "&lt;/element&gt;&lt;element&gt;") &amp; "&lt;/element&gt;&lt;/root&gt;", "//element")</f>
        <v>192</v>
      </c>
      <c r="L42" s="9" cm="1">
        <f t="array" ref="L42">INDEX(_xlfn.FILTERXML("&lt;root&gt;&lt;element&gt;" &amp; SUBSTITUTE(B9, ".", "&lt;/element&gt;&lt;element&gt;") &amp; "&lt;/element&gt;&lt;/root&gt;", "//element"),2)</f>
        <v>168</v>
      </c>
    </row>
    <row r="43" spans="2:12" ht="15.75" customHeight="1" x14ac:dyDescent="0.3">
      <c r="B43" s="9">
        <f ca="1"/>
        <v>25</v>
      </c>
      <c r="C43" s="9" t="str">
        <f ca="1"/>
        <v>192.168.25.96</v>
      </c>
      <c r="D43" s="9" t="str">
        <f ca="1"/>
        <v>192.168.25.96</v>
      </c>
      <c r="E43" s="9" t="str">
        <f ca="1"/>
        <v>192.168.25.99</v>
      </c>
      <c r="F43" s="9" t="str">
        <f ca="1"/>
        <v>192.168.25.97</v>
      </c>
      <c r="G43" s="9" t="str">
        <f ca="1"/>
        <v>192.168.25.98</v>
      </c>
      <c r="H43" s="9" t="str">
        <f ca="1"/>
        <v>192.168.25.99</v>
      </c>
      <c r="K43" s="9">
        <v>168</v>
      </c>
    </row>
    <row r="44" spans="2:12" ht="15.75" customHeight="1" x14ac:dyDescent="0.3">
      <c r="B44" s="9">
        <f ca="1"/>
        <v>26</v>
      </c>
      <c r="C44" s="9" t="str">
        <f ca="1"/>
        <v>192.168.25.100</v>
      </c>
      <c r="D44" s="9" t="str">
        <f ca="1"/>
        <v>192.168.25.100</v>
      </c>
      <c r="E44" s="9" t="str">
        <f ca="1"/>
        <v>192.168.25.103</v>
      </c>
      <c r="F44" s="9" t="str">
        <f ca="1"/>
        <v>192.168.25.101</v>
      </c>
      <c r="G44" s="9" t="str">
        <f ca="1"/>
        <v>192.168.25.102</v>
      </c>
      <c r="H44" s="9" t="str">
        <f ca="1"/>
        <v>192.168.25.103</v>
      </c>
      <c r="K44" s="9">
        <v>25</v>
      </c>
    </row>
    <row r="45" spans="2:12" ht="15.75" customHeight="1" x14ac:dyDescent="0.3">
      <c r="B45" s="9">
        <f ca="1"/>
        <v>27</v>
      </c>
      <c r="C45" s="9" t="str">
        <f ca="1"/>
        <v>192.168.25.104</v>
      </c>
      <c r="D45" s="9" t="str">
        <f ca="1"/>
        <v>192.168.25.104</v>
      </c>
      <c r="E45" s="9" t="str">
        <f ca="1"/>
        <v>192.168.25.107</v>
      </c>
      <c r="F45" s="9" t="str">
        <f ca="1"/>
        <v>192.168.25.105</v>
      </c>
      <c r="G45" s="9" t="str">
        <f ca="1"/>
        <v>192.168.25.106</v>
      </c>
      <c r="H45" s="9" t="str">
        <f ca="1"/>
        <v>192.168.25.107</v>
      </c>
      <c r="K45" s="9">
        <v>0</v>
      </c>
    </row>
    <row r="46" spans="2:12" ht="15.75" customHeight="1" x14ac:dyDescent="0.3">
      <c r="B46" s="9">
        <f ca="1"/>
        <v>28</v>
      </c>
      <c r="C46" s="9" t="str">
        <f ca="1"/>
        <v>192.168.25.108</v>
      </c>
      <c r="D46" s="9" t="str">
        <f ca="1"/>
        <v>192.168.25.108</v>
      </c>
      <c r="E46" s="9" t="str">
        <f ca="1"/>
        <v>192.168.25.111</v>
      </c>
      <c r="F46" s="9" t="str">
        <f ca="1"/>
        <v>192.168.25.109</v>
      </c>
      <c r="G46" s="9" t="str">
        <f ca="1"/>
        <v>192.168.25.110</v>
      </c>
      <c r="H46" s="9" t="str">
        <f ca="1"/>
        <v>192.168.25.111</v>
      </c>
      <c r="K46" s="9" t="str" cm="1">
        <f t="array" aca="1" ref="K46:K109" ca="1">IF((BIN2DEC(MID(REPT("1",J14)&amp;REPT("0",32-J14),1,8))=255),INDEX(_xlfn.FILTERXML("&lt;root&gt;&lt;element&gt;" &amp; SUBSTITUTE(B9, ".", "&lt;/element&gt;&lt;element&gt;") &amp; "&lt;/element&gt;&lt;/root&gt;", "//element"),1)&amp;".","")&amp;IF((BIN2DEC(MID(REPT("1",J14)&amp;REPT("0",32-J14),9,8))=255),INDEX(_xlfn.FILTERXML("&lt;root&gt;&lt;element&gt;" &amp; SUBSTITUTE(B9, ".", "&lt;/element&gt;&lt;element&gt;") &amp; "&lt;/element&gt;&lt;/root&gt;", "//element"),2)&amp;".","")&amp;IF((BIN2DEC(MID(REPT("1",J14)&amp;REPT("0",32-J14),17,8))=255),INDEX(_xlfn.FILTERXML("&lt;root&gt;&lt;element&gt;" &amp; SUBSTITUTE(B9, ".", "&lt;/element&gt;&lt;element&gt;") &amp; "&lt;/element&gt;&lt;/root&gt;", "//element"),3)&amp;".","")&amp;IF((BIN2DEC(MID(REPT("1",J14)&amp;REPT("0",32-J14),25,8))=255),INDEX(_xlfn.FILTERXML("&lt;root&gt;&lt;element&gt;" &amp; SUBSTITUTE(B9, ".", "&lt;/element&gt;&lt;element&gt;") &amp; "&lt;/element&gt;&lt;/root&gt;", "//element"),4)&amp;".","")&amp;((ROW(INDIRECT("1:"&amp;F14))-1)*IF((G14/256) &gt;= 1,(G14/256),(G14/256)*256))&amp;IF(LEN(IF((BIN2DEC(MID(REPT("1",J14)&amp;REPT("0",32-J14),1,8))=255),INDEX(_xlfn.FILTERXML("&lt;root&gt;&lt;element&gt;" &amp; SUBSTITUTE(B9, ".", "&lt;/element&gt;&lt;element&gt;") &amp; "&lt;/element&gt;&lt;/root&gt;", "//element"),1)&amp;".","")&amp;IF((BIN2DEC(MID(REPT("1",J14)&amp;REPT("0",32-J14),9,8))=255),INDEX(_xlfn.FILTERXML("&lt;root&gt;&lt;element&gt;" &amp; SUBSTITUTE(B9, ".", "&lt;/element&gt;&lt;element&gt;") &amp; "&lt;/element&gt;&lt;/root&gt;", "//element"),2)&amp;".","")&amp;IF((BIN2DEC(MID(REPT("1",J14)&amp;REPT("0",32-J14),17,8))=255),INDEX(_xlfn.FILTERXML("&lt;root&gt;&lt;element&gt;" &amp; SUBSTITUTE(B9, ".", "&lt;/element&gt;&lt;element&gt;") &amp; "&lt;/element&gt;&lt;/root&gt;", "//element"),3)&amp;".","")&amp;IF((BIN2DEC(MID(REPT("1",J14)&amp;REPT("0",32-J14),25,8))=255),INDEX(_xlfn.FILTERXML("&lt;root&gt;&lt;element&gt;" &amp; SUBSTITUTE(B9, ".", "&lt;/element&gt;&lt;element&gt;") &amp; "&lt;/element&gt;&lt;/root&gt;", "//element"),4)&amp;".","")&amp;((ROW(INDIRECT("1:"&amp;F14))-1)*IF((G14/256) &gt;= 1,(G14/256),(G14/256)*256)))-LEN(SUBSTITUTE(IF((BIN2DEC(MID(REPT("1",J14)&amp;REPT("0",32-J14),1,8))=255),INDEX(_xlfn.FILTERXML("&lt;root&gt;&lt;element&gt;" &amp; SUBSTITUTE(B9, ".", "&lt;/element&gt;&lt;element&gt;") &amp; "&lt;/element&gt;&lt;/root&gt;", "//element"),1)&amp;".","")&amp;IF((BIN2DEC(MID(REPT("1",J14)&amp;REPT("0",32-J14),9,8))=255),INDEX(_xlfn.FILTERXML("&lt;root&gt;&lt;element&gt;" &amp; SUBSTITUTE(B9, ".", "&lt;/element&gt;&lt;element&gt;") &amp; "&lt;/element&gt;&lt;/root&gt;", "//element"),2)&amp;".","")&amp;IF((BIN2DEC(MID(REPT("1",J14)&amp;REPT("0",32-J14),17,8))=255),INDEX(_xlfn.FILTERXML("&lt;root&gt;&lt;element&gt;" &amp; SUBSTITUTE(B9, ".", "&lt;/element&gt;&lt;element&gt;") &amp; "&lt;/element&gt;&lt;/root&gt;", "//element"),3)&amp;".","")&amp;IF((BIN2DEC(MID(REPT("1",J14)&amp;REPT("0",32-J14),25,8))=255),INDEX(_xlfn.FILTERXML("&lt;root&gt;&lt;element&gt;" &amp; SUBSTITUTE(B9, ".", "&lt;/element&gt;&lt;element&gt;") &amp; "&lt;/element&gt;&lt;/root&gt;", "//element"),4)&amp;".","")&amp;((ROW(INDIRECT("1:"&amp;F14))-1)*IF((G14/256) &gt;= 1,(G14/256),(G14/256)*256)),".",""))=1,".0.0",IF(LEN(IF((BIN2DEC(MID(REPT("1",J14)&amp;REPT("0",32-J14),1,8))=255),INDEX(_xlfn.FILTERXML("&lt;root&gt;&lt;element&gt;" &amp; SUBSTITUTE(B9, ".", "&lt;/element&gt;&lt;element&gt;") &amp; "&lt;/element&gt;&lt;/root&gt;", "//element"),1)&amp;".","")&amp;IF((BIN2DEC(MID(REPT("1",J14)&amp;REPT("0",32-J14),9,8))=255),INDEX(_xlfn.FILTERXML("&lt;root&gt;&lt;element&gt;" &amp; SUBSTITUTE(B9, ".", "&lt;/element&gt;&lt;element&gt;") &amp; "&lt;/element&gt;&lt;/root&gt;", "//element"),2)&amp;".","")&amp;IF((BIN2DEC(MID(REPT("1",J14)&amp;REPT("0",32-J14),17,8))=255),INDEX(_xlfn.FILTERXML("&lt;root&gt;&lt;element&gt;" &amp; SUBSTITUTE(B9, ".", "&lt;/element&gt;&lt;element&gt;") &amp; "&lt;/element&gt;&lt;/root&gt;", "//element"),3)&amp;".","")&amp;IF((BIN2DEC(MID(REPT("1",J14)&amp;REPT("0",32-J14),25,8))=255),INDEX(_xlfn.FILTERXML("&lt;root&gt;&lt;element&gt;" &amp; SUBSTITUTE(B9, ".", "&lt;/element&gt;&lt;element&gt;") &amp; "&lt;/element&gt;&lt;/root&gt;", "//element"),4)&amp;".","")&amp;((ROW(INDIRECT("1:"&amp;F14))-1)*IF((G14/256) &gt;= 1,(G14/256),(G14/256)*256)))-LEN(SUBSTITUTE(IF((BIN2DEC(MID(REPT("1",J14)&amp;REPT("0",32-J14),1,8))=255),INDEX(_xlfn.FILTERXML("&lt;root&gt;&lt;element&gt;" &amp; SUBSTITUTE(B9, ".", "&lt;/element&gt;&lt;element&gt;") &amp; "&lt;/element&gt;&lt;/root&gt;", "//element"),1)&amp;".","")&amp;IF((BIN2DEC(MID(REPT("1",J14)&amp;REPT("0",32-J14),9,8))=255),INDEX(_xlfn.FILTERXML("&lt;root&gt;&lt;element&gt;" &amp; SUBSTITUTE(B9, ".", "&lt;/element&gt;&lt;element&gt;") &amp; "&lt;/element&gt;&lt;/root&gt;", "//element"),2)&amp;".","")&amp;IF((BIN2DEC(MID(REPT("1",J14)&amp;REPT("0",32-J14),17,8))=255),INDEX(_xlfn.FILTERXML("&lt;root&gt;&lt;element&gt;" &amp; SUBSTITUTE(B9, ".", "&lt;/element&gt;&lt;element&gt;") &amp; "&lt;/element&gt;&lt;/root&gt;", "//element"),3)&amp;".","")&amp;IF((BIN2DEC(MID(REPT("1",J14)&amp;REPT("0",32-J14),25,8))=255),INDEX(_xlfn.FILTERXML("&lt;root&gt;&lt;element&gt;" &amp; SUBSTITUTE(B9, ".", "&lt;/element&gt;&lt;element&gt;") &amp; "&lt;/element&gt;&lt;/root&gt;", "//element"),4)&amp;".","")&amp;((ROW(INDIRECT("1:"&amp;F14))-1)*IF((G14/256) &gt;= 1,(G14/256),(G14/256)*256)),".",""))=2,".0",""))</f>
        <v>192.168.25.0</v>
      </c>
    </row>
    <row r="47" spans="2:12" ht="15.75" customHeight="1" x14ac:dyDescent="0.3">
      <c r="B47" s="9">
        <f ca="1"/>
        <v>29</v>
      </c>
      <c r="C47" s="9" t="str">
        <f ca="1"/>
        <v>192.168.25.112</v>
      </c>
      <c r="D47" s="9" t="str">
        <f ca="1"/>
        <v>192.168.25.112</v>
      </c>
      <c r="E47" s="9" t="str">
        <f ca="1"/>
        <v>192.168.25.115</v>
      </c>
      <c r="F47" s="9" t="str">
        <f ca="1"/>
        <v>192.168.25.113</v>
      </c>
      <c r="G47" s="9" t="str">
        <f ca="1"/>
        <v>192.168.25.114</v>
      </c>
      <c r="H47" s="9" t="str">
        <f ca="1"/>
        <v>192.168.25.115</v>
      </c>
      <c r="K47" s="9" t="str">
        <f ca="1"/>
        <v>192.168.25.4</v>
      </c>
    </row>
    <row r="48" spans="2:12" ht="15.75" customHeight="1" x14ac:dyDescent="0.3">
      <c r="B48" s="9">
        <f ca="1"/>
        <v>30</v>
      </c>
      <c r="C48" s="9" t="str">
        <f ca="1"/>
        <v>192.168.25.116</v>
      </c>
      <c r="D48" s="9" t="str">
        <f ca="1"/>
        <v>192.168.25.116</v>
      </c>
      <c r="E48" s="9" t="str">
        <f ca="1"/>
        <v>192.168.25.119</v>
      </c>
      <c r="F48" s="9" t="str">
        <f ca="1"/>
        <v>192.168.25.117</v>
      </c>
      <c r="G48" s="9" t="str">
        <f ca="1"/>
        <v>192.168.25.118</v>
      </c>
      <c r="H48" s="9" t="str">
        <f ca="1"/>
        <v>192.168.25.119</v>
      </c>
      <c r="K48" s="9" t="str">
        <f ca="1"/>
        <v>192.168.25.8</v>
      </c>
    </row>
    <row r="49" spans="2:11" ht="15.75" customHeight="1" x14ac:dyDescent="0.3">
      <c r="B49" s="9">
        <f ca="1"/>
        <v>31</v>
      </c>
      <c r="C49" s="9" t="str">
        <f ca="1"/>
        <v>192.168.25.120</v>
      </c>
      <c r="D49" s="9" t="str">
        <f ca="1"/>
        <v>192.168.25.120</v>
      </c>
      <c r="E49" s="9" t="str">
        <f ca="1"/>
        <v>192.168.25.123</v>
      </c>
      <c r="F49" s="9" t="str">
        <f ca="1"/>
        <v>192.168.25.121</v>
      </c>
      <c r="G49" s="9" t="str">
        <f ca="1"/>
        <v>192.168.25.122</v>
      </c>
      <c r="H49" s="9" t="str">
        <f ca="1"/>
        <v>192.168.25.123</v>
      </c>
      <c r="K49" s="9" t="str">
        <f ca="1"/>
        <v>192.168.25.12</v>
      </c>
    </row>
    <row r="50" spans="2:11" ht="15.75" customHeight="1" x14ac:dyDescent="0.3">
      <c r="B50" s="9">
        <f ca="1"/>
        <v>32</v>
      </c>
      <c r="C50" s="9" t="str">
        <f ca="1"/>
        <v>192.168.25.124</v>
      </c>
      <c r="D50" s="9" t="str">
        <f ca="1"/>
        <v>192.168.25.124</v>
      </c>
      <c r="E50" s="9" t="str">
        <f ca="1"/>
        <v>192.168.25.127</v>
      </c>
      <c r="F50" s="9" t="str">
        <f ca="1"/>
        <v>192.168.25.125</v>
      </c>
      <c r="G50" s="9" t="str">
        <f ca="1"/>
        <v>192.168.25.126</v>
      </c>
      <c r="H50" s="9" t="str">
        <f ca="1"/>
        <v>192.168.25.127</v>
      </c>
      <c r="K50" s="9" t="str">
        <f ca="1"/>
        <v>192.168.25.16</v>
      </c>
    </row>
    <row r="51" spans="2:11" ht="15.75" customHeight="1" x14ac:dyDescent="0.3">
      <c r="B51" s="9">
        <f ca="1"/>
        <v>33</v>
      </c>
      <c r="C51" s="9" t="str">
        <f ca="1"/>
        <v>192.168.25.128</v>
      </c>
      <c r="D51" s="9" t="str">
        <f ca="1"/>
        <v>192.168.25.128</v>
      </c>
      <c r="E51" s="9" t="str">
        <f ca="1"/>
        <v>192.168.25.131</v>
      </c>
      <c r="F51" s="9" t="str">
        <f ca="1"/>
        <v>192.168.25.129</v>
      </c>
      <c r="G51" s="9" t="str">
        <f ca="1"/>
        <v>192.168.25.130</v>
      </c>
      <c r="H51" s="9" t="str">
        <f ca="1"/>
        <v>192.168.25.131</v>
      </c>
      <c r="K51" s="9" t="str">
        <f ca="1"/>
        <v>192.168.25.20</v>
      </c>
    </row>
    <row r="52" spans="2:11" ht="15.75" customHeight="1" x14ac:dyDescent="0.3">
      <c r="B52" s="9">
        <f ca="1"/>
        <v>34</v>
      </c>
      <c r="C52" s="9" t="str">
        <f ca="1"/>
        <v>192.168.25.132</v>
      </c>
      <c r="D52" s="9" t="str">
        <f ca="1"/>
        <v>192.168.25.132</v>
      </c>
      <c r="E52" s="9" t="str">
        <f ca="1"/>
        <v>192.168.25.135</v>
      </c>
      <c r="F52" s="9" t="str">
        <f ca="1"/>
        <v>192.168.25.133</v>
      </c>
      <c r="G52" s="9" t="str">
        <f ca="1"/>
        <v>192.168.25.134</v>
      </c>
      <c r="H52" s="9" t="str">
        <f ca="1"/>
        <v>192.168.25.135</v>
      </c>
      <c r="K52" s="9" t="str">
        <f ca="1"/>
        <v>192.168.25.24</v>
      </c>
    </row>
    <row r="53" spans="2:11" ht="15.75" customHeight="1" x14ac:dyDescent="0.3">
      <c r="B53" s="9">
        <f ca="1"/>
        <v>35</v>
      </c>
      <c r="C53" s="9" t="str">
        <f ca="1"/>
        <v>192.168.25.136</v>
      </c>
      <c r="D53" s="9" t="str">
        <f ca="1"/>
        <v>192.168.25.136</v>
      </c>
      <c r="E53" s="9" t="str">
        <f ca="1"/>
        <v>192.168.25.139</v>
      </c>
      <c r="F53" s="9" t="str">
        <f ca="1"/>
        <v>192.168.25.137</v>
      </c>
      <c r="G53" s="9" t="str">
        <f ca="1"/>
        <v>192.168.25.138</v>
      </c>
      <c r="H53" s="9" t="str">
        <f ca="1"/>
        <v>192.168.25.139</v>
      </c>
      <c r="K53" s="9" t="str">
        <f ca="1"/>
        <v>192.168.25.28</v>
      </c>
    </row>
    <row r="54" spans="2:11" ht="15.75" customHeight="1" x14ac:dyDescent="0.3">
      <c r="B54" s="9">
        <f ca="1"/>
        <v>36</v>
      </c>
      <c r="C54" s="9" t="str">
        <f ca="1"/>
        <v>192.168.25.140</v>
      </c>
      <c r="D54" s="9" t="str">
        <f ca="1"/>
        <v>192.168.25.140</v>
      </c>
      <c r="E54" s="9" t="str">
        <f ca="1"/>
        <v>192.168.25.143</v>
      </c>
      <c r="F54" s="9" t="str">
        <f ca="1"/>
        <v>192.168.25.141</v>
      </c>
      <c r="G54" s="9" t="str">
        <f ca="1"/>
        <v>192.168.25.142</v>
      </c>
      <c r="H54" s="9" t="str">
        <f ca="1"/>
        <v>192.168.25.143</v>
      </c>
      <c r="K54" s="9" t="str">
        <f ca="1"/>
        <v>192.168.25.32</v>
      </c>
    </row>
    <row r="55" spans="2:11" ht="15.75" customHeight="1" x14ac:dyDescent="0.3">
      <c r="B55" s="9">
        <f ca="1"/>
        <v>37</v>
      </c>
      <c r="C55" s="9" t="str">
        <f ca="1"/>
        <v>192.168.25.144</v>
      </c>
      <c r="D55" s="9" t="str">
        <f ca="1"/>
        <v>192.168.25.144</v>
      </c>
      <c r="E55" s="9" t="str">
        <f ca="1"/>
        <v>192.168.25.147</v>
      </c>
      <c r="F55" s="9" t="str">
        <f ca="1"/>
        <v>192.168.25.145</v>
      </c>
      <c r="G55" s="9" t="str">
        <f ca="1"/>
        <v>192.168.25.146</v>
      </c>
      <c r="H55" s="9" t="str">
        <f ca="1"/>
        <v>192.168.25.147</v>
      </c>
      <c r="K55" s="9" t="str">
        <f ca="1"/>
        <v>192.168.25.36</v>
      </c>
    </row>
    <row r="56" spans="2:11" ht="15.75" customHeight="1" x14ac:dyDescent="0.3">
      <c r="B56" s="9">
        <f ca="1"/>
        <v>38</v>
      </c>
      <c r="C56" s="9" t="str">
        <f ca="1"/>
        <v>192.168.25.148</v>
      </c>
      <c r="D56" s="9" t="str">
        <f ca="1"/>
        <v>192.168.25.148</v>
      </c>
      <c r="E56" s="9" t="str">
        <f ca="1"/>
        <v>192.168.25.151</v>
      </c>
      <c r="F56" s="9" t="str">
        <f ca="1"/>
        <v>192.168.25.149</v>
      </c>
      <c r="G56" s="9" t="str">
        <f ca="1"/>
        <v>192.168.25.150</v>
      </c>
      <c r="H56" s="9" t="str">
        <f ca="1"/>
        <v>192.168.25.151</v>
      </c>
      <c r="K56" s="9" t="str">
        <f ca="1"/>
        <v>192.168.25.40</v>
      </c>
    </row>
    <row r="57" spans="2:11" ht="15.75" customHeight="1" x14ac:dyDescent="0.3">
      <c r="B57" s="9">
        <f ca="1"/>
        <v>39</v>
      </c>
      <c r="C57" s="9" t="str">
        <f ca="1"/>
        <v>192.168.25.152</v>
      </c>
      <c r="D57" s="9" t="str">
        <f ca="1"/>
        <v>192.168.25.152</v>
      </c>
      <c r="E57" s="9" t="str">
        <f ca="1"/>
        <v>192.168.25.155</v>
      </c>
      <c r="F57" s="9" t="str">
        <f ca="1"/>
        <v>192.168.25.153</v>
      </c>
      <c r="G57" s="9" t="str">
        <f ca="1"/>
        <v>192.168.25.154</v>
      </c>
      <c r="H57" s="9" t="str">
        <f ca="1"/>
        <v>192.168.25.155</v>
      </c>
      <c r="K57" s="9" t="str">
        <f ca="1"/>
        <v>192.168.25.44</v>
      </c>
    </row>
    <row r="58" spans="2:11" ht="15.75" customHeight="1" x14ac:dyDescent="0.3">
      <c r="B58" s="9">
        <f ca="1"/>
        <v>40</v>
      </c>
      <c r="C58" s="9" t="str">
        <f ca="1"/>
        <v>192.168.25.156</v>
      </c>
      <c r="D58" s="9" t="str">
        <f ca="1"/>
        <v>192.168.25.156</v>
      </c>
      <c r="E58" s="9" t="str">
        <f ca="1"/>
        <v>192.168.25.159</v>
      </c>
      <c r="F58" s="9" t="str">
        <f ca="1"/>
        <v>192.168.25.157</v>
      </c>
      <c r="G58" s="9" t="str">
        <f ca="1"/>
        <v>192.168.25.158</v>
      </c>
      <c r="H58" s="9" t="str">
        <f ca="1"/>
        <v>192.168.25.159</v>
      </c>
      <c r="K58" s="9" t="str">
        <f ca="1"/>
        <v>192.168.25.48</v>
      </c>
    </row>
    <row r="59" spans="2:11" ht="15.75" customHeight="1" x14ac:dyDescent="0.3">
      <c r="B59" s="9">
        <f ca="1"/>
        <v>41</v>
      </c>
      <c r="C59" s="9" t="str">
        <f ca="1"/>
        <v>192.168.25.160</v>
      </c>
      <c r="D59" s="9" t="str">
        <f ca="1"/>
        <v>192.168.25.160</v>
      </c>
      <c r="E59" s="9" t="str">
        <f ca="1"/>
        <v>192.168.25.163</v>
      </c>
      <c r="F59" s="9" t="str">
        <f ca="1"/>
        <v>192.168.25.161</v>
      </c>
      <c r="G59" s="9" t="str">
        <f ca="1"/>
        <v>192.168.25.162</v>
      </c>
      <c r="H59" s="9" t="str">
        <f ca="1"/>
        <v>192.168.25.163</v>
      </c>
      <c r="K59" s="9" t="str">
        <f ca="1"/>
        <v>192.168.25.52</v>
      </c>
    </row>
    <row r="60" spans="2:11" ht="15.75" customHeight="1" x14ac:dyDescent="0.3">
      <c r="B60" s="9">
        <f ca="1"/>
        <v>42</v>
      </c>
      <c r="C60" s="9" t="str">
        <f ca="1"/>
        <v>192.168.25.164</v>
      </c>
      <c r="D60" s="9" t="str">
        <f ca="1"/>
        <v>192.168.25.164</v>
      </c>
      <c r="E60" s="9" t="str">
        <f ca="1"/>
        <v>192.168.25.167</v>
      </c>
      <c r="F60" s="9" t="str">
        <f ca="1"/>
        <v>192.168.25.165</v>
      </c>
      <c r="G60" s="9" t="str">
        <f ca="1"/>
        <v>192.168.25.166</v>
      </c>
      <c r="H60" s="9" t="str">
        <f ca="1"/>
        <v>192.168.25.167</v>
      </c>
      <c r="K60" s="9" t="str">
        <f ca="1"/>
        <v>192.168.25.56</v>
      </c>
    </row>
    <row r="61" spans="2:11" ht="15.75" customHeight="1" x14ac:dyDescent="0.3">
      <c r="B61" s="9">
        <f ca="1"/>
        <v>43</v>
      </c>
      <c r="C61" s="9" t="str">
        <f ca="1"/>
        <v>192.168.25.168</v>
      </c>
      <c r="D61" s="9" t="str">
        <f ca="1"/>
        <v>192.168.25.168</v>
      </c>
      <c r="E61" s="9" t="str">
        <f ca="1"/>
        <v>192.168.25.171</v>
      </c>
      <c r="F61" s="9" t="str">
        <f ca="1"/>
        <v>192.168.25.169</v>
      </c>
      <c r="G61" s="9" t="str">
        <f ca="1"/>
        <v>192.168.25.170</v>
      </c>
      <c r="H61" s="9" t="str">
        <f ca="1"/>
        <v>192.168.25.171</v>
      </c>
      <c r="K61" s="9" t="str">
        <f ca="1"/>
        <v>192.168.25.60</v>
      </c>
    </row>
    <row r="62" spans="2:11" ht="15.75" customHeight="1" x14ac:dyDescent="0.3">
      <c r="B62" s="9">
        <f ca="1"/>
        <v>44</v>
      </c>
      <c r="C62" s="9" t="str">
        <f ca="1"/>
        <v>192.168.25.172</v>
      </c>
      <c r="D62" s="9" t="str">
        <f ca="1"/>
        <v>192.168.25.172</v>
      </c>
      <c r="E62" s="9" t="str">
        <f ca="1"/>
        <v>192.168.25.175</v>
      </c>
      <c r="F62" s="9" t="str">
        <f ca="1"/>
        <v>192.168.25.173</v>
      </c>
      <c r="G62" s="9" t="str">
        <f ca="1"/>
        <v>192.168.25.174</v>
      </c>
      <c r="H62" s="9" t="str">
        <f ca="1"/>
        <v>192.168.25.175</v>
      </c>
      <c r="K62" s="9" t="str">
        <f ca="1"/>
        <v>192.168.25.64</v>
      </c>
    </row>
    <row r="63" spans="2:11" ht="15.75" customHeight="1" x14ac:dyDescent="0.3">
      <c r="B63" s="9">
        <f ca="1"/>
        <v>45</v>
      </c>
      <c r="C63" s="9" t="str">
        <f ca="1"/>
        <v>192.168.25.176</v>
      </c>
      <c r="D63" s="9" t="str">
        <f ca="1"/>
        <v>192.168.25.176</v>
      </c>
      <c r="E63" s="9" t="str">
        <f ca="1"/>
        <v>192.168.25.179</v>
      </c>
      <c r="F63" s="9" t="str">
        <f ca="1"/>
        <v>192.168.25.177</v>
      </c>
      <c r="G63" s="9" t="str">
        <f ca="1"/>
        <v>192.168.25.178</v>
      </c>
      <c r="H63" s="9" t="str">
        <f ca="1"/>
        <v>192.168.25.179</v>
      </c>
      <c r="K63" s="9" t="str">
        <f ca="1"/>
        <v>192.168.25.68</v>
      </c>
    </row>
    <row r="64" spans="2:11" ht="15.75" customHeight="1" x14ac:dyDescent="0.3">
      <c r="B64" s="9">
        <f ca="1"/>
        <v>46</v>
      </c>
      <c r="C64" s="9" t="str">
        <f ca="1"/>
        <v>192.168.25.180</v>
      </c>
      <c r="D64" s="9" t="str">
        <f ca="1"/>
        <v>192.168.25.180</v>
      </c>
      <c r="E64" s="9" t="str">
        <f ca="1"/>
        <v>192.168.25.183</v>
      </c>
      <c r="F64" s="9" t="str">
        <f ca="1"/>
        <v>192.168.25.181</v>
      </c>
      <c r="G64" s="9" t="str">
        <f ca="1"/>
        <v>192.168.25.182</v>
      </c>
      <c r="H64" s="9" t="str">
        <f ca="1"/>
        <v>192.168.25.183</v>
      </c>
      <c r="K64" s="9" t="str">
        <f ca="1"/>
        <v>192.168.25.72</v>
      </c>
    </row>
    <row r="65" spans="2:11" ht="15.75" customHeight="1" x14ac:dyDescent="0.3">
      <c r="B65" s="9">
        <f ca="1"/>
        <v>47</v>
      </c>
      <c r="C65" s="9" t="str">
        <f ca="1"/>
        <v>192.168.25.184</v>
      </c>
      <c r="D65" s="9" t="str">
        <f ca="1"/>
        <v>192.168.25.184</v>
      </c>
      <c r="E65" s="9" t="str">
        <f ca="1"/>
        <v>192.168.25.187</v>
      </c>
      <c r="F65" s="9" t="str">
        <f ca="1"/>
        <v>192.168.25.185</v>
      </c>
      <c r="G65" s="9" t="str">
        <f ca="1"/>
        <v>192.168.25.186</v>
      </c>
      <c r="H65" s="9" t="str">
        <f ca="1"/>
        <v>192.168.25.187</v>
      </c>
      <c r="K65" s="9" t="str">
        <f ca="1"/>
        <v>192.168.25.76</v>
      </c>
    </row>
    <row r="66" spans="2:11" ht="15.75" customHeight="1" x14ac:dyDescent="0.3">
      <c r="B66" s="9">
        <f ca="1"/>
        <v>48</v>
      </c>
      <c r="C66" s="9" t="str">
        <f ca="1"/>
        <v>192.168.25.188</v>
      </c>
      <c r="D66" s="9" t="str">
        <f ca="1"/>
        <v>192.168.25.188</v>
      </c>
      <c r="E66" s="9" t="str">
        <f ca="1"/>
        <v>192.168.25.191</v>
      </c>
      <c r="F66" s="9" t="str">
        <f ca="1"/>
        <v>192.168.25.189</v>
      </c>
      <c r="G66" s="9" t="str">
        <f ca="1"/>
        <v>192.168.25.190</v>
      </c>
      <c r="H66" s="9" t="str">
        <f ca="1"/>
        <v>192.168.25.191</v>
      </c>
      <c r="K66" s="9" t="str">
        <f ca="1"/>
        <v>192.168.25.80</v>
      </c>
    </row>
    <row r="67" spans="2:11" ht="15.75" customHeight="1" x14ac:dyDescent="0.3">
      <c r="B67" s="9">
        <f ca="1"/>
        <v>49</v>
      </c>
      <c r="C67" s="9" t="str">
        <f ca="1"/>
        <v>192.168.25.192</v>
      </c>
      <c r="D67" s="9" t="str">
        <f ca="1"/>
        <v>192.168.25.192</v>
      </c>
      <c r="E67" s="9" t="str">
        <f ca="1"/>
        <v>192.168.25.195</v>
      </c>
      <c r="F67" s="9" t="str">
        <f ca="1"/>
        <v>192.168.25.193</v>
      </c>
      <c r="G67" s="9" t="str">
        <f ca="1"/>
        <v>192.168.25.194</v>
      </c>
      <c r="H67" s="9" t="str">
        <f ca="1"/>
        <v>192.168.25.195</v>
      </c>
      <c r="K67" s="9" t="str">
        <f ca="1"/>
        <v>192.168.25.84</v>
      </c>
    </row>
    <row r="68" spans="2:11" ht="15.75" customHeight="1" x14ac:dyDescent="0.3">
      <c r="B68" s="9">
        <f ca="1"/>
        <v>50</v>
      </c>
      <c r="C68" s="9" t="str">
        <f ca="1"/>
        <v>192.168.25.196</v>
      </c>
      <c r="D68" s="9" t="str">
        <f ca="1"/>
        <v>192.168.25.196</v>
      </c>
      <c r="E68" s="9" t="str">
        <f ca="1"/>
        <v>192.168.25.199</v>
      </c>
      <c r="F68" s="9" t="str">
        <f ca="1"/>
        <v>192.168.25.197</v>
      </c>
      <c r="G68" s="9" t="str">
        <f ca="1"/>
        <v>192.168.25.198</v>
      </c>
      <c r="H68" s="9" t="str">
        <f ca="1"/>
        <v>192.168.25.199</v>
      </c>
      <c r="K68" s="9" t="str">
        <f ca="1"/>
        <v>192.168.25.88</v>
      </c>
    </row>
    <row r="69" spans="2:11" ht="15.75" customHeight="1" x14ac:dyDescent="0.3">
      <c r="B69" s="9">
        <f ca="1"/>
        <v>51</v>
      </c>
      <c r="C69" s="9" t="str">
        <f ca="1"/>
        <v>192.168.25.200</v>
      </c>
      <c r="D69" s="9" t="str">
        <f ca="1"/>
        <v>192.168.25.200</v>
      </c>
      <c r="E69" s="9" t="str">
        <f ca="1"/>
        <v>192.168.25.203</v>
      </c>
      <c r="F69" s="9" t="str">
        <f ca="1"/>
        <v>192.168.25.201</v>
      </c>
      <c r="G69" s="9" t="str">
        <f ca="1"/>
        <v>192.168.25.202</v>
      </c>
      <c r="H69" s="9" t="str">
        <f ca="1"/>
        <v>192.168.25.203</v>
      </c>
      <c r="K69" s="9" t="str">
        <f ca="1"/>
        <v>192.168.25.92</v>
      </c>
    </row>
    <row r="70" spans="2:11" ht="15.75" customHeight="1" x14ac:dyDescent="0.3">
      <c r="B70" s="9">
        <f ca="1"/>
        <v>52</v>
      </c>
      <c r="C70" s="9" t="str">
        <f ca="1"/>
        <v>192.168.25.204</v>
      </c>
      <c r="D70" s="9" t="str">
        <f ca="1"/>
        <v>192.168.25.204</v>
      </c>
      <c r="E70" s="9" t="str">
        <f ca="1"/>
        <v>192.168.25.207</v>
      </c>
      <c r="F70" s="9" t="str">
        <f ca="1"/>
        <v>192.168.25.205</v>
      </c>
      <c r="G70" s="9" t="str">
        <f ca="1"/>
        <v>192.168.25.206</v>
      </c>
      <c r="H70" s="9" t="str">
        <f ca="1"/>
        <v>192.168.25.207</v>
      </c>
      <c r="K70" s="9" t="str">
        <f ca="1"/>
        <v>192.168.25.96</v>
      </c>
    </row>
    <row r="71" spans="2:11" ht="15.75" customHeight="1" x14ac:dyDescent="0.3">
      <c r="B71" s="9">
        <f ca="1"/>
        <v>53</v>
      </c>
      <c r="C71" s="9" t="str">
        <f ca="1"/>
        <v>192.168.25.208</v>
      </c>
      <c r="D71" s="9" t="str">
        <f ca="1"/>
        <v>192.168.25.208</v>
      </c>
      <c r="E71" s="9" t="str">
        <f ca="1"/>
        <v>192.168.25.211</v>
      </c>
      <c r="F71" s="9" t="str">
        <f ca="1"/>
        <v>192.168.25.209</v>
      </c>
      <c r="G71" s="9" t="str">
        <f ca="1"/>
        <v>192.168.25.210</v>
      </c>
      <c r="H71" s="9" t="str">
        <f ca="1"/>
        <v>192.168.25.211</v>
      </c>
      <c r="K71" s="9" t="str">
        <f ca="1"/>
        <v>192.168.25.100</v>
      </c>
    </row>
    <row r="72" spans="2:11" ht="15.75" customHeight="1" x14ac:dyDescent="0.3">
      <c r="B72" s="9">
        <f ca="1"/>
        <v>54</v>
      </c>
      <c r="C72" s="9" t="str">
        <f ca="1"/>
        <v>192.168.25.212</v>
      </c>
      <c r="D72" s="9" t="str">
        <f ca="1"/>
        <v>192.168.25.212</v>
      </c>
      <c r="E72" s="9" t="str">
        <f ca="1"/>
        <v>192.168.25.215</v>
      </c>
      <c r="F72" s="9" t="str">
        <f ca="1"/>
        <v>192.168.25.213</v>
      </c>
      <c r="G72" s="9" t="str">
        <f ca="1"/>
        <v>192.168.25.214</v>
      </c>
      <c r="H72" s="9" t="str">
        <f ca="1"/>
        <v>192.168.25.215</v>
      </c>
      <c r="K72" s="9" t="str">
        <f ca="1"/>
        <v>192.168.25.104</v>
      </c>
    </row>
    <row r="73" spans="2:11" ht="15.75" customHeight="1" x14ac:dyDescent="0.3">
      <c r="B73" s="9">
        <f ca="1"/>
        <v>55</v>
      </c>
      <c r="C73" s="9" t="str">
        <f ca="1"/>
        <v>192.168.25.216</v>
      </c>
      <c r="D73" s="9" t="str">
        <f ca="1"/>
        <v>192.168.25.216</v>
      </c>
      <c r="E73" s="9" t="str">
        <f ca="1"/>
        <v>192.168.25.219</v>
      </c>
      <c r="F73" s="9" t="str">
        <f ca="1"/>
        <v>192.168.25.217</v>
      </c>
      <c r="G73" s="9" t="str">
        <f ca="1"/>
        <v>192.168.25.218</v>
      </c>
      <c r="H73" s="9" t="str">
        <f ca="1"/>
        <v>192.168.25.219</v>
      </c>
      <c r="K73" s="9" t="str">
        <f ca="1"/>
        <v>192.168.25.108</v>
      </c>
    </row>
    <row r="74" spans="2:11" ht="15.75" customHeight="1" x14ac:dyDescent="0.3">
      <c r="B74" s="9">
        <f ca="1"/>
        <v>56</v>
      </c>
      <c r="C74" s="9" t="str">
        <f ca="1"/>
        <v>192.168.25.220</v>
      </c>
      <c r="D74" s="9" t="str">
        <f ca="1"/>
        <v>192.168.25.220</v>
      </c>
      <c r="E74" s="9" t="str">
        <f ca="1"/>
        <v>192.168.25.223</v>
      </c>
      <c r="F74" s="9" t="str">
        <f ca="1"/>
        <v>192.168.25.221</v>
      </c>
      <c r="G74" s="9" t="str">
        <f ca="1"/>
        <v>192.168.25.222</v>
      </c>
      <c r="H74" s="9" t="str">
        <f ca="1"/>
        <v>192.168.25.223</v>
      </c>
      <c r="K74" s="9" t="str">
        <f ca="1"/>
        <v>192.168.25.112</v>
      </c>
    </row>
    <row r="75" spans="2:11" ht="15.75" customHeight="1" x14ac:dyDescent="0.3">
      <c r="B75" s="9">
        <f ca="1"/>
        <v>57</v>
      </c>
      <c r="C75" s="9" t="str">
        <f ca="1"/>
        <v>192.168.25.224</v>
      </c>
      <c r="D75" s="9" t="str">
        <f ca="1"/>
        <v>192.168.25.224</v>
      </c>
      <c r="E75" s="9" t="str">
        <f ca="1"/>
        <v>192.168.25.227</v>
      </c>
      <c r="F75" s="9" t="str">
        <f ca="1"/>
        <v>192.168.25.225</v>
      </c>
      <c r="G75" s="9" t="str">
        <f ca="1"/>
        <v>192.168.25.226</v>
      </c>
      <c r="H75" s="9" t="str">
        <f ca="1"/>
        <v>192.168.25.227</v>
      </c>
      <c r="K75" s="9" t="str">
        <f ca="1"/>
        <v>192.168.25.116</v>
      </c>
    </row>
    <row r="76" spans="2:11" ht="15.75" customHeight="1" x14ac:dyDescent="0.3">
      <c r="B76" s="9">
        <f ca="1"/>
        <v>58</v>
      </c>
      <c r="C76" s="9" t="str">
        <f ca="1"/>
        <v>192.168.25.228</v>
      </c>
      <c r="D76" s="9" t="str">
        <f ca="1"/>
        <v>192.168.25.228</v>
      </c>
      <c r="E76" s="9" t="str">
        <f ca="1"/>
        <v>192.168.25.231</v>
      </c>
      <c r="F76" s="9" t="str">
        <f ca="1"/>
        <v>192.168.25.229</v>
      </c>
      <c r="G76" s="9" t="str">
        <f ca="1"/>
        <v>192.168.25.230</v>
      </c>
      <c r="H76" s="9" t="str">
        <f ca="1"/>
        <v>192.168.25.231</v>
      </c>
      <c r="K76" s="9" t="str">
        <f ca="1"/>
        <v>192.168.25.120</v>
      </c>
    </row>
    <row r="77" spans="2:11" ht="15.75" customHeight="1" x14ac:dyDescent="0.3">
      <c r="B77" s="9">
        <f ca="1"/>
        <v>59</v>
      </c>
      <c r="C77" s="9" t="str">
        <f ca="1"/>
        <v>192.168.25.232</v>
      </c>
      <c r="D77" s="9" t="str">
        <f ca="1"/>
        <v>192.168.25.232</v>
      </c>
      <c r="E77" s="9" t="str">
        <f ca="1"/>
        <v>192.168.25.235</v>
      </c>
      <c r="F77" s="9" t="str">
        <f ca="1"/>
        <v>192.168.25.233</v>
      </c>
      <c r="G77" s="9" t="str">
        <f ca="1"/>
        <v>192.168.25.234</v>
      </c>
      <c r="H77" s="9" t="str">
        <f ca="1"/>
        <v>192.168.25.235</v>
      </c>
      <c r="K77" s="9" t="str">
        <f ca="1"/>
        <v>192.168.25.124</v>
      </c>
    </row>
    <row r="78" spans="2:11" ht="15.75" customHeight="1" x14ac:dyDescent="0.3">
      <c r="B78" s="9">
        <f ca="1"/>
        <v>60</v>
      </c>
      <c r="C78" s="9" t="str">
        <f ca="1"/>
        <v>192.168.25.236</v>
      </c>
      <c r="D78" s="9" t="str">
        <f ca="1"/>
        <v>192.168.25.236</v>
      </c>
      <c r="E78" s="9" t="str">
        <f ca="1"/>
        <v>192.168.25.239</v>
      </c>
      <c r="F78" s="9" t="str">
        <f ca="1"/>
        <v>192.168.25.237</v>
      </c>
      <c r="G78" s="9" t="str">
        <f ca="1"/>
        <v>192.168.25.238</v>
      </c>
      <c r="H78" s="9" t="str">
        <f ca="1"/>
        <v>192.168.25.239</v>
      </c>
      <c r="K78" s="9" t="str">
        <f ca="1"/>
        <v>192.168.25.128</v>
      </c>
    </row>
    <row r="79" spans="2:11" ht="15.75" customHeight="1" x14ac:dyDescent="0.3">
      <c r="B79" s="9">
        <f ca="1"/>
        <v>61</v>
      </c>
      <c r="C79" s="9" t="str">
        <f ca="1"/>
        <v>192.168.25.240</v>
      </c>
      <c r="D79" s="9" t="str">
        <f ca="1"/>
        <v>192.168.25.240</v>
      </c>
      <c r="E79" s="9" t="str">
        <f ca="1"/>
        <v>192.168.25.243</v>
      </c>
      <c r="F79" s="9" t="str">
        <f ca="1"/>
        <v>192.168.25.241</v>
      </c>
      <c r="G79" s="9" t="str">
        <f ca="1"/>
        <v>192.168.25.242</v>
      </c>
      <c r="H79" s="9" t="str">
        <f ca="1"/>
        <v>192.168.25.243</v>
      </c>
      <c r="K79" s="9" t="str">
        <f ca="1"/>
        <v>192.168.25.132</v>
      </c>
    </row>
    <row r="80" spans="2:11" ht="15.75" customHeight="1" x14ac:dyDescent="0.3">
      <c r="B80" s="9">
        <f ca="1"/>
        <v>62</v>
      </c>
      <c r="C80" s="9" t="str">
        <f ca="1"/>
        <v>192.168.25.244</v>
      </c>
      <c r="D80" s="9" t="str">
        <f ca="1"/>
        <v>192.168.25.244</v>
      </c>
      <c r="E80" s="9" t="str">
        <f ca="1"/>
        <v>192.168.25.247</v>
      </c>
      <c r="F80" s="9" t="str">
        <f ca="1"/>
        <v>192.168.25.245</v>
      </c>
      <c r="G80" s="9" t="str">
        <f ca="1"/>
        <v>192.168.25.246</v>
      </c>
      <c r="H80" s="9" t="str">
        <f ca="1"/>
        <v>192.168.25.247</v>
      </c>
      <c r="K80" s="9" t="str">
        <f ca="1"/>
        <v>192.168.25.136</v>
      </c>
    </row>
    <row r="81" spans="2:11" ht="15.75" customHeight="1" x14ac:dyDescent="0.3">
      <c r="B81" s="9">
        <f ca="1"/>
        <v>63</v>
      </c>
      <c r="C81" s="9" t="str">
        <f ca="1"/>
        <v>192.168.25.248</v>
      </c>
      <c r="D81" s="9" t="str">
        <f ca="1"/>
        <v>192.168.25.248</v>
      </c>
      <c r="E81" s="9" t="str">
        <f ca="1"/>
        <v>192.168.25.251</v>
      </c>
      <c r="F81" s="9" t="str">
        <f ca="1"/>
        <v>192.168.25.249</v>
      </c>
      <c r="G81" s="9" t="str">
        <f ca="1"/>
        <v>192.168.25.250</v>
      </c>
      <c r="H81" s="9" t="str">
        <f ca="1"/>
        <v>192.168.25.251</v>
      </c>
      <c r="K81" s="9" t="str">
        <f ca="1"/>
        <v>192.168.25.140</v>
      </c>
    </row>
    <row r="82" spans="2:11" ht="15.75" customHeight="1" x14ac:dyDescent="0.3">
      <c r="B82" s="9">
        <f ca="1"/>
        <v>64</v>
      </c>
      <c r="C82" s="9" t="str">
        <f ca="1"/>
        <v>192.168.25.252</v>
      </c>
      <c r="D82" s="9" t="str">
        <f ca="1"/>
        <v>192.168.25.252</v>
      </c>
      <c r="E82" s="9" t="str">
        <f ca="1"/>
        <v>192.168.25.255</v>
      </c>
      <c r="F82" s="9" t="str">
        <f ca="1"/>
        <v>192.168.25.253</v>
      </c>
      <c r="G82" s="9" t="str">
        <f ca="1"/>
        <v>192.168.25.254</v>
      </c>
      <c r="H82" s="9" t="str">
        <f ca="1"/>
        <v>192.168.25.255</v>
      </c>
      <c r="K82" s="9" t="str">
        <f ca="1"/>
        <v>192.168.25.144</v>
      </c>
    </row>
    <row r="83" spans="2:11" ht="15.75" customHeight="1" x14ac:dyDescent="0.3">
      <c r="K83" s="9" t="str">
        <f ca="1"/>
        <v>192.168.25.148</v>
      </c>
    </row>
    <row r="84" spans="2:11" ht="15.75" customHeight="1" x14ac:dyDescent="0.3">
      <c r="K84" s="9" t="str">
        <f ca="1"/>
        <v>192.168.25.152</v>
      </c>
    </row>
    <row r="85" spans="2:11" ht="15.75" customHeight="1" x14ac:dyDescent="0.3">
      <c r="K85" s="9" t="str">
        <f ca="1"/>
        <v>192.168.25.156</v>
      </c>
    </row>
    <row r="86" spans="2:11" ht="15.75" customHeight="1" x14ac:dyDescent="0.3">
      <c r="K86" s="9" t="str">
        <f ca="1"/>
        <v>192.168.25.160</v>
      </c>
    </row>
    <row r="87" spans="2:11" ht="15.75" customHeight="1" x14ac:dyDescent="0.3">
      <c r="K87" s="9" t="str">
        <f ca="1"/>
        <v>192.168.25.164</v>
      </c>
    </row>
    <row r="88" spans="2:11" ht="15.75" customHeight="1" x14ac:dyDescent="0.3">
      <c r="K88" s="9" t="str">
        <f ca="1"/>
        <v>192.168.25.168</v>
      </c>
    </row>
    <row r="89" spans="2:11" ht="15.75" customHeight="1" x14ac:dyDescent="0.3">
      <c r="K89" s="9" t="str">
        <f ca="1"/>
        <v>192.168.25.172</v>
      </c>
    </row>
    <row r="90" spans="2:11" ht="15.75" customHeight="1" x14ac:dyDescent="0.3">
      <c r="K90" s="9" t="str">
        <f ca="1"/>
        <v>192.168.25.176</v>
      </c>
    </row>
    <row r="91" spans="2:11" ht="15.75" customHeight="1" x14ac:dyDescent="0.3">
      <c r="K91" s="9" t="str">
        <f ca="1"/>
        <v>192.168.25.180</v>
      </c>
    </row>
    <row r="92" spans="2:11" ht="15.75" customHeight="1" x14ac:dyDescent="0.3">
      <c r="K92" s="9" t="str">
        <f ca="1"/>
        <v>192.168.25.184</v>
      </c>
    </row>
    <row r="93" spans="2:11" ht="15.75" customHeight="1" x14ac:dyDescent="0.3">
      <c r="K93" s="9" t="str">
        <f ca="1"/>
        <v>192.168.25.188</v>
      </c>
    </row>
    <row r="94" spans="2:11" ht="15.75" customHeight="1" x14ac:dyDescent="0.3">
      <c r="K94" s="9" t="str">
        <f ca="1"/>
        <v>192.168.25.192</v>
      </c>
    </row>
    <row r="95" spans="2:11" ht="15.75" customHeight="1" x14ac:dyDescent="0.3">
      <c r="K95" s="9" t="str">
        <f ca="1"/>
        <v>192.168.25.196</v>
      </c>
    </row>
    <row r="96" spans="2:11" ht="15.75" customHeight="1" x14ac:dyDescent="0.3">
      <c r="K96" s="9" t="str">
        <f ca="1"/>
        <v>192.168.25.200</v>
      </c>
    </row>
    <row r="97" spans="11:11" ht="15.75" customHeight="1" x14ac:dyDescent="0.3">
      <c r="K97" s="9" t="str">
        <f ca="1"/>
        <v>192.168.25.204</v>
      </c>
    </row>
    <row r="98" spans="11:11" ht="15.75" customHeight="1" x14ac:dyDescent="0.3">
      <c r="K98" s="9" t="str">
        <f ca="1"/>
        <v>192.168.25.208</v>
      </c>
    </row>
    <row r="99" spans="11:11" ht="15.75" customHeight="1" x14ac:dyDescent="0.3">
      <c r="K99" s="9" t="str">
        <f ca="1"/>
        <v>192.168.25.212</v>
      </c>
    </row>
    <row r="100" spans="11:11" ht="15.75" customHeight="1" x14ac:dyDescent="0.3">
      <c r="K100" s="9" t="str">
        <f ca="1"/>
        <v>192.168.25.216</v>
      </c>
    </row>
    <row r="101" spans="11:11" ht="15.75" customHeight="1" x14ac:dyDescent="0.3">
      <c r="K101" s="9" t="str">
        <f ca="1"/>
        <v>192.168.25.220</v>
      </c>
    </row>
    <row r="102" spans="11:11" ht="15.75" customHeight="1" x14ac:dyDescent="0.3">
      <c r="K102" s="9" t="str">
        <f ca="1"/>
        <v>192.168.25.224</v>
      </c>
    </row>
    <row r="103" spans="11:11" ht="15.75" customHeight="1" x14ac:dyDescent="0.3">
      <c r="K103" s="9" t="str">
        <f ca="1"/>
        <v>192.168.25.228</v>
      </c>
    </row>
    <row r="104" spans="11:11" ht="15.75" customHeight="1" x14ac:dyDescent="0.3">
      <c r="K104" s="9" t="str">
        <f ca="1"/>
        <v>192.168.25.232</v>
      </c>
    </row>
    <row r="105" spans="11:11" ht="15.75" customHeight="1" x14ac:dyDescent="0.3">
      <c r="K105" s="9" t="str">
        <f ca="1"/>
        <v>192.168.25.236</v>
      </c>
    </row>
    <row r="106" spans="11:11" ht="15.75" customHeight="1" x14ac:dyDescent="0.3">
      <c r="K106" s="9" t="str">
        <f ca="1"/>
        <v>192.168.25.240</v>
      </c>
    </row>
    <row r="107" spans="11:11" ht="15.75" customHeight="1" x14ac:dyDescent="0.3">
      <c r="K107" s="9" t="str">
        <f ca="1"/>
        <v>192.168.25.244</v>
      </c>
    </row>
    <row r="108" spans="11:11" ht="15.75" customHeight="1" x14ac:dyDescent="0.3">
      <c r="K108" s="9" t="str">
        <f ca="1"/>
        <v>192.168.25.248</v>
      </c>
    </row>
    <row r="109" spans="11:11" ht="15.75" customHeight="1" x14ac:dyDescent="0.3">
      <c r="K109" s="9" t="str">
        <f ca="1"/>
        <v>192.168.25.252</v>
      </c>
    </row>
  </sheetData>
  <sortState xmlns:xlrd2="http://schemas.microsoft.com/office/spreadsheetml/2017/richdata2" ref="L26:L49">
    <sortCondition descending="1" ref="L49"/>
  </sortState>
  <mergeCells count="5">
    <mergeCell ref="B12:L12"/>
    <mergeCell ref="B17:H17"/>
    <mergeCell ref="B2:L4"/>
    <mergeCell ref="D18:E18"/>
    <mergeCell ref="F18:G18"/>
  </mergeCells>
  <conditionalFormatting sqref="G8:G9">
    <cfRule type="expression" dxfId="0" priority="1">
      <formula>OR(AND(ISBLANK($D$9),ISBLANK($E$9)),AND(NOT(ISBLANK($D$9)),NOT(ISBLANK($E$9))))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 IP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Milter Jakobsen</cp:lastModifiedBy>
  <dcterms:modified xsi:type="dcterms:W3CDTF">2023-12-05T10:22:16Z</dcterms:modified>
</cp:coreProperties>
</file>