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F2A0DFDF_AD42_4597_9849_F22A926FB675_.wvu.FilterData">'Max Stats'!$A$1:$AL$381</definedName>
  </definedNames>
  <calcPr/>
  <customWorkbookViews>
    <customWorkbookView activeSheetId="0" maximized="1" windowHeight="0" windowWidth="0" guid="{F2A0DFDF-AD42-4597-9849-F22A926FB67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<sst xmlns="http://schemas.openxmlformats.org/spreadsheetml/2006/main" count="34797" uniqueCount="8783">
  <si>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</si>
  <si>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</si>
  <si>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</si>
  <si>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</si>
  <si>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</si>
  <si>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</si>
  <si>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</si>
  <si>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</si>
  <si>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</si>
  <si>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</si>
  <si>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</si>
  <si>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</si>
  <si>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</si>
  <si>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</si>
  <si>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</si>
  <si>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</si>
  <si>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</si>
  <si>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</si>
  <si>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</si>
  <si>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</si>
  <si>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</si>
  <si>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</si>
  <si>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</si>
  <si>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</si>
  <si>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</si>
  <si>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</si>
  <si>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</si>
  <si>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</si>
  <si>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</si>
  <si>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</si>
  <si>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</si>
  <si>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</si>
  <si>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</si>
  <si>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</si>
  <si>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</si>
  <si>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</si>
  <si>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</si>
  <si>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</si>
  <si>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</si>
  <si>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</si>
  <si>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</si>
  <si>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</si>
  <si>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</si>
  <si>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</si>
  <si>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</si>
  <si>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</si>
  <si>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</si>
  <si>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</si>
  <si>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</si>
  <si>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</si>
  <si>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</si>
  <si>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</si>
  <si>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</si>
  <si>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</si>
  <si>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</si>
  <si>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</si>
  <si>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</si>
  <si>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</si>
  <si>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</si>
  <si>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</si>
  <si>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</si>
  <si>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</si>
  <si>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</si>
  <si>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</si>
  <si>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</si>
  <si>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</si>
  <si>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</si>
  <si>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</si>
  <si>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</si>
  <si>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</si>
  <si>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</si>
  <si>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</si>
  <si>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</si>
  <si>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</si>
  <si>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</si>
  <si>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</si>
  <si>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</si>
  <si>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</si>
  <si>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</si>
  <si>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</si>
  <si>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</si>
  <si>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</si>
  <si>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</si>
  <si>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</si>
  <si>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</si>
  <si>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</si>
  <si>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</si>
  <si>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</si>
  <si>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</si>
  <si>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</si>
  <si>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</si>
  <si>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</si>
  <si>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</si>
  <si>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</si>
  <si>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</si>
  <si>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</si>
  <si>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</si>
  <si>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</si>
  <si>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</si>
  <si>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</si>
  <si>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</si>
  <si>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</si>
  <si>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</si>
  <si>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</si>
  <si>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</si>
  <si>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</si>
  <si>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</si>
  <si>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</si>
  <si>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</si>
  <si>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</si>
  <si>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</si>
  <si>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</si>
  <si>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</si>
  <si>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</si>
  <si>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</si>
  <si>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</si>
  <si>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</si>
  <si>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</si>
  <si>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</si>
  <si>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</si>
  <si>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</si>
  <si>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</si>
  <si>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</si>
  <si>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</si>
  <si>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</si>
  <si>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</si>
  <si>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</si>
  <si>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</si>
  <si>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</si>
  <si>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</si>
  <si>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</si>
  <si>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</si>
  <si>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</si>
  <si>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</si>
  <si>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</si>
  <si>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</si>
  <si>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</si>
  <si>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</si>
  <si>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</si>
  <si>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</si>
  <si>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</si>
  <si>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</si>
  <si>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</si>
  <si>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</si>
  <si>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</si>
  <si>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</si>
  <si>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</si>
  <si>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</si>
  <si>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</si>
  <si>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</si>
  <si>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</si>
  <si>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</si>
  <si>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</si>
  <si>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</si>
  <si>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</si>
  <si>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</si>
  <si>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</si>
  <si>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</si>
  <si>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</si>
  <si>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</si>
  <si>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</si>
  <si>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</si>
  <si>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</si>
  <si>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</si>
  <si>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</si>
  <si>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</si>
  <si>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</si>
  <si>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</si>
  <si>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</si>
  <si>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</si>
  <si>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</si>
  <si>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</si>
  <si>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</si>
  <si>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</si>
  <si>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</si>
  <si>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</si>
  <si>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</si>
  <si>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</si>
  <si>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</si>
  <si>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</si>
  <si>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</si>
  <si>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</si>
  <si>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</si>
  <si>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</si>
  <si>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</si>
  <si>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</si>
  <si>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</si>
  <si>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</si>
  <si>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</si>
  <si>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</si>
  <si>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</si>
  <si>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</si>
  <si>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</si>
  <si>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</si>
  <si>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</si>
  <si>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</si>
  <si>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</si>
  <si>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</si>
  <si>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</si>
  <si>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</si>
  <si>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</si>
  <si>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</si>
  <si>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</si>
  <si>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</si>
  <si>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</si>
  <si>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</si>
  <si>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</si>
  <si>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</si>
  <si>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</si>
  <si>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</si>
  <si>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</si>
  <si>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</si>
  <si>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</si>
  <si>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</si>
  <si>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</si>
  <si>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</si>
  <si>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</si>
  <si>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</si>
  <si>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</si>
  <si>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</si>
  <si>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</si>
  <si>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</si>
  <si>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</si>
  <si>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</si>
  <si>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</si>
  <si>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</si>
  <si>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</si>
  <si>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</si>
  <si>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</si>
  <si>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</si>
  <si>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</si>
  <si>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</si>
  <si>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</si>
  <si>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</si>
  <si>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</si>
  <si>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</si>
  <si>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</si>
  <si>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</si>
  <si>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</si>
  <si>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</si>
  <si>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</si>
  <si>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</si>
  <si>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</si>
  <si>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</si>
  <si>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</si>
  <si>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</si>
  <si>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</si>
  <si>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</si>
  <si>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</si>
  <si>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</si>
  <si>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</si>
  <si>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</si>
  <si>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</si>
  <si>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</si>
  <si>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</si>
  <si>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</si>
  <si>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</si>
  <si>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</si>
  <si>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</si>
  <si>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</si>
  <si>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</si>
  <si>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</si>
  <si>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</si>
  <si>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</si>
  <si>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</si>
  <si>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</si>
  <si>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</si>
  <si>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</si>
  <si>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</si>
  <si>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</si>
  <si>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</si>
  <si>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</si>
  <si>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</si>
  <si>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</si>
  <si>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</si>
  <si>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</si>
  <si>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</si>
  <si>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</si>
  <si>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</si>
  <si>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</si>
  <si>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</si>
  <si>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</si>
  <si>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</si>
  <si>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</si>
  <si>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</si>
  <si>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</si>
  <si>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</si>
  <si>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</si>
  <si>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</si>
  <si>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</si>
  <si>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</si>
  <si>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</si>
  <si>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</si>
  <si>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</si>
  <si>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</si>
  <si>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</si>
  <si>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</si>
  <si>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</si>
  <si>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</si>
  <si>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</si>
  <si>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</si>
  <si>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</si>
  <si>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</si>
  <si>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</si>
  <si>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</si>
  <si>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</si>
  <si>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</si>
  <si>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</si>
  <si>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</si>
  <si>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</si>
  <si>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</si>
  <si>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</si>
  <si>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</si>
  <si>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</si>
  <si>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</si>
  <si>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</si>
  <si>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</si>
  <si>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</si>
  <si>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</si>
  <si>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</si>
  <si>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</si>
  <si>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</si>
  <si>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</si>
  <si>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</si>
  <si>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</si>
  <si>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</si>
  <si>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</si>
  <si>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</si>
  <si>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</si>
  <si>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</si>
  <si>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</si>
  <si>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</si>
  <si>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</si>
  <si>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</si>
  <si>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</si>
  <si>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</si>
  <si>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</si>
  <si>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</si>
  <si>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</si>
  <si>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</si>
  <si>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</si>
  <si>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</si>
  <si>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</si>
  <si>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</si>
  <si>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</si>
  <si>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</si>
  <si>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</si>
  <si>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</si>
  <si>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</si>
  <si>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</si>
  <si>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</si>
  <si>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</si>
  <si>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</si>
  <si>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</si>
  <si>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</si>
  <si>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</si>
  <si>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</si>
  <si>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</si>
  <si>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</si>
  <si>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</si>
  <si>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</si>
  <si>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</si>
  <si>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</si>
  <si>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</si>
  <si>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</si>
  <si>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</si>
  <si>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</si>
  <si>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</si>
  <si>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</si>
  <si>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</si>
  <si>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</si>
  <si>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</si>
  <si>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</si>
  <si>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</si>
  <si>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</si>
  <si>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</si>
  <si>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</si>
  <si>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</si>
  <si>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</si>
  <si>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</si>
  <si>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</si>
  <si>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</si>
  <si>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</si>
  <si>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</si>
  <si>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</si>
  <si>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</si>
  <si>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</si>
  <si>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</si>
  <si>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</si>
  <si>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</si>
  <si>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</si>
  <si>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</si>
  <si>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</si>
  <si>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</si>
  <si>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</si>
  <si>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</si>
  <si>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</si>
  <si>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</si>
  <si>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</si>
  <si>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</si>
  <si>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</si>
  <si>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</si>
  <si>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</si>
  <si>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</si>
  <si>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</si>
  <si>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</si>
  <si>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</si>
  <si>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</si>
  <si>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</si>
  <si>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</si>
  <si>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</si>
  <si>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</si>
  <si>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</si>
  <si>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</si>
  <si>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</si>
  <si>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</si>
  <si>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</si>
  <si>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</si>
  <si>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</si>
  <si>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</si>
  <si>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</si>
  <si>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</si>
  <si>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</si>
  <si>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</si>
  <si>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</si>
  <si>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</si>
  <si>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</si>
  <si>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</si>
  <si>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</si>
  <si>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</si>
  <si>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</si>
  <si>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</si>
  <si>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</si>
  <si>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</si>
  <si>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</si>
  <si>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</si>
  <si>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</si>
  <si>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</si>
  <si>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</si>
  <si>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</si>
  <si>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</si>
  <si>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</si>
  <si>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</si>
  <si>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</si>
  <si>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</si>
  <si>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</si>
  <si>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</si>
  <si>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</si>
  <si>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</si>
  <si>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</si>
  <si>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</si>
  <si>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</si>
  <si>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</si>
  <si>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</si>
  <si>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</si>
  <si>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</si>
  <si>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</si>
  <si>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</si>
  <si>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</si>
  <si>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</si>
  <si>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</si>
  <si>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</si>
  <si>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</si>
  <si>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</si>
  <si>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</si>
  <si>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</si>
  <si>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</si>
  <si>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</si>
  <si>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</si>
  <si>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</si>
  <si>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</si>
  <si>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</si>
  <si>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</si>
  <si>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</si>
  <si>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</si>
  <si>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</si>
  <si>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</si>
  <si>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</si>
  <si>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</si>
  <si>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</si>
  <si>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</si>
  <si>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</si>
  <si>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</si>
  <si>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</si>
  <si>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</si>
  <si>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</si>
  <si>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</si>
  <si>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</si>
  <si>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</si>
  <si>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</si>
  <si>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</si>
  <si>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</si>
  <si>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</si>
  <si>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</si>
  <si>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</si>
  <si>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</si>
  <si>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</si>
  <si>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</si>
  <si>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</si>
  <si>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</si>
  <si>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</si>
  <si>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</si>
  <si>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</si>
  <si>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</si>
  <si>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</si>
  <si>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</si>
  <si>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</si>
  <si>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</si>
  <si>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</si>
  <si>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</si>
  <si>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</si>
  <si>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</si>
  <si>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</si>
  <si>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</si>
  <si>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</si>
  <si>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</si>
  <si>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</si>
  <si>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</si>
  <si>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</si>
  <si>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</si>
  <si>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</si>
  <si>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</si>
  <si>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</si>
  <si>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</si>
  <si>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</si>
  <si>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</si>
  <si>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</si>
  <si>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</si>
  <si>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</si>
  <si>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</si>
  <si>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</si>
  <si>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</si>
  <si>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</si>
  <si>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</si>
  <si>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</si>
  <si>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</si>
  <si>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</si>
  <si>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</si>
  <si>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</si>
  <si>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</si>
  <si>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</si>
  <si>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</si>
  <si>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</si>
  <si>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</si>
  <si>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</si>
  <si>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</si>
  <si>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</si>
  <si>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</si>
  <si>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</si>
  <si>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</si>
  <si>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</si>
  <si>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</si>
  <si>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</si>
  <si>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</si>
  <si>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</si>
  <si>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</si>
  <si>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</si>
  <si>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</si>
  <si>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</si>
  <si>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</si>
  <si>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</si>
  <si>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</si>
  <si>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</si>
  <si>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</si>
  <si>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</si>
  <si>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</si>
  <si>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</si>
  <si>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</si>
  <si>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</si>
  <si>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</si>
  <si>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</si>
  <si>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</si>
  <si>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</si>
  <si>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</si>
  <si>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</si>
  <si>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</si>
  <si>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</si>
  <si>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</si>
  <si>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</si>
  <si>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</si>
  <si>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</si>
  <si>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</si>
  <si>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</si>
  <si>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</si>
  <si>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</si>
  <si>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</si>
  <si>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</si>
  <si>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</si>
  <si>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</si>
  <si>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</si>
  <si>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</si>
  <si>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</si>
  <si>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</si>
  <si>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</si>
  <si>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</si>
  <si>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</si>
  <si>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</si>
  <si>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</si>
  <si>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</si>
  <si>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</si>
  <si>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</si>
  <si>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</si>
  <si>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</si>
  <si>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</si>
  <si>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</si>
  <si>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</si>
  <si>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</si>
  <si>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</si>
  <si>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</si>
  <si>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</si>
  <si>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</si>
  <si>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</si>
  <si>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</si>
  <si>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</si>
  <si>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</si>
  <si>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</si>
  <si>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</si>
  <si>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</si>
  <si>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</si>
  <si>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</si>
  <si>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</si>
  <si>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</si>
  <si>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</si>
  <si>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</si>
  <si>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</si>
  <si>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</si>
  <si>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</si>
  <si>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</si>
  <si>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</si>
  <si>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</si>
  <si>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</si>
  <si>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</si>
  <si>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</si>
  <si>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</si>
  <si>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</si>
  <si>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</si>
  <si>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</si>
  <si>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</si>
  <si>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</si>
  <si>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</si>
  <si>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</si>
  <si>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</si>
  <si>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</si>
  <si>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</si>
  <si>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</si>
  <si>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</si>
  <si>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</si>
  <si>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</si>
  <si>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</si>
  <si>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</si>
  <si>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</si>
  <si>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</si>
  <si>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</si>
  <si>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</si>
  <si>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</si>
  <si>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</si>
  <si>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</si>
  <si>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</si>
  <si>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</si>
  <si>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</si>
  <si>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</si>
  <si>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</si>
  <si>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</si>
  <si>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</si>
  <si>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</si>
  <si>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</si>
  <si>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</si>
  <si>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</si>
  <si>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</si>
  <si>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</si>
  <si>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</si>
  <si>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</si>
  <si>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</si>
  <si>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</si>
  <si>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</si>
  <si>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</si>
  <si>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</si>
  <si>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</si>
  <si>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</si>
  <si>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</si>
  <si>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</si>
  <si>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</si>
  <si>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</si>
  <si>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</si>
  <si>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</si>
  <si>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</si>
  <si>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</si>
  <si>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</si>
  <si>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</si>
  <si>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</si>
  <si>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</si>
  <si>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</si>
  <si>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</si>
  <si>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</si>
  <si>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</si>
  <si>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</si>
  <si>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</si>
  <si>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</si>
  <si>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</si>
  <si>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</si>
  <si>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</si>
  <si>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</si>
  <si>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</si>
  <si>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</si>
  <si>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</si>
  <si>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</si>
  <si>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</si>
  <si>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</si>
  <si>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</si>
  <si>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</si>
  <si>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</si>
  <si>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</si>
  <si>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</si>
  <si>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</si>
  <si>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</si>
  <si>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</si>
  <si>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</si>
  <si>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</si>
  <si>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</si>
  <si>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</si>
  <si>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</si>
  <si>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</si>
  <si>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</si>
  <si>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</si>
  <si>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</si>
  <si>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</si>
  <si>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</si>
  <si>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</si>
  <si>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</si>
  <si>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</si>
  <si>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</si>
  <si>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</si>
  <si>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</si>
  <si>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</si>
  <si>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</si>
  <si>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</si>
  <si>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</si>
  <si>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</si>
  <si>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</si>
  <si>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</si>
  <si>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</si>
  <si>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</si>
  <si>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</si>
  <si>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</si>
  <si>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</si>
  <si>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</si>
  <si>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</si>
  <si>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</si>
  <si>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</si>
  <si>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</si>
  <si>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</si>
  <si>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</si>
  <si>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</si>
  <si>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</si>
  <si>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</si>
  <si>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</si>
  <si>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</si>
  <si>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</si>
  <si>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</si>
  <si>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</si>
  <si>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</si>
  <si>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</si>
  <si>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</si>
  <si>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</si>
  <si>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</si>
  <si>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</si>
  <si>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</si>
  <si>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</si>
  <si>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</si>
  <si>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</si>
  <si>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</si>
  <si>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</si>
  <si>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</si>
  <si>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</si>
  <si>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</si>
  <si>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</si>
  <si>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</si>
  <si>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</si>
  <si>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</si>
  <si>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</si>
  <si>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</si>
  <si>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</si>
  <si>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</si>
  <si>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</si>
  <si>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</si>
  <si>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</si>
  <si>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</si>
  <si>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</si>
  <si>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</si>
  <si>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</si>
  <si>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</si>
  <si>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</si>
  <si>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</si>
  <si>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</si>
  <si>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</si>
  <si>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</si>
  <si>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</si>
  <si>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</si>
  <si>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</si>
  <si>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</si>
  <si>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</si>
  <si>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</si>
  <si>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</si>
  <si>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</si>
  <si>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</si>
  <si>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</si>
  <si>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</si>
  <si>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</si>
  <si>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</si>
  <si>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</si>
  <si>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</si>
  <si>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</si>
  <si>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</si>
  <si>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</si>
  <si>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</si>
  <si>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</si>
  <si>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</si>
  <si>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</si>
  <si>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</si>
  <si>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</si>
  <si>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</si>
  <si>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</si>
  <si>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</si>
  <si>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</si>
  <si>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</si>
  <si>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</si>
  <si>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</si>
  <si>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</si>
  <si>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</si>
  <si>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</si>
  <si>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</si>
  <si>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</si>
  <si>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</si>
  <si>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</si>
  <si>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</si>
  <si>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</si>
  <si>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</si>
  <si>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</si>
  <si>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</si>
  <si>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</si>
  <si>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</si>
  <si>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</si>
  <si>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</si>
  <si>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</si>
  <si>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</si>
  <si>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</si>
  <si>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</si>
  <si>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</si>
  <si>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</si>
  <si>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</si>
  <si>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</si>
  <si>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</si>
  <si>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</si>
  <si>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</si>
  <si>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</si>
  <si>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</si>
  <si>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</si>
  <si>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</si>
  <si>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</si>
  <si>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</si>
  <si>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</si>
  <si>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</si>
  <si>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</si>
  <si>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</si>
  <si>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</si>
  <si>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</si>
  <si>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</si>
  <si>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</si>
  <si>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</si>
  <si>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</si>
  <si>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</si>
  <si>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</si>
  <si>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</si>
  <si>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</si>
  <si>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</si>
  <si>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</si>
  <si>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</si>
  <si>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</si>
  <si>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</si>
  <si>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</si>
  <si>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</si>
  <si>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</si>
  <si>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</si>
  <si>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</si>
  <si>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</si>
  <si>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</si>
  <si>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</si>
  <si>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</si>
  <si>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</si>
  <si>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</si>
  <si>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</si>
  <si>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</si>
  <si>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</si>
  <si>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</si>
  <si>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</si>
  <si>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</si>
  <si>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</si>
  <si>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</si>
  <si>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</si>
  <si>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</si>
  <si>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</si>
  <si>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</si>
  <si>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</si>
  <si>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</si>
  <si>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</si>
  <si>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</si>
  <si>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</si>
  <si>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</si>
  <si>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</si>
  <si>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</si>
  <si>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</si>
  <si>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</si>
  <si>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</si>
  <si>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</si>
  <si>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</si>
  <si>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</si>
  <si>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</si>
  <si>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</si>
  <si>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</si>
  <si>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</si>
  <si>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</si>
  <si>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</si>
  <si>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</si>
  <si>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</si>
  <si>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</si>
  <si>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</si>
  <si>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</si>
  <si>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</si>
  <si>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</si>
  <si>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</si>
  <si>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</si>
  <si>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</si>
  <si>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</si>
  <si>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</si>
  <si>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</si>
  <si>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</si>
  <si>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</si>
  <si>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</si>
  <si>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</si>
  <si>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</si>
  <si>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</si>
  <si>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</si>
  <si>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</si>
  <si>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</si>
  <si>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</si>
  <si>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</si>
  <si>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</si>
  <si>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</si>
  <si>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</si>
  <si>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</si>
  <si>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</si>
  <si>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</si>
  <si>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</si>
  <si>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</si>
  <si>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</si>
  <si>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</si>
  <si>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</si>
  <si>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</si>
  <si>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</si>
  <si>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</si>
  <si>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</si>
  <si>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</si>
  <si>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</si>
  <si>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</si>
  <si>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</si>
  <si>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</si>
  <si>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</si>
  <si>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</si>
  <si>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</si>
  <si>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</si>
  <si>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</si>
  <si>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</si>
  <si>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</si>
  <si>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</si>
  <si>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</si>
  <si>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</si>
  <si>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</si>
  <si>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</si>
  <si>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</si>
  <si>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</si>
  <si>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</si>
  <si>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</si>
  <si>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</si>
  <si>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</si>
  <si>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</si>
  <si>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</si>
  <si>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</si>
  <si>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</si>
  <si>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</si>
  <si>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</si>
  <si>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</si>
  <si>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</si>
  <si>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</si>
  <si>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</si>
  <si>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</si>
  <si>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</si>
  <si>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</si>
  <si>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</si>
  <si>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</si>
  <si>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</si>
  <si>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</si>
  <si>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</si>
  <si>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</si>
  <si>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</si>
  <si>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</si>
  <si>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</si>
  <si>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</si>
  <si>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</si>
  <si>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</si>
  <si>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</si>
  <si>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</si>
  <si>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</si>
  <si>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</si>
  <si>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</si>
  <si>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</si>
  <si>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</si>
  <si>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</si>
  <si>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</si>
  <si>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</si>
  <si>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</si>
  <si>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</si>
  <si>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</si>
  <si>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</si>
  <si>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</si>
  <si>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</si>
  <si>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</si>
  <si>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</si>
  <si>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</si>
  <si>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</si>
  <si>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</si>
  <si>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</si>
  <si>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</si>
  <si>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</si>
  <si>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</si>
  <si>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</si>
  <si>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</si>
  <si>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</si>
  <si>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</si>
  <si>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</si>
  <si>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</si>
  <si>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</si>
  <si>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</si>
  <si>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</si>
  <si>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</si>
  <si>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</si>
  <si>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</si>
  <si>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</si>
  <si>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</si>
  <si>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</si>
  <si>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</si>
  <si>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</si>
  <si>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</si>
  <si>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</si>
  <si>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</si>
  <si>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</si>
  <si>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</si>
  <si>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</si>
  <si>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</si>
  <si>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</si>
  <si>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</si>
  <si>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</si>
  <si>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</si>
  <si>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</si>
  <si>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</si>
  <si>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</si>
  <si>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</si>
  <si>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</si>
  <si>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</si>
  <si>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</si>
  <si>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</si>
  <si>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</si>
  <si>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</si>
  <si>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</si>
  <si>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</si>
  <si>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</si>
  <si>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</si>
  <si>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</si>
  <si>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</si>
  <si>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</si>
  <si>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</si>
  <si>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</si>
  <si>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</si>
  <si>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</si>
  <si>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</si>
  <si>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</si>
  <si>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</si>
  <si>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</si>
  <si>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</si>
  <si>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</si>
  <si>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</si>
  <si>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</si>
  <si>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</si>
  <si>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</si>
  <si>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</si>
  <si>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</si>
  <si>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</si>
  <si>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</si>
  <si>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</si>
  <si>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</si>
  <si>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</si>
  <si>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</si>
  <si>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</si>
  <si>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</si>
  <si>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</si>
  <si>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</si>
  <si>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</si>
  <si>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</si>
  <si>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</si>
  <si>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</si>
  <si>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</si>
  <si>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</si>
  <si>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</si>
  <si>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</si>
  <si>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</si>
  <si>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</si>
  <si>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</si>
  <si>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</si>
  <si>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</si>
  <si>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</si>
  <si>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</si>
  <si>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</si>
  <si>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</si>
  <si>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</si>
  <si>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</si>
  <si>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</si>
  <si>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</si>
  <si>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</si>
  <si>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</si>
  <si>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</si>
  <si>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</si>
  <si>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</si>
  <si>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</si>
  <si>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</si>
  <si>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</si>
  <si>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</si>
  <si>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</si>
  <si>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</si>
  <si>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</si>
  <si>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</si>
  <si>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</si>
  <si>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</si>
  <si>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</si>
  <si>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</si>
  <si>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</si>
  <si>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</si>
  <si>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</si>
  <si>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</si>
  <si>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</si>
  <si>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</si>
  <si>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</si>
  <si>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</si>
  <si>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</si>
  <si>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</si>
  <si>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</si>
  <si>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</si>
  <si>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</si>
  <si>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</si>
  <si>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</si>
  <si>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</si>
  <si>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</si>
  <si>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</si>
  <si>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</si>
  <si>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</si>
  <si>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</si>
  <si>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</si>
  <si>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</si>
  <si>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</si>
  <si>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</si>
  <si>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</si>
  <si>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</si>
  <si>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</si>
  <si>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</si>
  <si>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</si>
  <si>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</si>
  <si>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</si>
  <si>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</si>
  <si>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</si>
  <si>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</si>
  <si>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</si>
  <si>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</si>
  <si>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</si>
  <si>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</si>
  <si>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</si>
  <si>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</si>
  <si>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</si>
  <si>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</si>
  <si>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</si>
  <si>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</si>
  <si>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</si>
  <si>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</si>
  <si>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</si>
  <si>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</si>
  <si>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</si>
  <si>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</si>
  <si>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</si>
  <si>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</si>
  <si>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</si>
  <si>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</si>
  <si>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</si>
  <si>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</si>
  <si>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</si>
  <si>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</si>
  <si>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</si>
  <si>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</si>
  <si>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</si>
  <si>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</si>
  <si>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</si>
  <si>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</si>
  <si>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</si>
  <si>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</si>
  <si>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</si>
  <si>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</si>
  <si>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</si>
  <si>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</si>
  <si>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</si>
  <si>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</si>
  <si>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</si>
  <si>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</si>
  <si>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</si>
  <si>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</si>
  <si>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</si>
  <si>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</si>
  <si>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</si>
  <si>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</si>
  <si>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</si>
  <si>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</si>
  <si>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</si>
  <si>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</si>
  <si>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</si>
  <si>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</si>
  <si>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</si>
  <si>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</si>
  <si>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</si>
  <si>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</si>
  <si>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</si>
  <si>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</si>
  <si>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</si>
  <si>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</si>
  <si>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</si>
  <si>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</si>
  <si>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</si>
  <si>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</si>
  <si>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</si>
  <si>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</si>
  <si>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</si>
  <si>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</si>
  <si>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</si>
  <si>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</si>
  <si>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</si>
  <si>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</si>
  <si>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</si>
  <si>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</si>
  <si>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</si>
  <si>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</si>
  <si>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</si>
  <si>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</si>
  <si>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</si>
  <si>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</si>
  <si>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</si>
  <si>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</si>
  <si>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</si>
  <si>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</si>
  <si>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</si>
  <si>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</si>
  <si>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</si>
  <si>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</si>
  <si>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</si>
  <si>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</si>
  <si>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</si>
  <si>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</si>
  <si>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</si>
  <si>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</si>
  <si>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</si>
  <si>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</si>
  <si>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</si>
  <si>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</si>
  <si>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</si>
  <si>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</si>
  <si>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</si>
  <si>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</si>
  <si>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</si>
  <si>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</si>
  <si>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</si>
  <si>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</si>
  <si>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</si>
  <si>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</si>
  <si>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</si>
  <si>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</si>
  <si>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</si>
  <si>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</si>
  <si>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</si>
  <si>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</si>
  <si>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</si>
  <si>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</si>
  <si>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</si>
  <si>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</si>
  <si>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</si>
  <si>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</si>
  <si>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</si>
  <si>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</si>
  <si>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</si>
  <si>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</si>
  <si>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</si>
  <si>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</si>
  <si>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</si>
  <si>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</si>
  <si>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</si>
  <si>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</si>
  <si>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</si>
  <si>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</si>
  <si>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</si>
  <si>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</si>
  <si>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</si>
  <si>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</si>
  <si>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</si>
  <si>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</si>
  <si>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</si>
  <si>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</si>
  <si>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</si>
  <si>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</si>
  <si>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</si>
  <si>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</si>
  <si>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</si>
  <si>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</si>
  <si>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</si>
  <si>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</si>
  <si>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</si>
  <si>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</si>
  <si>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</si>
  <si>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</si>
  <si>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</si>
  <si>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</si>
  <si>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</si>
  <si>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</si>
  <si>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</si>
  <si>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</si>
  <si>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</si>
  <si>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</si>
  <si>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</si>
  <si>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</si>
  <si>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</si>
  <si>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</si>
  <si>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</si>
  <si>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</si>
  <si>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</si>
  <si>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</si>
  <si>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</si>
  <si>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</si>
  <si>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</si>
  <si>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</si>
  <si>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</si>
  <si>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</si>
  <si>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</si>
  <si>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</si>
  <si>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</si>
  <si>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</si>
  <si>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</si>
  <si>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</si>
  <si>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</si>
  <si>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</si>
  <si>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</si>
  <si>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</si>
  <si>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</si>
  <si>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</si>
  <si>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</si>
  <si>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</si>
  <si>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</si>
  <si>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</si>
  <si>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</si>
  <si>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</si>
  <si>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</si>
  <si>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</si>
  <si>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</si>
  <si>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</si>
  <si>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</si>
  <si>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</si>
  <si>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</si>
  <si>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</si>
  <si>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</si>
  <si>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</si>
  <si>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</si>
  <si>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</si>
  <si>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</si>
  <si>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</si>
  <si>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</si>
  <si>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</si>
  <si>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</si>
  <si>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</si>
  <si>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</si>
  <si>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</si>
  <si>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</si>
  <si>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</si>
  <si>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</si>
  <si>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</si>
  <si>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</si>
  <si>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</si>
  <si>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</si>
  <si>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</si>
  <si>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</si>
  <si>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</si>
  <si>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</si>
  <si>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</si>
  <si>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</si>
  <si>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</si>
  <si>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</si>
  <si>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</si>
  <si>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</si>
  <si>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</si>
  <si>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</si>
  <si>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</si>
  <si>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</si>
  <si>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</si>
  <si>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</si>
  <si>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</si>
  <si>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</si>
  <si>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</si>
  <si>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</si>
  <si>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</si>
  <si>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</si>
  <si>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</si>
  <si>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</si>
  <si>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</si>
  <si>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</si>
  <si>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</si>
  <si>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</si>
  <si>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</si>
  <si>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</si>
  <si>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</si>
  <si>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</si>
  <si>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</si>
  <si>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</si>
  <si>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</si>
  <si>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</si>
  <si>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</si>
  <si>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</si>
  <si>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</si>
  <si>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</si>
  <si>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</si>
  <si>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</si>
  <si>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</si>
  <si>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</si>
  <si>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</si>
  <si>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</si>
  <si>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</si>
  <si>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</si>
  <si>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</si>
  <si>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</si>
  <si>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</si>
  <si>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</si>
  <si>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</si>
  <si>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</si>
  <si>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</si>
  <si>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</si>
  <si>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</si>
  <si>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</si>
  <si>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</si>
  <si>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</si>
  <si>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</si>
  <si>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</si>
  <si>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</si>
  <si>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</si>
  <si>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</si>
  <si>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</si>
  <si>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</si>
  <si>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</si>
  <si>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</si>
  <si>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</si>
  <si>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</si>
  <si>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</si>
  <si>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</si>
  <si>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</si>
  <si>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</si>
  <si>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</si>
  <si>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</si>
  <si>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</si>
  <si>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</si>
  <si>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</si>
  <si>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</si>
  <si>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</si>
  <si>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</si>
  <si>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</si>
  <si>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</si>
  <si>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</si>
  <si>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</si>
  <si>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</si>
  <si>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</si>
  <si>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</si>
  <si>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</si>
  <si>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</si>
  <si>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</si>
  <si>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</si>
  <si>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</si>
  <si>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</si>
  <si>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</si>
  <si>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</si>
  <si>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</si>
  <si>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</si>
  <si>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</si>
  <si>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</si>
  <si>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</si>
  <si>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</si>
  <si>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</si>
  <si>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</si>
  <si>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</si>
  <si>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</si>
  <si>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</si>
  <si>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</si>
  <si>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</si>
  <si>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</si>
  <si>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</si>
  <si>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</si>
  <si>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</si>
  <si>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</si>
  <si>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</si>
  <si>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</si>
  <si>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</si>
  <si>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</si>
  <si>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</si>
  <si>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</si>
  <si>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</si>
  <si>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</si>
  <si>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</si>
  <si>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</si>
  <si>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</si>
  <si>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</si>
  <si>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</si>
  <si>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</si>
  <si>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</si>
  <si>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</si>
  <si>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</si>
  <si>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</si>
  <si>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</si>
  <si>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</si>
  <si>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</si>
  <si>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</si>
  <si>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</si>
  <si>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</si>
  <si>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</si>
  <si>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</si>
  <si>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</si>
  <si>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</si>
  <si>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</si>
  <si>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</si>
  <si>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</si>
  <si>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</si>
  <si>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</si>
  <si>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</si>
  <si>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</si>
  <si>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</si>
  <si>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</si>
  <si>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</si>
  <si>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</si>
  <si>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</si>
  <si>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</si>
  <si>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</si>
  <si>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</si>
  <si>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</si>
  <si>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</si>
  <si>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</si>
  <si>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</si>
  <si>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</si>
  <si>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</si>
  <si>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</si>
  <si>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</si>
  <si>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</si>
  <si>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</si>
  <si>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</si>
  <si>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</si>
  <si>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</si>
  <si>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</si>
  <si>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</si>
  <si>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</si>
  <si>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</si>
  <si>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</si>
  <si>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</si>
  <si>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</si>
  <si>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</si>
  <si>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</si>
  <si>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</si>
  <si>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</si>
  <si>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</si>
  <si>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</si>
  <si>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</si>
  <si>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</si>
  <si>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</si>
  <si>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</si>
  <si>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</si>
  <si>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</si>
  <si>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</si>
  <si>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</si>
  <si>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</si>
  <si>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</si>
  <si>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</si>
  <si>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</si>
  <si>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</si>
  <si>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</si>
  <si>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</si>
  <si>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</si>
  <si>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</si>
  <si>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</si>
  <si>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</si>
  <si>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</si>
  <si>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</si>
  <si>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</si>
  <si>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</si>
  <si>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</si>
  <si>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</si>
  <si>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</si>
  <si>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</si>
  <si>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</si>
  <si>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</si>
  <si>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</si>
  <si>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</si>
  <si>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</si>
  <si>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</si>
  <si>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</si>
  <si>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</si>
  <si>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</si>
  <si>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</si>
  <si>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</si>
  <si>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</si>
  <si>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</si>
  <si>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</si>
  <si>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</si>
  <si>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</si>
  <si>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</si>
  <si>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</si>
  <si>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</si>
  <si>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</si>
  <si>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</si>
  <si>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</si>
  <si>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</si>
  <si>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</si>
  <si>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</si>
  <si>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</si>
  <si>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</si>
  <si>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</si>
  <si>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</si>
  <si>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</si>
  <si>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</si>
  <si>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</si>
  <si>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</si>
  <si>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</si>
  <si>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</si>
  <si>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</si>
  <si>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</si>
  <si>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</si>
  <si>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</si>
  <si>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</si>
  <si>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</si>
  <si>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</si>
  <si>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</si>
  <si>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</si>
  <si>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</si>
  <si>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</si>
  <si>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</si>
  <si>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</si>
  <si>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</si>
  <si>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</si>
  <si>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</si>
  <si>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</si>
  <si>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</si>
  <si>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</si>
  <si>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</si>
  <si>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</si>
  <si>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</si>
  <si>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</si>
  <si>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</si>
  <si>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</si>
  <si>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</si>
  <si>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</si>
  <si>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</si>
  <si>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</si>
  <si>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</si>
  <si>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</si>
  <si>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</si>
  <si>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</si>
  <si>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</si>
  <si>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</si>
  <si>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</si>
  <si>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</si>
  <si>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</si>
  <si>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</si>
  <si>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</si>
  <si>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</si>
  <si>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</si>
  <si>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</si>
  <si>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</si>
  <si>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</si>
  <si>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</si>
  <si>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</si>
  <si>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</si>
  <si>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</si>
  <si>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</si>
  <si>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</si>
  <si>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</si>
  <si>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</si>
  <si>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</si>
  <si>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</si>
  <si>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</si>
  <si>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</si>
  <si>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</si>
  <si>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</si>
  <si>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</si>
  <si>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</si>
  <si>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</si>
  <si>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</si>
  <si>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</si>
  <si>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</si>
  <si>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</si>
  <si>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</si>
  <si>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</si>
  <si>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</si>
  <si>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</si>
  <si>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</si>
  <si>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</si>
  <si>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</si>
  <si>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</si>
  <si>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</si>
  <si>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</si>
  <si>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</si>
  <si>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</si>
  <si>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</si>
  <si>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</si>
  <si>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</si>
  <si>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</si>
  <si>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</si>
  <si>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</si>
  <si>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</si>
  <si>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</si>
  <si>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</si>
  <si>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</si>
  <si>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</si>
  <si>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</si>
  <si>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</si>
  <si>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</si>
  <si>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</si>
  <si>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</si>
  <si>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</si>
  <si>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</si>
  <si>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</si>
  <si>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</si>
  <si>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</si>
  <si>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</si>
  <si>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</si>
  <si>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</si>
  <si>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</si>
  <si>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</si>
  <si>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</si>
  <si>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</si>
  <si>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</si>
  <si>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</si>
  <si>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</si>
  <si>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</si>
  <si>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</si>
  <si>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</si>
  <si>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</si>
  <si>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</si>
  <si>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</si>
  <si>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</si>
  <si>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</si>
  <si>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</si>
  <si>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</si>
  <si>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</si>
  <si>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</si>
  <si>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</si>
  <si>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</si>
  <si>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</si>
  <si>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</si>
  <si>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</si>
  <si>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</si>
  <si>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</si>
  <si>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</si>
  <si>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</si>
  <si>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</si>
  <si>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</si>
  <si>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</si>
  <si>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</si>
  <si>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</si>
  <si>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</si>
  <si>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</si>
  <si>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</si>
  <si>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</si>
  <si>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</si>
  <si>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</si>
  <si>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</si>
  <si>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</si>
  <si>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</si>
  <si>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</si>
  <si>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</si>
  <si>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</si>
  <si>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</si>
  <si>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</si>
  <si>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</si>
  <si>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</si>
  <si>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</si>
  <si>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</si>
  <si>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</si>
  <si>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</si>
  <si>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</si>
  <si>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</si>
  <si>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</si>
  <si>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</si>
  <si>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</si>
  <si>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</si>
  <si>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</si>
  <si>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</si>
  <si>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</si>
  <si>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</si>
  <si>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</si>
  <si>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</si>
  <si>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</si>
  <si>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</si>
  <si>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</si>
  <si>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</si>
  <si>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</si>
  <si>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</si>
  <si>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</si>
  <si>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</si>
  <si>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</si>
  <si>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</si>
  <si>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</si>
  <si>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</si>
  <si>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</si>
  <si>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</si>
  <si>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</si>
  <si>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</si>
  <si>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</si>
  <si>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</si>
  <si>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</si>
  <si>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</si>
  <si>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</si>
  <si>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</si>
  <si>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</si>
  <si>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</si>
  <si>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</si>
  <si>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</si>
  <si>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</si>
  <si>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</si>
  <si>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</si>
  <si>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</si>
  <si>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</si>
  <si>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</si>
  <si>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</si>
  <si>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</si>
  <si>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</si>
  <si>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</si>
  <si>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</si>
  <si>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</si>
  <si>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</si>
  <si>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</si>
  <si>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</si>
  <si>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</si>
  <si>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</si>
  <si>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</si>
  <si>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</si>
  <si>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</si>
  <si>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</si>
  <si>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</si>
  <si>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</si>
  <si>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</si>
  <si>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</si>
  <si>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</si>
  <si>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</si>
  <si>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</si>
  <si>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</si>
  <si>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</si>
  <si>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</si>
  <si>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</si>
  <si>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</si>
  <si>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</si>
  <si>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</si>
  <si>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</si>
  <si>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</si>
  <si>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</si>
  <si>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</si>
  <si>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</si>
  <si>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</si>
  <si>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</si>
  <si>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</si>
  <si>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</si>
  <si>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</si>
  <si>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</si>
  <si>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</si>
  <si>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</si>
  <si>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</si>
  <si>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</si>
  <si>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</si>
  <si>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</si>
  <si>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</si>
  <si>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</si>
  <si>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</si>
  <si>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</si>
  <si>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</si>
  <si>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</si>
  <si>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</si>
  <si>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</si>
  <si>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</si>
  <si>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</si>
  <si>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</si>
  <si>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</si>
  <si>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</si>
  <si>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</si>
  <si>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</si>
  <si>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</si>
  <si>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</si>
  <si>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</si>
  <si>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</si>
  <si>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</si>
  <si>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</si>
  <si>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</si>
  <si>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</si>
  <si>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</si>
  <si>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</si>
  <si>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</si>
  <si>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</si>
  <si>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</si>
  <si>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</si>
  <si>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</si>
  <si>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</si>
  <si>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</si>
  <si>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</si>
  <si>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</si>
  <si>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</si>
  <si>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</si>
  <si>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</si>
  <si>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</si>
  <si>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</si>
  <si>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</si>
  <si>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</si>
  <si>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</si>
  <si>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</si>
  <si>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</si>
  <si>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</si>
  <si>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</si>
  <si>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</si>
  <si>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</si>
  <si>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</si>
  <si>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</si>
  <si>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</si>
  <si>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</si>
  <si>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</si>
  <si>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</si>
  <si>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</si>
  <si>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</si>
  <si>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</si>
  <si>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</si>
  <si>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</si>
  <si>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</si>
  <si>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</si>
  <si>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</si>
  <si>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</si>
  <si>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</si>
  <si>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</si>
  <si>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</si>
  <si>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</si>
  <si>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</si>
  <si>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</si>
  <si>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</si>
  <si>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</si>
  <si>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</si>
  <si>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</si>
  <si>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</si>
  <si>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</si>
  <si>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</si>
  <si>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</si>
  <si>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</si>
  <si>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</si>
  <si>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</si>
  <si>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</si>
  <si>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</si>
  <si>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</si>
  <si>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</si>
  <si>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</si>
  <si>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</si>
  <si>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</si>
  <si>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</si>
  <si>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</si>
  <si>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</si>
  <si>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</si>
  <si>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</si>
  <si>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</si>
  <si>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</si>
  <si>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</si>
  <si>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</si>
  <si>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</si>
  <si>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</si>
  <si>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</si>
  <si>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</si>
  <si>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</si>
  <si>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</si>
  <si>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</si>
  <si>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</si>
  <si>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</si>
  <si>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</si>
  <si>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</si>
  <si>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</si>
  <si>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</si>
  <si>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</si>
  <si>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</si>
  <si>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</si>
  <si>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</si>
  <si>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</si>
  <si>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</si>
  <si>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</si>
  <si>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</si>
  <si>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</si>
  <si>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</si>
  <si>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</si>
  <si>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</si>
  <si>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</si>
  <si>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</si>
  <si>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</si>
  <si>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</si>
  <si>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</si>
  <si>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</si>
  <si>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</si>
  <si>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</si>
  <si>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</si>
  <si>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</si>
  <si>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</si>
  <si>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</si>
  <si>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</si>
  <si>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</si>
  <si>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</si>
  <si>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</si>
  <si>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</si>
  <si>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</si>
  <si>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</si>
  <si>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</si>
  <si>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</si>
  <si>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</si>
  <si>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</si>
  <si>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</si>
  <si>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</si>
  <si>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</si>
  <si>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</si>
  <si>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</si>
  <si>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</si>
  <si>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</si>
  <si>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</si>
  <si>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</si>
  <si>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</si>
  <si>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</si>
  <si>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</si>
  <si>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</si>
  <si>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</si>
  <si>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</si>
  <si>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</si>
  <si>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</si>
  <si>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</si>
  <si>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</si>
  <si>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</si>
  <si>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</si>
  <si>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</si>
  <si>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</si>
  <si>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</si>
  <si>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</si>
  <si>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</si>
  <si>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</si>
  <si>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</si>
  <si>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</si>
  <si>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</si>
  <si>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</si>
  <si>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</si>
  <si>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</si>
  <si>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</si>
  <si>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</si>
  <si>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</si>
  <si>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</si>
  <si>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</si>
  <si>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</si>
  <si>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</si>
  <si>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</si>
  <si>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</si>
  <si>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</si>
  <si>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</si>
  <si>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</si>
  <si>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</si>
  <si>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</si>
  <si>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</si>
  <si>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</si>
  <si>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</si>
  <si>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</si>
  <si>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</si>
  <si>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</si>
  <si>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</si>
  <si>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</si>
  <si>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</si>
  <si>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</si>
  <si>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</si>
  <si>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</si>
  <si>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</si>
  <si>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</si>
  <si>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</si>
  <si>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</si>
  <si>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</si>
  <si>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</si>
  <si>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</si>
  <si>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</si>
  <si>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</si>
  <si>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</si>
  <si>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</si>
  <si>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</si>
  <si>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</si>
  <si>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</si>
  <si>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</si>
  <si>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</si>
  <si>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</si>
  <si>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</si>
  <si>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</si>
  <si>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</si>
  <si>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</si>
  <si>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</si>
  <si>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</si>
  <si>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</si>
  <si>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</si>
  <si>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</si>
  <si>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</si>
  <si>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</si>
  <si>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</si>
  <si>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</si>
  <si>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</si>
  <si>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</si>
  <si>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</si>
  <si>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</si>
  <si>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</si>
  <si>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</si>
  <si>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</si>
  <si>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</si>
  <si>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</si>
  <si>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</si>
  <si>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</si>
  <si>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</si>
  <si>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</si>
  <si>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</si>
  <si>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</si>
  <si>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</si>
  <si>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</si>
  <si>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</si>
  <si>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</si>
  <si>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</si>
  <si>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</si>
  <si>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</si>
  <si>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</si>
  <si>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</si>
  <si>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</si>
  <si>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</si>
  <si>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</si>
  <si>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</si>
  <si>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</si>
  <si>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</si>
  <si>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</si>
  <si>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</si>
  <si>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</si>
  <si>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</si>
  <si>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</si>
  <si>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</si>
  <si>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</si>
  <si>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</si>
  <si>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</si>
  <si>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</si>
  <si>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</si>
  <si>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</si>
  <si>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</si>
  <si>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</si>
  <si>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</si>
  <si>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</si>
  <si>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</si>
  <si>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</si>
  <si>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</si>
  <si>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</si>
  <si>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</si>
  <si>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</si>
  <si>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</si>
  <si>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</si>
  <si>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</si>
  <si>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</si>
  <si>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</si>
  <si>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</si>
  <si>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</si>
  <si>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</si>
  <si>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</si>
  <si>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</si>
  <si>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</si>
  <si>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</si>
  <si>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</si>
  <si>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</si>
  <si>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</si>
  <si>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</si>
  <si>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</si>
  <si>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</si>
  <si>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</si>
  <si>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</si>
  <si>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</si>
  <si>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</si>
  <si>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</si>
  <si>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</si>
  <si>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</si>
  <si>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</si>
  <si>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</si>
  <si>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</si>
  <si>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</si>
  <si>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</si>
  <si>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</si>
  <si>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</si>
  <si>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</si>
  <si>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</si>
  <si>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</si>
  <si>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</si>
  <si>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</si>
  <si>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</si>
  <si>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</si>
  <si>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</si>
  <si>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</si>
  <si>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</si>
  <si>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</si>
  <si>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</si>
  <si>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</si>
  <si>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</si>
  <si>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</si>
  <si>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</si>
  <si>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</si>
  <si>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</si>
  <si>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</si>
  <si>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</si>
  <si>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</si>
  <si>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</si>
  <si>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</si>
  <si>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</si>
  <si>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</si>
  <si>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</si>
  <si>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</si>
  <si>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</si>
  <si>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</si>
  <si>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</si>
  <si>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</si>
  <si>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</si>
  <si>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</si>
  <si>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</si>
  <si>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</si>
  <si>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</si>
  <si>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</si>
  <si>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</si>
  <si>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</si>
  <si>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</si>
  <si>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</si>
  <si>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</si>
  <si>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</si>
  <si>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</si>
  <si>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</si>
  <si>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</si>
  <si>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</si>
  <si>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</si>
  <si>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</si>
  <si>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</si>
  <si>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</si>
  <si>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</si>
  <si>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</si>
  <si>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</si>
  <si>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</si>
  <si>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</si>
  <si>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</si>
  <si>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</si>
  <si>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</si>
  <si>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</si>
  <si>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</si>
  <si>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</si>
  <si>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</si>
  <si>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</si>
  <si>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</si>
  <si>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</si>
  <si>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</si>
  <si>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</si>
  <si>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</si>
  <si>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</si>
  <si>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</si>
  <si>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</si>
  <si>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</si>
  <si>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</si>
  <si>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</si>
  <si>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</si>
  <si>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</si>
  <si>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</si>
  <si>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</si>
  <si>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</si>
  <si>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</si>
  <si>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</si>
  <si>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</si>
  <si>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</si>
  <si>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</si>
  <si>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</si>
  <si>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</si>
  <si>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</si>
  <si>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</si>
  <si>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</si>
  <si>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</si>
  <si>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</si>
  <si>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</si>
  <si>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</si>
  <si>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</si>
  <si>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</si>
  <si>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</si>
  <si>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</si>
  <si>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</si>
  <si>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</si>
  <si>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</si>
  <si>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</si>
  <si>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</si>
  <si>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</si>
  <si>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</si>
  <si>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</si>
  <si>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</si>
  <si>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</si>
  <si>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</si>
  <si>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</si>
  <si>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</si>
  <si>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</si>
  <si>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</si>
  <si>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</si>
  <si>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</si>
  <si>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</si>
  <si>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</si>
  <si>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</si>
  <si>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</si>
  <si>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</si>
  <si>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</si>
  <si>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</si>
  <si>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</si>
  <si>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</si>
  <si>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</si>
  <si>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</si>
  <si>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</si>
  <si>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</si>
  <si>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</si>
  <si>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</si>
  <si>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</si>
  <si>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</si>
  <si>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</si>
  <si>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</si>
  <si>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</si>
  <si>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</si>
  <si>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</si>
  <si>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</si>
  <si>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</si>
  <si>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</si>
  <si>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</si>
  <si>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</si>
  <si>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</si>
  <si>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</si>
  <si>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</si>
  <si>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</si>
  <si>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</si>
  <si>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</si>
  <si>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</si>
  <si>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</si>
  <si>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</si>
  <si>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</si>
  <si>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</si>
  <si>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</si>
  <si>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</si>
  <si>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</si>
  <si>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</si>
  <si>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</si>
  <si>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</si>
  <si>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</si>
  <si>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</si>
  <si>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</si>
  <si>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</si>
  <si>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</si>
  <si>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</si>
  <si>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</si>
  <si>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</si>
  <si>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</si>
  <si>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</si>
  <si>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</si>
  <si>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</si>
  <si>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</si>
  <si>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</si>
  <si>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</si>
  <si>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</si>
  <si>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</si>
  <si>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</si>
  <si>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</si>
  <si>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</si>
  <si>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</si>
  <si>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</si>
  <si>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</si>
  <si>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</si>
  <si>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</si>
  <si>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</si>
  <si>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</si>
  <si>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</si>
  <si>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</si>
  <si>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</si>
  <si>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</si>
  <si>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</si>
  <si>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</si>
  <si>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</si>
  <si>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</si>
  <si>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</si>
  <si>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</si>
  <si>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</si>
  <si>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</si>
  <si>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</si>
  <si>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</si>
  <si>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</si>
  <si>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</si>
  <si>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</si>
  <si>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</si>
  <si>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</si>
  <si>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</si>
  <si>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</si>
  <si>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</si>
  <si>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</si>
  <si>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</si>
  <si>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</si>
  <si>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</si>
  <si>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</si>
  <si>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</si>
  <si>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</si>
  <si>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</si>
  <si>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</si>
  <si>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</si>
  <si>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</si>
  <si>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</si>
  <si>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</si>
  <si>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</si>
  <si>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</si>
  <si>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</si>
  <si>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</si>
  <si>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</si>
  <si>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</si>
  <si>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</si>
  <si>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</si>
  <si>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</si>
  <si>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</si>
  <si>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</si>
  <si>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</si>
  <si>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</si>
  <si>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</si>
  <si>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</si>
  <si>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</si>
  <si>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</si>
  <si>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</si>
  <si>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</si>
  <si>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</si>
  <si>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</si>
  <si>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</si>
  <si>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</si>
  <si>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</si>
  <si>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</si>
  <si>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</si>
  <si>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</si>
  <si>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</si>
  <si>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</si>
  <si>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</si>
  <si>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</si>
  <si>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</si>
  <si>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</si>
  <si>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</si>
  <si>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</si>
  <si>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</si>
  <si>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</si>
  <si>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</si>
  <si>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</si>
  <si>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</si>
  <si>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</si>
  <si>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</si>
  <si>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</si>
  <si>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</si>
  <si>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</si>
  <si>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</si>
  <si>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</si>
  <si>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</si>
  <si>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</si>
  <si>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</si>
  <si>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</si>
  <si>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</si>
  <si>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</si>
  <si>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</si>
  <si>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</si>
  <si>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</si>
  <si>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</si>
  <si>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</si>
  <si>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</si>
  <si>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</si>
  <si>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</si>
  <si>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</si>
  <si>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</si>
  <si>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</si>
  <si>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</si>
  <si>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</si>
  <si>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</si>
  <si>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</si>
  <si>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</si>
  <si>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</si>
  <si>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</si>
  <si>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</si>
  <si>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</si>
  <si>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</si>
  <si>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</si>
  <si>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</si>
  <si>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</si>
  <si>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</si>
  <si>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</si>
  <si>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</si>
  <si>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</si>
  <si>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</si>
  <si>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</si>
  <si>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</si>
  <si>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</si>
  <si>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</si>
  <si>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</si>
  <si>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</si>
  <si>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</si>
  <si>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</si>
  <si>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</si>
  <si>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</si>
  <si>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</si>
  <si>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</si>
  <si>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</si>
  <si>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</si>
  <si>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</si>
  <si>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</si>
  <si>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</si>
  <si>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</si>
  <si>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</si>
  <si>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</si>
  <si>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</si>
  <si>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</si>
  <si>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</si>
  <si>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</si>
  <si>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</si>
  <si>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</si>
  <si>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</si>
  <si>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</si>
  <si>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</si>
  <si>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</si>
  <si>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</si>
  <si>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</si>
  <si>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</si>
  <si>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</si>
  <si>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</si>
  <si>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</si>
  <si>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</si>
  <si>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</si>
  <si>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</si>
  <si>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</si>
  <si>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</si>
  <si>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</si>
  <si>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</si>
  <si>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</si>
  <si>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</si>
  <si>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</si>
  <si>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</si>
  <si>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</si>
  <si>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</si>
  <si>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</si>
  <si>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</si>
  <si>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</si>
  <si>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</si>
  <si>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</si>
  <si>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</si>
  <si>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</si>
  <si>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</si>
  <si>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</si>
  <si>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</si>
  <si>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</si>
  <si>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</si>
  <si>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</si>
  <si>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</si>
  <si>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</si>
  <si>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</si>
  <si>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</si>
  <si>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</si>
  <si>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</si>
  <si>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</si>
  <si>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</si>
  <si>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</si>
  <si>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</si>
  <si>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</si>
  <si>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</si>
  <si>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</si>
  <si>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</si>
  <si>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</si>
  <si>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</si>
  <si>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</si>
  <si>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</si>
  <si>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</si>
  <si>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</si>
  <si>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</si>
  <si>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</si>
  <si>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</si>
  <si>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</si>
  <si>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</si>
  <si>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</si>
  <si>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</si>
  <si>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</si>
  <si>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</si>
  <si>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</si>
  <si>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</si>
  <si>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</si>
  <si>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</si>
  <si>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</si>
  <si>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</si>
  <si>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</si>
  <si>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</si>
  <si>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</si>
  <si>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</si>
  <si>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</si>
  <si>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</si>
  <si>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</si>
  <si>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</si>
  <si>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</si>
  <si>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</si>
  <si>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</si>
  <si>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</si>
  <si>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</si>
  <si>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</si>
  <si>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</si>
  <si>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</si>
  <si>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</si>
  <si>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</si>
  <si>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</si>
  <si>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</si>
  <si>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</si>
  <si>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</si>
  <si>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</si>
  <si>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</si>
  <si>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</si>
  <si>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</si>
  <si>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</si>
  <si>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</si>
  <si>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</si>
  <si>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</si>
  <si>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</si>
  <si>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</si>
  <si>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</si>
  <si>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</si>
  <si>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</si>
  <si>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</si>
  <si>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</si>
  <si>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</si>
  <si>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</si>
  <si>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</si>
  <si>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</si>
  <si>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</si>
  <si>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</si>
  <si>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</si>
  <si>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</si>
  <si>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</si>
  <si>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</si>
  <si>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</si>
  <si>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</si>
  <si>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</si>
  <si>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</si>
  <si>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</si>
  <si>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</si>
  <si>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</si>
  <si>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</si>
  <si>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</si>
  <si>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</si>
  <si>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</si>
  <si>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</si>
  <si>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</si>
  <si>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</si>
  <si>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</si>
  <si>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</si>
  <si>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</si>
  <si>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</si>
  <si>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</si>
  <si>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</si>
  <si>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</si>
  <si>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</si>
  <si>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</si>
  <si>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</si>
  <si>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</si>
  <si>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</si>
  <si>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</si>
  <si>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</si>
  <si>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</si>
  <si>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</si>
  <si>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</si>
  <si>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</si>
  <si>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</si>
  <si>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</si>
  <si>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</si>
  <si>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</si>
  <si>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</si>
  <si>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</si>
  <si>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</si>
  <si>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</si>
  <si>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</si>
  <si>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</si>
  <si>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</si>
  <si>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</si>
  <si>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</si>
  <si>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</si>
  <si>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</si>
  <si>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</si>
  <si>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</si>
  <si>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</si>
  <si>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</si>
  <si>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</si>
  <si>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</si>
  <si>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</si>
  <si>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</si>
  <si>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</si>
  <si>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</si>
  <si>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</si>
  <si>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</si>
  <si>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</si>
  <si>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</si>
  <si>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</si>
  <si>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</si>
  <si>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</si>
  <si>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</si>
  <si>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</si>
  <si>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</si>
  <si>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</si>
  <si>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</si>
  <si>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</si>
  <si>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</si>
  <si>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</si>
  <si>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</si>
  <si>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</si>
  <si>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</si>
  <si>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</si>
  <si>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</si>
  <si>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</si>
  <si>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</si>
  <si>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</si>
  <si>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</si>
  <si>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</si>
  <si>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</si>
  <si>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</si>
  <si>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</si>
  <si>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</si>
  <si>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</si>
  <si>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</si>
  <si>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</si>
  <si>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</si>
  <si>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</si>
  <si>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</si>
  <si>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</si>
  <si>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</si>
  <si>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</si>
  <si>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</si>
  <si>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</si>
  <si>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</si>
  <si>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</si>
  <si>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</si>
  <si>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</si>
  <si>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</si>
  <si>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</si>
  <si>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</si>
  <si>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</si>
  <si>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</si>
  <si>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</si>
  <si>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</si>
  <si>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</si>
  <si>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</si>
  <si>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</si>
  <si>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</si>
  <si>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</si>
  <si>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</si>
  <si>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</si>
  <si>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</si>
  <si>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</si>
  <si>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</si>
  <si>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</si>
  <si>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</si>
  <si>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</si>
  <si>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</si>
  <si>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</si>
  <si>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</si>
  <si>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</si>
  <si>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</si>
  <si>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</si>
  <si>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</si>
  <si>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</si>
  <si>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</si>
  <si>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</si>
  <si>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</si>
  <si>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</si>
  <si>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</si>
  <si>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</si>
  <si>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</si>
  <si>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</si>
  <si>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</si>
  <si>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</si>
  <si>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</si>
  <si>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</si>
  <si>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</si>
  <si>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</si>
  <si>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</si>
  <si>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</si>
  <si>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</si>
  <si>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</si>
  <si>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</si>
  <si>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</si>
  <si>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</si>
  <si>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</si>
  <si>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</si>
  <si>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</si>
  <si>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</si>
  <si>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</si>
  <si>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</si>
  <si>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</si>
  <si>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</si>
  <si>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</si>
  <si>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</si>
  <si>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</si>
  <si>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</si>
  <si>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</si>
  <si>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</si>
  <si>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</si>
  <si>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</si>
  <si>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</si>
  <si>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</si>
  <si>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</si>
  <si>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</si>
  <si>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</si>
  <si>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</si>
  <si>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</si>
  <si>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</si>
  <si>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</si>
  <si>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</si>
  <si>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</si>
  <si>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</si>
  <si>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</si>
  <si>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</si>
  <si>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</si>
  <si>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</si>
  <si>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</si>
  <si>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</si>
  <si>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</si>
  <si>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</si>
  <si>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</si>
  <si>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</si>
  <si>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</si>
  <si>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</si>
  <si>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</si>
  <si>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</si>
  <si>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</si>
  <si>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</si>
  <si>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</si>
  <si>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</si>
  <si>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</si>
  <si>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</si>
  <si>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</si>
  <si>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</si>
  <si>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</si>
  <si>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</si>
  <si>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</si>
  <si>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</si>
  <si>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</si>
  <si>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</si>
  <si>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</si>
  <si>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</si>
  <si>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</si>
  <si>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</si>
  <si>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</si>
  <si>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</si>
  <si>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</si>
  <si>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</si>
  <si>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</si>
  <si>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</si>
  <si>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</si>
  <si>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</si>
  <si>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</si>
  <si>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</si>
  <si>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</si>
  <si>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</si>
  <si>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</si>
  <si>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</si>
  <si>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</si>
  <si>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</si>
  <si>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</si>
  <si>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</si>
  <si>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</si>
  <si>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</si>
  <si>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</si>
  <si>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</si>
  <si>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</si>
  <si>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</si>
  <si>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</si>
  <si>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</si>
  <si>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</si>
  <si>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</si>
  <si>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</si>
  <si>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</si>
  <si>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</si>
  <si>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</si>
  <si>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</si>
  <si>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</si>
  <si>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</si>
  <si>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</si>
  <si>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</si>
  <si>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</si>
  <si>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</si>
  <si>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</si>
  <si>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</si>
  <si>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</si>
  <si>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</si>
  <si>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</si>
  <si>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</si>
  <si>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</si>
  <si>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</si>
  <si>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</si>
  <si>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</si>
  <si>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</si>
  <si>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</si>
  <si>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</si>
  <si>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</si>
  <si>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</si>
  <si>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</si>
  <si>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</si>
  <si>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</si>
  <si>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</si>
  <si>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</si>
  <si>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</si>
  <si>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</si>
  <si>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</si>
  <si>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</si>
  <si>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</si>
  <si>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</si>
  <si>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</si>
  <si>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</si>
  <si>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</si>
  <si>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</si>
  <si>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</si>
  <si>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</si>
  <si>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</si>
  <si>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</si>
  <si>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</si>
  <si>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</si>
  <si>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</si>
  <si>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</si>
  <si>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</si>
  <si>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</si>
  <si>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</si>
  <si>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</si>
  <si>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</si>
  <si>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</si>
  <si>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</si>
  <si>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</si>
  <si>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</si>
  <si>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</si>
  <si>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</si>
  <si>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</si>
  <si>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</si>
  <si>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</si>
  <si>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</si>
  <si>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</si>
  <si>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</si>
  <si>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</si>
  <si>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</si>
  <si>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</si>
  <si>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</si>
  <si>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</si>
  <si>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</si>
  <si>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</si>
  <si>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</si>
  <si>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</si>
  <si>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</si>
  <si>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</si>
  <si>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</si>
  <si>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</si>
  <si>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</si>
  <si>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</si>
  <si>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</si>
  <si>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</si>
  <si>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</si>
  <si>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</si>
  <si>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</si>
  <si>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</si>
  <si>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</si>
  <si>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</si>
  <si>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</si>
  <si>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</si>
  <si>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</si>
  <si>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</si>
  <si>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</si>
  <si>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</si>
  <si>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</si>
  <si>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</si>
  <si>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</si>
  <si>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</si>
  <si>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</si>
  <si>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</si>
  <si>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</si>
  <si>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</si>
  <si>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</si>
  <si>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</si>
  <si>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</si>
  <si>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</si>
  <si>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</si>
  <si>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</si>
  <si>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</si>
  <si>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</si>
  <si>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</si>
  <si>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</si>
  <si>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</si>
  <si>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</si>
  <si>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</si>
  <si>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</si>
  <si>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</si>
  <si>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</si>
  <si>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</si>
  <si>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</si>
  <si>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</si>
  <si>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</si>
  <si>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</si>
  <si>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</si>
  <si>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</si>
  <si>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</si>
  <si>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</si>
  <si>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</si>
  <si>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</si>
  <si>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</si>
  <si>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</si>
  <si>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</si>
  <si>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</si>
  <si>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</si>
  <si>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</si>
  <si>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</si>
  <si>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</si>
  <si>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</si>
  <si>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</si>
  <si>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</si>
  <si>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</si>
  <si>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</si>
  <si>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</si>
  <si>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</si>
  <si>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</si>
  <si>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</si>
  <si>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</si>
  <si>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</si>
  <si>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</si>
  <si>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</si>
  <si>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</si>
  <si>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</si>
  <si>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</si>
  <si>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</si>
  <si>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</si>
  <si>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</si>
  <si>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</si>
  <si>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</si>
  <si>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</si>
  <si>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</si>
  <si>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</si>
  <si>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</si>
  <si>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</si>
  <si>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</si>
  <si>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</si>
  <si>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</si>
  <si>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</si>
  <si>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</si>
  <si>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</si>
  <si>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</si>
  <si>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</si>
  <si>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</si>
  <si>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</si>
  <si>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</si>
  <si>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</si>
  <si>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</si>
  <si>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</si>
  <si>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</si>
  <si>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</si>
  <si>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</si>
  <si>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</si>
  <si>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</si>
  <si>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</si>
  <si>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</si>
  <si>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</si>
  <si>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</si>
  <si>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</si>
  <si>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</si>
  <si>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</si>
  <si>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</si>
  <si>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</si>
  <si>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</si>
  <si>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</si>
  <si>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</si>
  <si>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</si>
  <si>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</si>
  <si>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</si>
  <si>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</si>
  <si>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</si>
  <si>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</si>
  <si>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</si>
  <si>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</si>
  <si>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</si>
  <si>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</si>
  <si>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</si>
  <si>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</si>
  <si>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</si>
  <si>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</si>
  <si>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</si>
  <si>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</si>
  <si>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</si>
  <si>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</si>
  <si>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</si>
  <si>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</si>
  <si>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</si>
  <si>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</si>
  <si>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</si>
  <si>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</si>
  <si>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</si>
  <si>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</si>
  <si>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</si>
  <si>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</si>
  <si>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</si>
  <si>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</si>
  <si>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</si>
  <si>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</si>
  <si>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</si>
  <si>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</si>
  <si>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</si>
  <si>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</si>
  <si>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</si>
  <si>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</si>
  <si>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</si>
  <si>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</si>
  <si>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</si>
  <si>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</si>
  <si>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</si>
  <si>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</si>
  <si>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</si>
  <si>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</si>
  <si>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</si>
  <si>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</si>
  <si>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</si>
  <si>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</si>
  <si>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</si>
  <si>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</si>
  <si>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</si>
  <si>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</si>
  <si>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</si>
  <si>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</si>
  <si>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</si>
  <si>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</si>
  <si>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</si>
  <si>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</si>
  <si>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</si>
  <si>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</si>
  <si>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</si>
  <si>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</si>
  <si>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</si>
  <si>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</si>
  <si>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</si>
  <si>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</si>
  <si>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</si>
  <si>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</si>
  <si>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</si>
  <si>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</si>
  <si>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</si>
  <si>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</si>
  <si>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</si>
  <si>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</si>
  <si>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</si>
  <si>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</si>
  <si>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</si>
  <si>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</si>
  <si>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</si>
  <si>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</si>
  <si>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</si>
  <si>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</si>
  <si>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</si>
  <si>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</si>
  <si>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</si>
  <si>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</si>
  <si>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</si>
  <si>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</si>
  <si>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</si>
  <si>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</si>
  <si>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</si>
  <si>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</si>
  <si>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</si>
  <si>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</si>
  <si>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</si>
  <si>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</si>
  <si>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</si>
  <si>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</si>
  <si>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</si>
  <si>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</si>
  <si>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</si>
  <si>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</si>
  <si>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</si>
  <si>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</si>
  <si>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</si>
  <si>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</si>
  <si>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</si>
  <si>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</si>
  <si>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</si>
  <si>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</si>
  <si>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</si>
  <si>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</si>
  <si>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</si>
  <si>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</si>
  <si>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</si>
  <si>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</si>
  <si>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</si>
  <si>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</si>
  <si>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</si>
  <si>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</si>
  <si>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</si>
  <si>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</si>
  <si>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</si>
  <si>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</si>
  <si>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</si>
  <si>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</si>
  <si>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</si>
  <si>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</si>
  <si>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</si>
  <si>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</si>
  <si>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</si>
  <si>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</si>
  <si>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</si>
  <si>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</si>
  <si>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</si>
  <si>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</si>
  <si>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</si>
  <si>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</si>
  <si>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</si>
  <si>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</si>
  <si>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</si>
  <si>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</si>
  <si>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</si>
  <si>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</si>
  <si>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</si>
  <si>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</si>
  <si>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</si>
  <si>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</si>
  <si>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</si>
  <si>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</si>
  <si>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</si>
  <si>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</si>
  <si>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</si>
  <si>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</si>
  <si>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</si>
  <si>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</si>
  <si>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</si>
  <si>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</si>
  <si>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</si>
  <si>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</si>
  <si>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</si>
  <si>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</si>
  <si>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</si>
  <si>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</si>
  <si>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</si>
  <si>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</si>
  <si>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</si>
  <si>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</si>
  <si>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</si>
  <si>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</si>
  <si>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</si>
  <si>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</si>
  <si>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</si>
  <si>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</si>
  <si>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</si>
  <si>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</si>
  <si>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</si>
  <si>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</si>
  <si>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</si>
  <si>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</si>
  <si>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</si>
  <si>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</si>
  <si>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</si>
  <si>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</si>
  <si>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</si>
  <si>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</si>
  <si>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</si>
  <si>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</si>
  <si>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</si>
  <si>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</si>
  <si>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</si>
  <si>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</si>
  <si>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</si>
  <si>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</si>
  <si>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</si>
  <si>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</si>
  <si>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</si>
  <si>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</si>
  <si>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</si>
  <si>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</si>
  <si>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</si>
  <si>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</si>
  <si>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</si>
  <si>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</si>
  <si>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</si>
  <si>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</si>
  <si>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</si>
  <si>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</si>
  <si>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</si>
  <si>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</si>
  <si>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</si>
  <si>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</si>
  <si>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</si>
  <si>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</si>
  <si>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</si>
  <si>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</si>
  <si>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</si>
  <si>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</si>
  <si>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</si>
  <si>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</si>
  <si>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</si>
  <si>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</si>
  <si>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</si>
  <si>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</si>
  <si>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</si>
  <si>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</si>
  <si>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</si>
  <si>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</si>
  <si>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</si>
  <si>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</si>
  <si>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</si>
  <si>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</si>
  <si>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</si>
  <si>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</si>
  <si>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</si>
  <si>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</si>
  <si>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</si>
  <si>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</si>
  <si>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</si>
  <si>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</si>
  <si>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</si>
  <si>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</si>
  <si>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</si>
  <si>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</si>
  <si>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</si>
  <si>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</si>
  <si>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</si>
  <si>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</si>
  <si>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</si>
  <si>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</si>
  <si>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</si>
  <si>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</si>
  <si>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</si>
  <si>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</si>
  <si>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</si>
  <si>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</si>
  <si>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</si>
  <si>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</si>
  <si>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</si>
  <si>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</si>
  <si>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</si>
  <si>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</si>
  <si>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</si>
  <si>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</si>
  <si>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</si>
  <si>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</si>
  <si>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</si>
  <si>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</si>
  <si>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</si>
  <si>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</si>
  <si>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</si>
  <si>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</si>
  <si>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</si>
  <si>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</si>
  <si>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</si>
  <si>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</si>
  <si>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</si>
  <si>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</si>
  <si>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</si>
  <si>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</si>
  <si>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</si>
  <si>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</si>
  <si>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</si>
  <si>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</si>
  <si>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</si>
  <si>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</si>
  <si>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</si>
  <si>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</si>
  <si>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</si>
  <si>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</si>
  <si>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</si>
  <si>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</si>
  <si>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</si>
  <si>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</si>
  <si>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</si>
  <si>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</si>
  <si>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</si>
  <si>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</si>
  <si>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</si>
  <si>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</si>
  <si>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</si>
  <si>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</si>
  <si>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</si>
  <si>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</si>
  <si>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</si>
  <si>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</si>
  <si>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</si>
  <si>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</si>
  <si>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</si>
  <si>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</si>
  <si>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</si>
  <si>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</si>
  <si>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</si>
  <si>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</si>
  <si>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</si>
  <si>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</si>
  <si>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</si>
  <si>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</si>
  <si>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</si>
  <si>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</si>
  <si>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</si>
  <si>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</si>
  <si>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</si>
  <si>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</si>
  <si>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</si>
  <si>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</si>
  <si>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</si>
  <si>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</si>
  <si>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</si>
  <si>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</si>
  <si>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</si>
  <si>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</si>
  <si>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</si>
  <si>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</si>
  <si>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</si>
  <si>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</si>
  <si>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</si>
  <si>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</si>
  <si>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</si>
  <si>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</si>
  <si>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</si>
  <si>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</si>
  <si>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</si>
  <si>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</si>
  <si>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</si>
  <si>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</si>
  <si>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</si>
  <si>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</si>
  <si>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</si>
  <si>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</si>
  <si>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</si>
  <si>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</si>
  <si>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</si>
  <si>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</si>
  <si>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</si>
  <si>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</si>
  <si>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</si>
  <si>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</si>
  <si>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</si>
  <si>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</si>
  <si>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</si>
  <si>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</si>
  <si>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</si>
  <si>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</si>
  <si>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</si>
  <si>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</si>
  <si>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</si>
  <si>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</si>
  <si>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</si>
  <si>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</si>
  <si>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</si>
  <si>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</si>
  <si>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</si>
  <si>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</si>
  <si>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</si>
  <si>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</si>
  <si>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</si>
  <si>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</si>
  <si>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</si>
  <si>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</si>
  <si>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</si>
  <si>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</si>
  <si>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</si>
  <si>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</si>
  <si>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</si>
  <si>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</si>
  <si>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</si>
  <si>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</si>
  <si>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</si>
  <si>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</si>
  <si>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</si>
  <si>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</si>
  <si>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</si>
  <si>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</si>
  <si>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</si>
  <si>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</si>
  <si>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</si>
  <si>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</si>
  <si>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</si>
  <si>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</si>
  <si>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</si>
  <si>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</si>
  <si>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</si>
  <si>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</si>
  <si>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</si>
  <si>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</si>
  <si>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</si>
  <si>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</si>
  <si>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</si>
  <si>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</si>
  <si>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</si>
  <si>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</si>
  <si>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</si>
  <si>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</si>
  <si>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</si>
  <si>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</si>
  <si>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</si>
  <si>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</si>
  <si>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</si>
  <si>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</si>
  <si>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</si>
  <si>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</si>
  <si>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</si>
  <si>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</si>
  <si>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</si>
  <si>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</si>
  <si>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</si>
  <si>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</si>
  <si>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</si>
  <si>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</si>
  <si>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</si>
  <si>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</si>
  <si>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</si>
  <si>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</si>
  <si>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</si>
  <si>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</si>
  <si>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</si>
  <si>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</si>
  <si>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</si>
  <si>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</si>
  <si>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</si>
  <si>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</si>
  <si>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</si>
  <si>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</si>
  <si>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</si>
  <si>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</si>
  <si>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</si>
  <si>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</si>
  <si>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</si>
  <si>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</si>
  <si>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</si>
  <si>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</si>
  <si>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</si>
  <si>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</si>
  <si>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</si>
  <si>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</si>
  <si>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</si>
  <si>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</si>
  <si>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</si>
  <si>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</si>
  <si>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</si>
  <si>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</si>
  <si>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</si>
  <si>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</si>
  <si>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</si>
  <si>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</si>
  <si>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</si>
  <si>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</si>
  <si>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</si>
  <si>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</si>
  <si>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</si>
  <si>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</si>
  <si>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</si>
  <si>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</si>
  <si>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</si>
  <si>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</si>
  <si>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</si>
  <si>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</si>
  <si>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</si>
  <si>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</si>
  <si>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</si>
  <si>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</si>
  <si>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</si>
  <si>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</si>
  <si>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</si>
  <si>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</si>
  <si>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</si>
  <si>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</si>
  <si>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</si>
  <si>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</si>
  <si>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</si>
  <si>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</si>
  <si>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</si>
  <si>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</si>
  <si>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</si>
  <si>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</si>
  <si>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</si>
  <si>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</si>
  <si>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</si>
  <si>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</si>
  <si>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</si>
  <si>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</si>
  <si>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</si>
  <si>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</si>
  <si>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</si>
  <si>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</si>
  <si>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</si>
  <si>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</si>
  <si>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</si>
  <si>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</si>
  <si>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</si>
  <si>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</si>
  <si>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</si>
  <si>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</si>
  <si>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</si>
  <si>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</si>
  <si>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</si>
  <si>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</si>
  <si>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</si>
  <si>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</si>
  <si>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</si>
  <si>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</si>
  <si>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</si>
  <si>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</si>
  <si>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</si>
  <si>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</si>
  <si>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</si>
  <si>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</si>
  <si>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</si>
  <si>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</si>
  <si>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</si>
  <si>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</si>
  <si>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</si>
  <si>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</si>
  <si>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</si>
  <si>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</si>
  <si>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</si>
  <si>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</si>
  <si>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</si>
  <si>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</si>
  <si>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</si>
  <si>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</si>
  <si>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</si>
  <si>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</si>
  <si>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</si>
  <si>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</si>
  <si>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</si>
  <si>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</si>
  <si>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</si>
  <si>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</si>
  <si>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</si>
  <si>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</si>
  <si>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</si>
  <si>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</si>
  <si>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</si>
  <si>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</si>
  <si>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</si>
  <si>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</si>
  <si>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</si>
  <si>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</si>
  <si>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</si>
  <si>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</si>
  <si>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</si>
  <si>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</si>
  <si>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</si>
  <si>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</si>
  <si>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</si>
  <si>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</si>
  <si>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</si>
  <si>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</si>
  <si>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</si>
  <si>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</si>
  <si>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</si>
  <si>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</si>
  <si>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</si>
  <si>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</si>
  <si>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</si>
  <si>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</si>
  <si>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</si>
  <si>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</si>
  <si>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</si>
  <si>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</si>
  <si>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</si>
  <si>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</si>
  <si>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</si>
  <si>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</si>
  <si>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</si>
  <si>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</si>
  <si>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</si>
  <si>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</si>
  <si>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</si>
  <si>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</si>
  <si>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</si>
  <si>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</si>
  <si>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</si>
  <si>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</si>
  <si>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</si>
  <si>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</si>
  <si>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</si>
  <si>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</si>
  <si>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</si>
  <si>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</si>
  <si>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</si>
  <si>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</si>
  <si>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</si>
  <si>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</si>
  <si>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</si>
  <si>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</si>
  <si>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</si>
  <si>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</si>
  <si>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</si>
  <si>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</si>
  <si>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</si>
  <si>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</si>
  <si>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</si>
  <si>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</si>
  <si>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</si>
  <si>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</si>
  <si>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</si>
  <si>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</si>
  <si>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</si>
  <si>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</si>
  <si>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</si>
  <si>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</si>
  <si>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</si>
  <si>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</si>
  <si>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</si>
  <si>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</si>
  <si>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</si>
  <si>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</si>
  <si>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</si>
  <si>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</si>
  <si>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</si>
  <si>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</si>
  <si>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</si>
  <si>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</si>
  <si>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</si>
  <si>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</si>
  <si>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</si>
  <si>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</si>
  <si>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</si>
  <si>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</si>
  <si>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</si>
  <si>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</si>
  <si>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</si>
  <si>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</si>
  <si>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</si>
  <si>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</si>
  <si>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</si>
  <si>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</si>
  <si>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</si>
  <si>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</si>
  <si>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</si>
  <si>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</si>
  <si>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</si>
  <si>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</si>
  <si>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</si>
  <si>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</si>
  <si>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</si>
  <si>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</si>
  <si>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</si>
  <si>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</si>
  <si>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</si>
  <si>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</si>
  <si>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</si>
  <si>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</si>
  <si>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</si>
  <si>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</si>
  <si>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</si>
  <si>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</si>
  <si>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</si>
  <si>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</si>
  <si>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</si>
  <si>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</si>
  <si>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</si>
  <si>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</si>
  <si>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</si>
  <si>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</si>
  <si>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</si>
  <si>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</si>
  <si>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</si>
  <si>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</si>
  <si>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</si>
  <si>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</si>
  <si>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</si>
  <si>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</si>
  <si>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</si>
  <si>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</si>
  <si>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</si>
  <si>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</si>
  <si>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</si>
  <si>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</si>
  <si>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</si>
  <si>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</si>
  <si>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</si>
  <si>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</si>
  <si>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</si>
  <si>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</si>
  <si>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</si>
  <si>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</si>
  <si>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</si>
  <si>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</si>
  <si>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</si>
  <si>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</si>
  <si>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</si>
  <si>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</si>
  <si>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</si>
  <si>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</si>
  <si>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</si>
  <si>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</si>
  <si>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</si>
  <si>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</si>
  <si>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</si>
  <si>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</si>
  <si>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</si>
  <si>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</si>
  <si>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</si>
  <si>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</si>
  <si>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</si>
  <si>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</si>
  <si>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</si>
  <si>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</si>
  <si>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</si>
  <si>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</si>
  <si>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</si>
  <si>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</si>
  <si>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</si>
  <si>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</si>
  <si>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</si>
  <si>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</si>
  <si>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</si>
  <si>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</si>
  <si>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</si>
  <si>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</si>
  <si>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</si>
  <si>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</si>
  <si>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</si>
  <si>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</si>
  <si>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</si>
  <si>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</si>
  <si>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</si>
  <si>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</si>
  <si>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</si>
  <si>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</si>
  <si>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</si>
  <si>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</si>
  <si>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</si>
  <si>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</si>
  <si>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</si>
  <si>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</si>
  <si>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</si>
  <si>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</si>
  <si>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</si>
  <si>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</si>
  <si>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</si>
  <si>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</si>
  <si>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</si>
  <si>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</si>
  <si>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</si>
  <si>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</si>
  <si>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</si>
  <si>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</si>
  <si>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</si>
  <si>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</si>
  <si>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</si>
  <si>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</si>
  <si>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</si>
  <si>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</si>
  <si>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</si>
  <si>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</si>
  <si>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</si>
  <si>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</si>
  <si>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</si>
  <si>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</si>
  <si>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</si>
  <si>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</si>
  <si>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</si>
  <si>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</si>
  <si>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</si>
  <si>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</si>
  <si>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</si>
  <si>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</si>
  <si>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</si>
  <si>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</si>
  <si>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</si>
  <si>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</si>
  <si>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</si>
  <si>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</si>
  <si>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</si>
  <si>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</si>
  <si>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</si>
  <si>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</si>
  <si>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</si>
  <si>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</si>
  <si>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</si>
  <si>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</si>
  <si>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</si>
  <si>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</si>
  <si>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</si>
  <si>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</si>
  <si>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</si>
  <si>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</si>
  <si>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</si>
  <si>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</si>
  <si>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</si>
  <si>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</si>
  <si>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</si>
  <si>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</si>
  <si>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</si>
  <si>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</si>
  <si>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</si>
  <si>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</si>
  <si>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</si>
  <si>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</si>
  <si>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</si>
  <si>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</si>
  <si>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</si>
  <si>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</si>
  <si>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</si>
  <si>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</si>
  <si>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</si>
  <si>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</si>
  <si>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</si>
  <si>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</si>
  <si>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</si>
  <si>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</si>
  <si>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</si>
  <si>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</si>
  <si>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</si>
  <si>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</si>
  <si>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</si>
  <si>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</si>
  <si>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</si>
  <si>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</si>
  <si>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</si>
  <si>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</si>
  <si>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</si>
  <si>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</si>
  <si>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</si>
  <si>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</si>
  <si>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</si>
  <si>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</si>
  <si>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</si>
  <si>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</si>
  <si>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</si>
  <si>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</si>
  <si>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</si>
  <si>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</si>
  <si>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</si>
  <si>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</si>
  <si>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</si>
  <si>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</si>
  <si>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</si>
  <si>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</si>
  <si>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</si>
  <si>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</si>
  <si>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</si>
  <si>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</si>
  <si>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</si>
  <si>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</si>
  <si>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</si>
  <si>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</si>
  <si>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</si>
  <si>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</si>
  <si>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</si>
  <si>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</si>
  <si>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</si>
  <si>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</si>
  <si>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</si>
  <si>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</si>
  <si>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</si>
  <si>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</si>
  <si>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</si>
  <si>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</si>
  <si>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[Rationality]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</si>
  <si>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</si>
  <si>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</si>
  <si>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</si>
  <si>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</si>
  <si>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</si>
  <si>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</si>
  <si>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</si>
  <si>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</si>
  <si>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</si>
  <si>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</si>
  <si>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</si>
  <si>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</si>
  <si>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[Teloport] effect. Teloports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</si>
  <si>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</si>
  <si>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</si>
  <si>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</si>
  <si>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</si>
  <si>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</si>
  <si>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</si>
  <si>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</si>
  <si>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</si>
  <si>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</si>
  <si>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</si>
  <si>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</si>
  <si>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</si>
  <si>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</si>
  <si>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</si>
  <si>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</si>
  <si>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</si>
  <si>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</si>
  <si>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</si>
  <si>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</si>
  <si>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</si>
  <si>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</si>
  <si>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</si>
  <si>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</si>
  <si>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</si>
  <si>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</si>
  <si>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</si>
  <si>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</si>
  <si>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</si>
  <si>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</si>
  <si>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</si>
  <si>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</si>
  <si>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</si>
  <si>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</si>
  <si>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</si>
  <si>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</si>
  <si>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</si>
  <si>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</si>
  <si>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</si>
  <si>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</si>
  <si>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</si>
  <si>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</si>
  <si>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</si>
  <si>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</si>
  <si>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</si>
  <si>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</si>
  <si>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</si>
  <si>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</si>
  <si>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</si>
  <si>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</si>
  <si>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</si>
  <si>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</si>
  <si>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</si>
  <si>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</si>
  <si>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</si>
  <si>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</si>
  <si>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</si>
  <si>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</si>
  <si>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</si>
  <si>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</si>
  <si>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</si>
  <si>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</si>
  <si>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</si>
  <si>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</si>
  <si>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</si>
  <si>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</si>
  <si>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</si>
  <si>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</si>
  <si>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</si>
  <si>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</si>
  <si>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</si>
  <si>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</si>
  <si>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</si>
  <si>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</si>
  <si>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</si>
  <si>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</si>
  <si>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</si>
  <si>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</si>
  <si>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</si>
  <si>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</si>
  <si>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</si>
  <si>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</si>
  <si>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</si>
  <si>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</si>
  <si>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</si>
  <si>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</si>
  <si>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</si>
  <si>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</si>
  <si>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</si>
  <si>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</si>
  <si>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</si>
  <si>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</si>
  <si>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</si>
  <si>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</si>
  <si>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</si>
  <si>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</si>
  <si>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</si>
  <si>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</si>
  <si>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</si>
  <si>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</si>
  <si>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</si>
  <si>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</si>
  <si>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</si>
  <si>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</si>
  <si>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</si>
  <si>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</si>
  <si>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</si>
  <si>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</si>
  <si>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</si>
  <si>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</si>
  <si>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</si>
  <si>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</si>
  <si>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</si>
  <si>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</si>
  <si>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</si>
  <si>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</si>
  <si>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</si>
  <si>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</si>
  <si>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</si>
  <si>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</si>
  <si>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</si>
  <si>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</si>
  <si>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</si>
  <si>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</si>
  <si>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</si>
  <si>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</si>
  <si>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</si>
  <si>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</si>
  <si>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</si>
  <si>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</si>
  <si>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</si>
  <si>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</si>
  <si>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</si>
  <si>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</si>
  <si>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</si>
  <si>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</si>
  <si>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</si>
  <si>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</si>
  <si>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</si>
  <si>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</si>
  <si>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</si>
  <si>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</si>
  <si>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</si>
  <si>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</si>
  <si>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</si>
  <si>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</si>
  <si>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</si>
  <si>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</si>
  <si>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</si>
  <si>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</si>
  <si>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</si>
  <si>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</si>
  <si>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</si>
  <si>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</si>
  <si>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</si>
  <si>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</si>
  <si>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</si>
  <si>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</si>
  <si>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</si>
  <si>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</si>
  <si>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</si>
  <si>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</si>
  <si>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</si>
  <si>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</si>
  <si>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</si>
  <si>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</si>
  <si>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</si>
  <si>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</si>
  <si>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</si>
  <si>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</si>
  <si>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</si>
  <si>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</si>
  <si>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</si>
  <si>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</si>
  <si>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</si>
  <si>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</si>
  <si>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</si>
  <si>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</si>
  <si>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</si>
  <si>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</si>
  <si>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</si>
  <si>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</si>
  <si>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</si>
  <si>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</si>
  <si>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</si>
  <si>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</si>
  <si>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</si>
  <si>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</si>
  <si>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</si>
  <si>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</si>
  <si>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</si>
  <si>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</si>
  <si>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</si>
  <si>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</si>
  <si>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</si>
  <si>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</si>
  <si>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</si>
  <si>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</si>
  <si>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</si>
  <si>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</si>
  <si>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</si>
  <si>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</si>
  <si>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</si>
  <si>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</si>
  <si>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</si>
  <si>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</si>
  <si>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</si>
  <si>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</si>
  <si>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</si>
  <si>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</si>
  <si>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</si>
  <si>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</si>
  <si>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</si>
  <si>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</si>
  <si>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</si>
  <si>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</si>
  <si>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</si>
  <si>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</si>
  <si>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</si>
  <si>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</si>
  <si>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</si>
  <si>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</si>
  <si>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</si>
  <si>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</si>
  <si>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</si>
  <si>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</si>
  <si>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</si>
  <si>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</si>
  <si>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</si>
  <si>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</si>
  <si>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</si>
  <si>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</si>
  <si>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</si>
  <si>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</si>
  <si>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</si>
  <si>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</si>
  <si>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</si>
  <si>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</si>
  <si>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</si>
  <si>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</si>
  <si>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</si>
  <si>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</si>
  <si>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</si>
  <si>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</si>
  <si>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</si>
  <si>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</si>
  <si>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</si>
  <si>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</si>
  <si>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</si>
  <si>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</si>
  <si>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</si>
  <si>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</si>
  <si>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</si>
  <si>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</si>
  <si>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</si>
  <si>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</si>
  <si>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</si>
  <si>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</si>
  <si>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</si>
  <si>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</si>
  <si>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</si>
  <si>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</si>
  <si>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</si>
  <si>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</si>
  <si>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</si>
  <si>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</si>
  <si>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</si>
  <si>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</si>
  <si>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</si>
  <si>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</si>
  <si>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</si>
  <si>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</si>
  <si>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</si>
  <si>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</si>
  <si>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</si>
  <si>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</si>
  <si>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</si>
  <si>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</si>
  <si>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</si>
  <si>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</si>
  <si>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</si>
  <si>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</si>
  <si>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</si>
  <si>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</si>
  <si>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</si>
  <si>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</si>
  <si>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</si>
  <si>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</si>
  <si>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</si>
  <si>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</si>
  <si>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</si>
  <si>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</si>
  <si>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</si>
  <si>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</si>
  <si>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</si>
  <si>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</si>
  <si>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</si>
  <si>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</si>
  <si>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</si>
  <si>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</si>
  <si>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</si>
  <si>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</si>
  <si>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</si>
  <si>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</si>
  <si>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</si>
  <si>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</si>
  <si>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</si>
  <si>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</si>
  <si>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</si>
  <si>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</si>
  <si>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</si>
  <si>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</si>
  <si>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</si>
  <si>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</si>
  <si>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</si>
  <si>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</si>
  <si>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</si>
  <si>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</si>
  <si>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</si>
  <si>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</si>
  <si>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</si>
  <si>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</si>
  <si>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</si>
  <si>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</si>
  <si>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</si>
  <si>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</si>
  <si>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</si>
  <si>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</si>
  <si>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</si>
  <si>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</si>
  <si>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</si>
  <si>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</si>
  <si>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</si>
  <si>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</si>
  <si>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</si>
  <si>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</si>
  <si>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</si>
  <si>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</si>
  <si>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</si>
  <si>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</si>
  <si>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</si>
  <si>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</si>
  <si>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</si>
  <si>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</si>
  <si>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</si>
  <si>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</si>
  <si>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</si>
  <si>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</si>
  <si>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</si>
  <si>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</si>
  <si>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</si>
  <si>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</si>
  <si>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</si>
  <si>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</si>
  <si>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</si>
  <si>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</si>
  <si>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</si>
  <si>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</si>
  <si>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</si>
  <si>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</si>
  <si>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</si>
  <si>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</si>
  <si>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</si>
  <si>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</si>
  <si>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</si>
  <si>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</si>
  <si>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</si>
  <si>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</si>
  <si>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</si>
  <si>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</si>
  <si>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</si>
  <si>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</si>
  <si>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</si>
  <si>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</si>
  <si>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</si>
  <si>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</si>
  <si>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</si>
  <si>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</si>
  <si>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</si>
  <si>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</si>
  <si>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</si>
  <si>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</si>
  <si>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</si>
  <si>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</si>
  <si>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</si>
  <si>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</si>
  <si>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</si>
  <si>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</si>
  <si>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</si>
  <si>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</si>
  <si>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</si>
  <si>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</si>
  <si>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</si>
  <si>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</si>
  <si>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</si>
  <si>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</si>
  <si>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</si>
  <si>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</si>
  <si>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</si>
  <si>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</si>
  <si>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</si>
  <si>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</si>
  <si>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</si>
  <si>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</si>
  <si>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</si>
  <si>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</si>
  <si>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</si>
  <si>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</si>
  <si>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</si>
  <si>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</si>
  <si>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</si>
  <si>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</si>
  <si>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</si>
  <si>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</si>
  <si>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</si>
  <si>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</si>
  <si>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</si>
  <si>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</si>
  <si>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</si>
  <si>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</si>
  <si>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</si>
  <si>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</si>
  <si>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</si>
  <si>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</si>
  <si>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</si>
  <si>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</si>
  <si>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</si>
  <si>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</si>
  <si>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</si>
  <si>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</si>
  <si>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</si>
  <si>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</si>
  <si>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</si>
  <si>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</si>
  <si>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</si>
  <si>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</si>
  <si>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</si>
  <si>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</si>
  <si>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</si>
  <si>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</si>
  <si>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</si>
  <si>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</si>
  <si>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</si>
  <si>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</si>
  <si>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</si>
  <si>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</si>
  <si>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</si>
  <si>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</si>
  <si>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</si>
  <si>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</si>
  <si>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</si>
  <si>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</si>
  <si>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</si>
  <si>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</si>
  <si>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</si>
  <si>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</si>
  <si>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</si>
  <si>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</si>
  <si>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</si>
  <si>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</si>
  <si>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</si>
  <si>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</si>
  <si>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</si>
  <si>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</si>
  <si>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</si>
  <si>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</si>
  <si>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</si>
  <si>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</si>
  <si>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</si>
  <si>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</si>
  <si>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</si>
  <si>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</si>
  <si>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</si>
  <si>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</si>
  <si>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</si>
  <si>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</si>
  <si>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</si>
  <si>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</si>
  <si>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</si>
  <si>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</si>
  <si>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</si>
  <si>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</si>
  <si>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</si>
  <si>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</si>
  <si>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</si>
  <si>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</si>
  <si>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</si>
  <si>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</si>
  <si>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</si>
  <si>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</si>
  <si>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</si>
  <si>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</si>
  <si>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</si>
  <si>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</si>
  <si>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</si>
  <si>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</si>
  <si>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</si>
  <si>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</si>
  <si>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</si>
  <si>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</si>
  <si>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</si>
  <si>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</si>
  <si>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</si>
  <si>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</si>
  <si>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</si>
  <si>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</si>
  <si>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</si>
  <si>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</si>
  <si>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</si>
  <si>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</si>
  <si>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</si>
  <si>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</si>
  <si>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</si>
  <si>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</si>
  <si>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</si>
  <si>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</si>
  <si>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</si>
  <si>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</si>
  <si>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</si>
  <si>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</si>
  <si>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</si>
  <si>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</si>
  <si>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</si>
  <si>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</si>
  <si>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</si>
  <si>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</si>
  <si>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</si>
  <si>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</si>
  <si>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</si>
  <si>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</si>
  <si>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</si>
  <si>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</si>
  <si>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</si>
  <si>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</si>
  <si>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</si>
  <si>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</si>
  <si>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</si>
  <si>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</si>
  <si>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</si>
  <si>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</si>
  <si>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</si>
  <si>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</si>
  <si>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</si>
  <si>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</si>
  <si>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</si>
  <si>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</si>
  <si>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</si>
  <si>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</si>
  <si>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</si>
  <si>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</si>
  <si>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</si>
  <si>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</si>
  <si>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</si>
  <si>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</si>
  <si>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</si>
  <si>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</si>
  <si>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</si>
  <si>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</si>
  <si>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</si>
  <si>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</si>
  <si>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</si>
  <si>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</si>
  <si>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</si>
  <si>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</si>
  <si>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</si>
  <si>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</si>
  <si>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</si>
  <si>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</si>
  <si>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</si>
  <si>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</si>
  <si>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</si>
  <si>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</si>
  <si>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</si>
  <si>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</si>
  <si>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</si>
  <si>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</si>
  <si>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</si>
  <si>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</si>
  <si>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</si>
  <si>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</si>
  <si>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</si>
  <si>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</si>
  <si>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</si>
  <si>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</si>
  <si>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</si>
  <si>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</si>
  <si>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</si>
  <si>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</si>
  <si>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</si>
  <si>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</si>
  <si>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</si>
  <si>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</si>
  <si>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</si>
  <si>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</si>
  <si>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</si>
  <si>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</si>
  <si>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</si>
  <si>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</si>
  <si>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</si>
  <si>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</si>
  <si>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</si>
  <si>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</si>
  <si>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</si>
  <si>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</si>
  <si>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</si>
  <si>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</si>
  <si>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</si>
  <si>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</si>
  <si>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</si>
  <si>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</si>
  <si>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</si>
  <si>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</si>
  <si>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</si>
  <si>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</si>
  <si>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</si>
  <si>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</si>
  <si>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</si>
  <si>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</si>
  <si>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</si>
  <si>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</si>
  <si>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</si>
  <si>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</si>
  <si>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</si>
  <si>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</si>
  <si>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</si>
  <si>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</si>
  <si>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</si>
  <si>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</si>
  <si>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</si>
  <si>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</si>
  <si>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</si>
  <si>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</si>
  <si>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</si>
  <si>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</si>
  <si>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</si>
  <si>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</si>
  <si>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</si>
  <si>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</si>
  <si>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</si>
  <si>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</si>
  <si>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</si>
  <si>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</si>
  <si>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</si>
  <si>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</si>
  <si>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</si>
  <si>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</si>
  <si>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</si>
  <si>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</si>
  <si>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</si>
  <si>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</si>
  <si>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</si>
  <si>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</si>
  <si>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</si>
  <si>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</si>
  <si>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</si>
  <si>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</si>
  <si>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</si>
  <si>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</si>
  <si>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</si>
  <si>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</si>
  <si>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</si>
  <si>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</si>
  <si>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</si>
  <si>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</si>
  <si>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</si>
  <si>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</si>
  <si>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</si>
  <si>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</si>
  <si>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</si>
  <si>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</si>
  <si>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</si>
  <si>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</si>
  <si>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</si>
  <si>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</si>
  <si>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</si>
  <si>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</si>
  <si>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</si>
  <si>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</si>
  <si>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</si>
  <si>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</si>
  <si>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</si>
  <si>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</si>
  <si>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</si>
  <si>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</si>
  <si>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</si>
  <si>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</si>
  <si>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</si>
  <si>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</si>
  <si>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</si>
  <si>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</si>
  <si>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</si>
  <si>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</si>
  <si>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</si>
  <si>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</si>
  <si>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</si>
  <si>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</si>
  <si>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</si>
  <si>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</si>
  <si>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</si>
  <si>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</si>
  <si>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</si>
  <si>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</si>
  <si>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</si>
  <si>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</si>
  <si>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</si>
  <si>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</si>
  <si>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</si>
  <si>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</si>
  <si>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</si>
  <si>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</si>
  <si>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</si>
  <si>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</si>
  <si>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</si>
  <si>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</si>
  <si>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</si>
  <si>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</si>
  <si>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</si>
  <si>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</si>
  <si>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</si>
  <si>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</si>
  <si>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</si>
  <si>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</si>
  <si>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</si>
  <si>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</si>
  <si>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</si>
  <si>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</si>
  <si>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</si>
  <si>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</si>
  <si>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</si>
  <si>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</si>
  <si>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</si>
  <si>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</si>
  <si>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</si>
  <si>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</si>
  <si>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</si>
  <si>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</si>
  <si>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</si>
  <si>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</si>
  <si>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</si>
  <si>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</si>
  <si>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</si>
  <si>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</si>
  <si>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</si>
  <si>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</si>
  <si>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</si>
  <si>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</si>
  <si>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</si>
  <si>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</si>
  <si>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</si>
  <si>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</si>
  <si>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</si>
  <si>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</si>
  <si>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</si>
  <si>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</si>
  <si>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</si>
  <si>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</si>
  <si>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</si>
  <si>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</si>
  <si>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</si>
  <si>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</si>
  <si>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</si>
  <si>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</si>
  <si>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</si>
  <si>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</si>
  <si>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</si>
  <si>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</si>
  <si>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</si>
  <si>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</si>
  <si>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</si>
  <si>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</si>
  <si>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</si>
  <si>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</si>
  <si>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</si>
  <si>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</si>
  <si>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</si>
  <si>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</si>
  <si>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</si>
  <si>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</si>
  <si>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</si>
  <si>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</si>
  <si>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</si>
  <si>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</si>
  <si>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</si>
  <si>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</si>
  <si>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</si>
  <si>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</si>
  <si>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</si>
  <si>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</si>
  <si>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</si>
  <si>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</si>
  <si>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</si>
  <si>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</si>
  <si>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</si>
  <si>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</si>
  <si>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</si>
  <si>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</si>
  <si>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</si>
  <si>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</si>
  <si>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</si>
  <si>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</si>
  <si>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</si>
  <si>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</si>
  <si>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</si>
  <si>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</si>
  <si>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</si>
  <si>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</si>
  <si>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</si>
  <si>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</si>
  <si>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</si>
  <si>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</si>
  <si>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</si>
  <si>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</si>
  <si>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</si>
  <si>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</si>
  <si>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</si>
  <si>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</si>
  <si>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</si>
  <si>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</si>
  <si>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</si>
  <si>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</si>
  <si>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</si>
  <si>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</si>
  <si>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</si>
  <si>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</si>
  <si>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</si>
  <si>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</si>
  <si>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</si>
  <si>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</si>
  <si>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</si>
  <si>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</si>
  <si>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</si>
  <si>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</si>
  <si>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</si>
  <si>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</si>
  <si>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</si>
  <si>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</si>
  <si>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</si>
  <si>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</si>
  <si>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</si>
  <si>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</si>
  <si>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</si>
  <si>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</si>
  <si>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</si>
  <si>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</si>
  <si>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</si>
  <si>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</si>
  <si>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</si>
  <si>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</si>
  <si>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</si>
  <si>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</si>
  <si>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</si>
  <si>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</si>
  <si>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</si>
  <si>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</si>
  <si>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</si>
  <si>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</si>
  <si>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</si>
  <si>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</si>
  <si>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</si>
  <si>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</si>
  <si>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</si>
  <si>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</si>
  <si>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</si>
  <si>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</si>
  <si>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</si>
  <si>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</si>
  <si>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</si>
  <si>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</si>
  <si>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</si>
  <si>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</si>
  <si>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</si>
  <si>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</si>
  <si>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</si>
  <si>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</si>
  <si>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</si>
  <si>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</si>
  <si>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</si>
  <si>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</si>
  <si>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</si>
  <si>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</si>
  <si>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</si>
  <si>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</si>
  <si>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</si>
  <si>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</si>
  <si>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</si>
  <si>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</si>
  <si>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</si>
  <si>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</si>
  <si>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</si>
  <si>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</si>
  <si>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</si>
  <si>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</si>
  <si>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</si>
  <si>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</si>
  <si>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</si>
  <si>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</si>
  <si>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</si>
  <si>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</si>
  <si>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</si>
  <si>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</si>
  <si>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</si>
  <si>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</si>
  <si>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</si>
  <si>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</si>
  <si>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</si>
  <si>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</si>
  <si>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</si>
  <si>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</si>
  <si>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</si>
  <si>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</si>
  <si>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</si>
  <si>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</si>
  <si>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</si>
  <si>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</si>
  <si>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</si>
  <si>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</si>
  <si>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</si>
  <si>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</si>
  <si>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</si>
  <si>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</si>
  <si>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</si>
  <si>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</si>
  <si>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</si>
  <si>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</si>
  <si>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</si>
  <si>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</si>
  <si>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</si>
  <si>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</si>
  <si>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</si>
  <si>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</si>
  <si>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</si>
  <si>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</si>
  <si>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</si>
  <si>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</si>
  <si>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</si>
  <si>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</si>
  <si>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</si>
  <si>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</si>
  <si>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</si>
  <si>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</si>
  <si>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</si>
  <si>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</si>
  <si>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</si>
  <si>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</si>
  <si>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</si>
  <si>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</si>
  <si>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</si>
  <si>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</si>
  <si>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</si>
  <si>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</si>
  <si>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</si>
  <si>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</si>
  <si>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</si>
  <si>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</si>
  <si>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</si>
  <si>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</si>
  <si>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</si>
  <si>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</si>
  <si>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</si>
  <si>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</si>
  <si>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</si>
  <si>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</si>
  <si>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</si>
  <si>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</si>
  <si>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</si>
  <si>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</si>
  <si>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</si>
  <si>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</si>
  <si>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</si>
  <si>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</si>
  <si>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</si>
  <si>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</si>
  <si>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</si>
  <si>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</si>
  <si>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</si>
  <si>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</si>
  <si>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</si>
  <si>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</si>
  <si>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</si>
  <si>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</si>
  <si>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</si>
  <si>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</si>
  <si>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</si>
  <si>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</si>
  <si>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</si>
  <si>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</si>
  <si>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</si>
  <si>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</si>
  <si>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</si>
  <si>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</si>
  <si>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</si>
  <si>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</si>
  <si>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</si>
  <si>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</si>
  <si>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</si>
  <si>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</si>
  <si>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</si>
  <si>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</si>
  <si>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</si>
  <si>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</si>
  <si>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</si>
  <si>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</si>
  <si>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</si>
  <si>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</si>
  <si>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</si>
  <si>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</si>
  <si>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</si>
  <si>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</si>
  <si>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</si>
  <si>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</si>
  <si>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</si>
  <si>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</si>
  <si>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</si>
  <si>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</si>
  <si>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</si>
  <si>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</si>
  <si>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</si>
  <si>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</si>
  <si>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</si>
  <si>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</si>
  <si>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</si>
  <si>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</si>
  <si>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</si>
  <si>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</si>
  <si>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</si>
  <si>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</si>
  <si>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</si>
  <si>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</si>
  <si>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</si>
  <si>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</si>
  <si>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</si>
  <si>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</si>
  <si>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</si>
  <si>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</si>
  <si>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</si>
  <si>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</si>
  <si>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</si>
  <si>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</si>
  <si>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</si>
  <si>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</si>
  <si>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</si>
  <si>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</si>
  <si>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</si>
  <si>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</si>
  <si>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</si>
  <si>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</si>
  <si>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</si>
  <si>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</si>
  <si>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</si>
  <si>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</si>
  <si>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</si>
  <si>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</si>
  <si>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</si>
  <si>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</si>
  <si>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</si>
  <si>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</si>
  <si>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</si>
  <si>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</si>
  <si>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</si>
  <si>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</si>
  <si>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</si>
  <si>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</si>
  <si>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</si>
  <si>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</si>
  <si>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</si>
  <si>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</si>
  <si>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</si>
  <si>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</si>
  <si>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</si>
  <si>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</si>
  <si>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</si>
  <si>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</si>
  <si>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</si>
  <si>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</si>
  <si>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</si>
  <si>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</si>
  <si>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</si>
  <si>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</si>
  <si>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</si>
  <si>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</si>
  <si>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</si>
  <si>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</si>
  <si>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</si>
  <si>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</si>
  <si>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</si>
  <si>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</si>
  <si>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</si>
  <si>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</si>
  <si>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</si>
  <si>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</si>
  <si>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</si>
  <si>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</si>
  <si>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</si>
  <si>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</si>
  <si>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</si>
  <si>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</si>
  <si>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</si>
  <si>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</si>
  <si>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</si>
  <si>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</si>
  <si>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</si>
  <si>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</si>
  <si>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</si>
  <si>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</si>
  <si>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</si>
  <si>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</si>
  <si>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</si>
  <si>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</si>
  <si>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</si>
  <si>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</si>
  <si>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</si>
  <si>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</si>
  <si>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</si>
  <si>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</si>
  <si>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</si>
  <si>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</si>
  <si>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</si>
  <si>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</si>
  <si>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</si>
  <si>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</si>
  <si>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</si>
  <si>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</si>
  <si>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</si>
  <si>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</si>
  <si>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</si>
  <si>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</si>
  <si>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</si>
  <si>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</si>
  <si>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</si>
  <si>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</si>
  <si>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</si>
  <si>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</si>
  <si>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</si>
  <si>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</si>
  <si>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</si>
  <si>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</si>
  <si>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</si>
  <si>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</si>
  <si>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</si>
  <si>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</si>
  <si>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</si>
  <si>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</si>
  <si>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</si>
  <si>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</si>
  <si>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</si>
  <si>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</si>
  <si>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</si>
  <si>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</si>
  <si>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</si>
  <si>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</si>
  <si>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</si>
  <si>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</si>
  <si>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</si>
  <si>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</si>
  <si>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</si>
  <si>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</si>
  <si>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</si>
  <si>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</si>
  <si>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</si>
  <si>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</si>
  <si>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</si>
  <si>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</si>
  <si>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</si>
  <si>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</si>
  <si>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</si>
  <si>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</si>
  <si>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</si>
  <si>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</si>
  <si>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</si>
  <si>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</si>
  <si>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</si>
  <si>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</si>
  <si>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</si>
  <si>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</si>
  <si>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</si>
  <si>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</si>
  <si>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</si>
  <si>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</si>
  <si>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</si>
  <si>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</si>
  <si>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</si>
  <si>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</si>
  <si>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</si>
  <si>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</si>
  <si>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</si>
  <si>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</si>
  <si>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</si>
  <si>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</si>
  <si>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</si>
  <si>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</si>
  <si>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</si>
  <si>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</si>
  <si>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</si>
  <si>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</si>
  <si>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</si>
  <si>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</si>
  <si>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</si>
  <si>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</si>
  <si>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</si>
  <si>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</si>
  <si>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</si>
  <si>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</si>
  <si>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</si>
  <si>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</si>
  <si>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</si>
  <si>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</si>
  <si>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</si>
  <si>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</si>
  <si>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</si>
  <si>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</si>
  <si>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</si>
  <si>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</si>
  <si>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</si>
  <si>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</si>
  <si>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</si>
  <si>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</si>
  <si>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</si>
  <si>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</si>
  <si>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</si>
  <si>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</si>
  <si>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</si>
  <si>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</si>
  <si>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</si>
  <si>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</si>
  <si>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</si>
  <si>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</si>
  <si>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</si>
  <si>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</si>
  <si>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</si>
  <si>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</si>
  <si>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</si>
  <si>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</si>
  <si>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</si>
  <si>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</si>
  <si>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</si>
  <si>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</si>
  <si>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</si>
  <si>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</si>
  <si>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</si>
  <si>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</si>
  <si>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</si>
  <si>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</si>
  <si>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</si>
  <si>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</si>
  <si>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</si>
  <si>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</si>
  <si>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</si>
  <si>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</si>
  <si>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</si>
  <si>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</si>
  <si>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</si>
  <si>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</si>
  <si>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</si>
  <si>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</si>
  <si>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</si>
  <si>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</si>
  <si>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</si>
  <si>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</si>
  <si>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</si>
  <si>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</si>
  <si>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</si>
  <si>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</si>
  <si>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</si>
  <si>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</si>
  <si>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</si>
  <si>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</si>
  <si>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</si>
  <si>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</si>
  <si>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</si>
  <si>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</si>
  <si>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</si>
  <si>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</si>
  <si>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</si>
  <si>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</si>
  <si>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</si>
  <si>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</si>
  <si>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</si>
  <si>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</si>
  <si>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</si>
  <si>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</si>
  <si>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</si>
  <si>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</si>
  <si>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</si>
  <si>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</si>
  <si>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</si>
  <si>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</si>
  <si>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</si>
  <si>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</si>
  <si>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</si>
  <si>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</si>
  <si>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</si>
  <si>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</si>
  <si>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</si>
  <si>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</si>
  <si>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</si>
  <si>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</si>
  <si>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</si>
  <si>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</si>
  <si>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</si>
  <si>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</si>
  <si>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</si>
  <si>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</si>
  <si>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</si>
  <si>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</si>
  <si>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</si>
  <si>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</si>
  <si>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</si>
  <si>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</si>
  <si>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</si>
  <si>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</si>
  <si>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</si>
  <si>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</si>
  <si>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</si>
  <si>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</si>
  <si>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</si>
  <si>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</si>
  <si>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</si>
  <si>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</si>
  <si>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</si>
  <si>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</si>
  <si>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</si>
  <si>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</si>
  <si>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</si>
  <si>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</si>
  <si>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</si>
  <si>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</si>
  <si>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</si>
  <si>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</si>
  <si>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</si>
  <si>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</si>
  <si>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</si>
  <si>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</si>
  <si>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</si>
  <si>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</si>
  <si>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</si>
  <si>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</si>
  <si>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</si>
  <si>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</si>
  <si>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</si>
  <si>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</si>
  <si>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</si>
  <si>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</si>
  <si>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</si>
  <si>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</si>
  <si>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</si>
  <si>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</si>
  <si>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</si>
  <si>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</si>
  <si>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</si>
  <si>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</si>
  <si>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</si>
  <si>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</si>
  <si>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</si>
  <si>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</si>
  <si>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</si>
  <si>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</si>
  <si>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</si>
  <si>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</si>
  <si>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</si>
  <si>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</si>
  <si>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</si>
  <si>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</si>
  <si>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</si>
  <si>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</si>
  <si>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</si>
  <si>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</si>
  <si>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</si>
  <si>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</si>
  <si>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</si>
  <si>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</si>
  <si>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</si>
  <si>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</si>
  <si>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</si>
  <si>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</si>
  <si>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</si>
  <si>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</si>
  <si>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</si>
  <si>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</si>
  <si>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</si>
  <si>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</si>
  <si>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</si>
  <si>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</si>
  <si>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</si>
  <si>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</si>
  <si>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</si>
  <si>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</si>
  <si>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</si>
  <si>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</si>
  <si>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</si>
  <si>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</si>
  <si>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</si>
  <si>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</si>
  <si>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</si>
  <si>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</si>
  <si>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</si>
  <si>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</si>
  <si>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</si>
  <si>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</si>
  <si>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</si>
  <si>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</si>
  <si>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</si>
  <si>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</si>
  <si>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</si>
  <si>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</si>
  <si>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</si>
  <si>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</si>
  <si>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</si>
  <si>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</si>
  <si>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</si>
  <si>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</si>
  <si>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</si>
  <si>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</si>
  <si>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</si>
  <si>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</si>
  <si>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</si>
  <si>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</si>
  <si>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</si>
  <si>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</si>
  <si>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</si>
  <si>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</si>
  <si>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</si>
  <si>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</si>
  <si>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</si>
  <si>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</si>
  <si>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</si>
  <si>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</si>
  <si>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</si>
  <si>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</si>
  <si>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</si>
  <si>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</si>
  <si>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</si>
  <si>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</si>
  <si>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</si>
  <si>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</si>
  <si>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</si>
  <si>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</si>
  <si>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</si>
  <si>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</si>
  <si>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</si>
  <si>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</si>
  <si>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</si>
  <si>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</si>
  <si>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</si>
  <si>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</si>
  <si>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</si>
  <si>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</si>
  <si>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</si>
  <si>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</si>
  <si>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</si>
  <si>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</si>
  <si>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</si>
  <si>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</si>
  <si>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</si>
  <si>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</si>
  <si>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</si>
  <si>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</si>
  <si>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</si>
  <si>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</si>
  <si>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</si>
  <si>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</si>
  <si>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</si>
  <si>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</si>
  <si>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</si>
  <si>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</si>
  <si>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</si>
  <si>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</si>
  <si>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</si>
  <si>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</si>
  <si>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</si>
  <si>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</si>
  <si>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</si>
  <si>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</si>
  <si>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</si>
  <si>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</si>
  <si>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</si>
  <si>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</si>
  <si>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</si>
  <si>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</si>
  <si>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</si>
  <si>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</si>
  <si>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</si>
  <si>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</si>
  <si>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</si>
  <si>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</si>
  <si>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</si>
  <si>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</si>
  <si>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</si>
  <si>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</si>
  <si>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</si>
  <si>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</si>
  <si>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</si>
  <si>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</si>
  <si>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</si>
  <si>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</si>
  <si>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</si>
  <si>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</si>
  <si>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</si>
  <si>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</si>
  <si>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</si>
  <si>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</si>
  <si>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</si>
  <si>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</si>
  <si>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</si>
  <si>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</si>
  <si>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</si>
  <si>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</si>
  <si>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</si>
  <si>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</si>
  <si>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</si>
  <si>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</si>
  <si>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</si>
  <si>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</si>
  <si>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</si>
  <si>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</si>
  <si>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</si>
  <si>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</si>
  <si>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</si>
  <si>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</si>
  <si>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</si>
  <si>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</si>
  <si>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</si>
  <si>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</si>
  <si>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</si>
  <si>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</si>
  <si>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</si>
  <si>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</si>
  <si>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</si>
  <si>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</si>
  <si>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</si>
  <si>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</si>
  <si>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</si>
  <si>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</si>
  <si>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</si>
  <si>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</si>
  <si>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</si>
  <si>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</si>
  <si>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</si>
  <si>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</si>
  <si>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</si>
  <si>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</si>
  <si>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</si>
  <si>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</si>
  <si>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</si>
  <si>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</si>
  <si>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</si>
  <si>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</si>
  <si>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</si>
  <si>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</si>
  <si>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</si>
  <si>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</si>
  <si>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</si>
  <si>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</si>
  <si>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</si>
  <si>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</si>
  <si>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</si>
  <si>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</si>
  <si>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</si>
  <si>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</si>
  <si>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</si>
  <si>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</si>
  <si>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</si>
  <si>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</si>
  <si>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</si>
  <si>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</si>
  <si>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</si>
  <si>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</si>
  <si>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</si>
  <si>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</si>
  <si>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</si>
  <si>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</si>
  <si>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</si>
  <si>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</si>
  <si>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</si>
  <si>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</si>
  <si>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</si>
  <si>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</si>
  <si>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</si>
  <si>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</si>
  <si>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</si>
  <si>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</si>
  <si>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</si>
  <si>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</si>
  <si>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</si>
  <si>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</si>
  <si>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</si>
  <si>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</si>
  <si>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</si>
  <si>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</si>
  <si>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</si>
  <si>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</si>
  <si>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</si>
  <si>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</si>
  <si>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</si>
  <si>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</si>
  <si>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</si>
  <si>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</si>
  <si>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</si>
  <si>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</si>
  <si>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</si>
  <si>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</si>
  <si>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</si>
  <si>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</si>
  <si>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</si>
  <si>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</si>
  <si>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</si>
  <si>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</si>
  <si>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</si>
  <si>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</si>
  <si>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</si>
  <si>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</si>
  <si>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</si>
  <si>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</si>
  <si>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</si>
  <si>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</si>
  <si>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</si>
  <si>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</si>
  <si>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</si>
  <si>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</si>
  <si>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</si>
  <si>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</si>
  <si>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</si>
  <si>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</si>
  <si>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</si>
  <si>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</si>
  <si>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</si>
  <si>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</si>
  <si>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</si>
  <si>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</si>
  <si>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</si>
  <si>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</si>
  <si>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</si>
  <si>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</si>
  <si>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</si>
  <si>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</si>
  <si>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</si>
  <si>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</si>
  <si>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</si>
  <si>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</si>
  <si>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</si>
  <si>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</si>
  <si>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</si>
  <si>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</si>
  <si>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</si>
  <si>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</si>
  <si>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</si>
  <si>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</si>
  <si>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</si>
  <si>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</si>
  <si>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</si>
  <si>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</si>
  <si>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</si>
  <si>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</si>
  <si>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</si>
  <si>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</si>
  <si>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</si>
  <si>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</si>
  <si>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</si>
  <si>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</si>
  <si>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</si>
  <si>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</si>
  <si>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</si>
  <si>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</si>
  <si>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</si>
  <si>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</si>
  <si>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</si>
  <si>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</si>
  <si>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</si>
  <si>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</si>
  <si>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</si>
  <si>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</si>
  <si>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</si>
  <si>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</si>
  <si>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</si>
  <si>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</si>
  <si>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</si>
  <si>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</si>
  <si>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</si>
  <si>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</si>
  <si>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</si>
  <si>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</si>
  <si>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</si>
  <si>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</si>
  <si>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</si>
  <si>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</si>
  <si>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</si>
  <si>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</si>
  <si>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</si>
  <si>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</si>
  <si>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</si>
  <si>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</si>
  <si>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</si>
  <si>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</si>
  <si>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</si>
  <si>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</si>
  <si>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</si>
  <si>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</si>
  <si>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</si>
  <si>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</si>
  <si>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</si>
  <si>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</si>
  <si>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</si>
  <si>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</si>
  <si>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</si>
  <si>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</si>
  <si>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</si>
  <si>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</si>
  <si>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</si>
  <si>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</si>
  <si>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</si>
  <si>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</si>
  <si>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</si>
  <si>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</si>
  <si>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</si>
  <si>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</si>
  <si>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</si>
  <si>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</si>
  <si>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</si>
  <si>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</si>
  <si>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</si>
  <si>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</si>
  <si>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</si>
  <si>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</si>
  <si>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</si>
  <si>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</si>
  <si>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</si>
  <si>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</si>
  <si>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</si>
  <si>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</si>
  <si>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</si>
  <si>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</si>
  <si>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</si>
  <si>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</si>
  <si>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</si>
  <si>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</si>
  <si>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</si>
  <si>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</si>
  <si>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</si>
  <si>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</si>
  <si>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</si>
  <si>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</si>
  <si>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</si>
  <si>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</si>
  <si>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</si>
  <si>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</si>
  <si>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</si>
  <si>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</si>
  <si>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</si>
  <si>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</si>
  <si>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</si>
  <si>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</si>
  <si>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</si>
  <si>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</si>
  <si>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</si>
  <si>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</si>
  <si>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</si>
  <si>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</si>
  <si>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</si>
  <si>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</si>
  <si>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</si>
  <si>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</si>
  <si>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</si>
  <si>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</si>
  <si>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</si>
  <si>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</si>
  <si>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</si>
  <si>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</si>
  <si>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</si>
  <si>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</si>
  <si>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</si>
  <si>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</si>
  <si>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</si>
  <si>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</si>
  <si>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</si>
  <si>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</si>
  <si>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</si>
  <si>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</si>
  <si>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</si>
  <si>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</si>
  <si>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</si>
  <si>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</si>
  <si>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</si>
  <si>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</si>
  <si>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</si>
  <si>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</si>
  <si>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</si>
  <si>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</si>
  <si>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</si>
  <si>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</si>
  <si>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</si>
  <si>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</si>
  <si>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</si>
  <si>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</si>
  <si>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</si>
  <si>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</si>
  <si>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</si>
  <si>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</si>
  <si>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</si>
  <si>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</si>
  <si>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</si>
  <si>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</si>
  <si>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</si>
  <si>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</si>
  <si>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</si>
  <si>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</si>
  <si>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</si>
  <si>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</si>
  <si>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</si>
  <si>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</si>
  <si>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</si>
  <si>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</si>
  <si>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</si>
  <si>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</si>
  <si>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</si>
  <si>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</si>
  <si>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</si>
  <si>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</si>
  <si>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</si>
  <si>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</si>
  <si>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</si>
  <si>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</si>
  <si>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</si>
  <si>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</si>
  <si>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</si>
  <si>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</si>
  <si>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</si>
  <si>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</si>
  <si>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</si>
  <si>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</si>
  <si>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</si>
  <si>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</si>
  <si>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</si>
  <si>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</si>
  <si>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</si>
  <si>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</si>
  <si>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</si>
  <si>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</si>
  <si>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</si>
  <si>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</si>
  <si>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</si>
  <si>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</si>
  <si>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</si>
  <si>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</si>
  <si>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</si>
  <si>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</si>
  <si>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</si>
  <si>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</si>
  <si>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</si>
  <si>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</si>
  <si>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</si>
  <si>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</si>
  <si>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</si>
  <si>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</si>
  <si>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</si>
  <si>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</si>
  <si>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</si>
  <si>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</si>
  <si>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</si>
  <si>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</si>
  <si>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</si>
  <si>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</si>
  <si>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</si>
  <si>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</si>
  <si>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</si>
  <si>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</si>
  <si>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</si>
  <si>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</si>
  <si>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</si>
  <si>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</si>
  <si>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</si>
  <si>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</si>
  <si>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</si>
  <si>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</si>
  <si>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</si>
  <si>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</si>
  <si>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</si>
  <si>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</si>
  <si>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</si>
  <si>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</si>
  <si>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</si>
  <si>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</si>
  <si>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</si>
  <si>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</si>
  <si>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</si>
  <si>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</si>
  <si>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</si>
  <si>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</si>
  <si>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</si>
  <si>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</si>
  <si>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</si>
  <si>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</si>
  <si>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</si>
  <si>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</si>
  <si>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</si>
  <si>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</si>
  <si>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</si>
  <si>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</si>
  <si>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</si>
  <si>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</si>
  <si>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</si>
  <si>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</si>
  <si>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</si>
  <si>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</si>
  <si>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</si>
  <si>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</si>
  <si>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</si>
  <si>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</si>
  <si>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</si>
  <si>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</si>
  <si>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</si>
  <si>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</si>
  <si>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</si>
  <si>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</si>
  <si>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</si>
  <si>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</si>
  <si>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</si>
  <si>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</si>
  <si>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</si>
  <si>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</si>
  <si>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</si>
  <si>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</si>
  <si>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</si>
  <si>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</si>
  <si>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</si>
  <si>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</si>
  <si>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</si>
  <si>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</si>
  <si>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</si>
  <si>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</si>
  <si>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</si>
  <si>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</si>
  <si>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</si>
  <si>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</si>
  <si>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</si>
  <si>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</si>
  <si>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</si>
  <si>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</si>
  <si>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</si>
  <si>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</si>
  <si>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</si>
  <si>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</si>
  <si>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</si>
  <si>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</si>
  <si>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</si>
  <si>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</si>
  <si>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</si>
  <si>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</si>
  <si>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</si>
  <si>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</si>
  <si>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</si>
  <si>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</si>
  <si>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</si>
  <si>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</si>
  <si>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</si>
  <si>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</si>
  <si>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</si>
  <si>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</si>
  <si>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</si>
  <si>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</si>
  <si>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</si>
  <si>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</si>
  <si>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</si>
  <si>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</si>
  <si>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</si>
  <si>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</si>
  <si>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</si>
  <si>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</si>
  <si>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</si>
  <si>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</si>
  <si>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</si>
  <si>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</si>
  <si>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</si>
  <si>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</si>
  <si>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</si>
  <si>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</si>
  <si>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</si>
  <si>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</si>
  <si>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</si>
  <si>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</si>
  <si>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</si>
  <si>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</si>
  <si>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</si>
  <si>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</si>
  <si>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</si>
  <si>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</si>
  <si>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</si>
  <si>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</si>
  <si>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</si>
  <si>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</si>
  <si>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</si>
  <si>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</si>
  <si>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</si>
  <si>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</si>
  <si>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</si>
  <si>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</si>
  <si>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</si>
  <si>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</si>
  <si>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</si>
  <si>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</si>
  <si>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</si>
  <si>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</si>
  <si>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</si>
  <si>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</si>
  <si>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</si>
  <si>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</si>
  <si>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</si>
  <si>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</si>
  <si>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</si>
  <si>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</si>
  <si>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</si>
  <si>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</si>
  <si>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</si>
  <si>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</si>
  <si>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</si>
  <si>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</si>
  <si>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</si>
  <si>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</si>
  <si>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</si>
  <si>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</si>
  <si>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</si>
  <si>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</si>
  <si>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</si>
  <si>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</si>
  <si>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</si>
  <si>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</si>
  <si>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</si>
  <si>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</si>
  <si>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</si>
  <si>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</si>
  <si>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</si>
  <si>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</si>
  <si>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</si>
  <si>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</si>
  <si>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</si>
  <si>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</si>
  <si>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</si>
  <si>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</si>
  <si>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</si>
  <si>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</si>
  <si>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</si>
  <si>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</si>
  <si>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</si>
  <si>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</si>
  <si>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</si>
  <si>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</si>
  <si>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</si>
  <si>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</si>
  <si>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</si>
  <si>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</si>
  <si>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</si>
  <si>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</si>
  <si>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</si>
  <si>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</si>
  <si>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</si>
  <si>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</si>
  <si>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</si>
  <si>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</si>
  <si>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</si>
  <si>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</si>
  <si>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</si>
  <si>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</si>
  <si>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</si>
  <si>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</si>
  <si>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</si>
  <si>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</si>
  <si>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</si>
  <si>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</si>
  <si>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</si>
  <si>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</si>
  <si>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</si>
  <si>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</si>
  <si>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</si>
  <si>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</si>
  <si>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</si>
  <si>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</si>
  <si>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</si>
  <si>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</si>
  <si>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</si>
  <si>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</si>
  <si>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</si>
  <si>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</si>
  <si>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</si>
  <si>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</si>
  <si>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</si>
  <si>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</si>
  <si>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</si>
  <si>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</si>
  <si>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</si>
  <si>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</si>
  <si>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</si>
  <si>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</si>
  <si>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</si>
  <si>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</si>
  <si>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</si>
  <si>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</si>
  <si>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</si>
  <si>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</si>
  <si>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</si>
  <si>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</si>
  <si>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</si>
  <si>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</si>
  <si>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</si>
  <si>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</si>
  <si>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</si>
  <si>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</si>
  <si>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</si>
  <si>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</si>
  <si>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</si>
  <si>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</si>
  <si>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</si>
  <si>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</si>
  <si>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</si>
  <si>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</si>
  <si>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</si>
  <si>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</si>
  <si>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</si>
  <si>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</si>
  <si>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</si>
  <si>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</si>
  <si>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</si>
  <si>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</si>
  <si>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</si>
  <si>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</si>
  <si>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</si>
  <si>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</si>
  <si>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</si>
  <si>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</si>
  <si>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</si>
  <si>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</si>
  <si>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</si>
  <si>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</si>
  <si>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</si>
  <si>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</si>
  <si>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</si>
  <si>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</si>
  <si>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</si>
  <si>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</si>
  <si>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</si>
  <si>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</si>
  <si>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</si>
  <si>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</si>
  <si>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</si>
  <si>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</si>
  <si>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</si>
  <si>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</si>
  <si>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</si>
  <si>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</si>
  <si>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</si>
  <si>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</si>
  <si>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</si>
  <si>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</si>
  <si>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</si>
  <si>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</si>
  <si>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</si>
  <si>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</si>
  <si>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</si>
  <si>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</si>
  <si>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</si>
  <si>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</si>
  <si>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</si>
  <si>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</si>
  <si>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</si>
  <si>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</si>
  <si>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</si>
  <si>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</si>
  <si>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</si>
  <si>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</si>
  <si>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</si>
  <si>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</si>
  <si>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</si>
  <si>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</si>
  <si>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</si>
  <si>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</si>
  <si>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</si>
  <si>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</si>
  <si>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</si>
  <si>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</si>
  <si>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</si>
  <si>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</si>
  <si>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</si>
  <si>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</si>
  <si>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</si>
  <si>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</si>
  <si>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</si>
  <si>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</si>
  <si>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</si>
  <si>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</si>
  <si>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</si>
  <si>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</si>
  <si>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</si>
  <si>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</si>
  <si>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</si>
  <si>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</si>
  <si>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</si>
  <si>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</si>
  <si>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</si>
  <si>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</si>
  <si>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</si>
  <si>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</si>
  <si>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</si>
  <si>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</si>
  <si>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</si>
  <si>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</si>
  <si>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</si>
  <si>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</si>
  <si>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</si>
  <si>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</si>
  <si>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</si>
  <si>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</si>
  <si>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</si>
  <si>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</si>
  <si>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</si>
  <si>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</si>
  <si>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</si>
  <si>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</si>
  <si>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</si>
  <si>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</si>
  <si>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</si>
  <si>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</si>
  <si>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</si>
  <si>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</si>
  <si>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</si>
  <si>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</si>
  <si>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</si>
  <si>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</si>
  <si>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</si>
  <si>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</si>
  <si>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</si>
  <si>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</si>
  <si>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</si>
  <si>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</si>
  <si>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</si>
  <si>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</si>
  <si>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</si>
  <si>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</si>
  <si>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</si>
  <si>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</si>
  <si>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</si>
  <si>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</si>
  <si>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</si>
  <si>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</si>
  <si>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</si>
  <si>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</si>
  <si>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</si>
  <si>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</si>
  <si>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</si>
  <si>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</si>
  <si>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</si>
  <si>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</si>
  <si>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</si>
  <si>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</si>
  <si>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</si>
  <si>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</si>
  <si>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</si>
  <si>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</si>
  <si>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</si>
  <si>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</si>
  <si>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</si>
  <si>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</si>
  <si>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</si>
  <si>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</si>
  <si>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</si>
  <si>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</si>
  <si>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</si>
  <si>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</si>
  <si>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</si>
  <si>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</si>
  <si>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</si>
  <si>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</si>
  <si>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</si>
  <si>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</si>
  <si>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</si>
  <si>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</si>
  <si>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</si>
  <si>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</si>
  <si>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</si>
  <si>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</si>
  <si>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</si>
  <si>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</si>
  <si>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</si>
  <si>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</si>
  <si>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</si>
  <si>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</si>
  <si>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</si>
  <si>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</si>
  <si>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</si>
  <si>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</si>
  <si>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</si>
  <si>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</si>
  <si>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</si>
  <si>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</si>
  <si>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</si>
  <si>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</si>
  <si>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</si>
  <si>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</si>
  <si>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</si>
  <si>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</si>
  <si>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</si>
  <si>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</si>
  <si>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</si>
  <si>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</si>
  <si>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</si>
  <si>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</si>
  <si>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</si>
  <si>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</si>
  <si>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</si>
  <si>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</si>
  <si>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</si>
  <si>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</si>
  <si>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</si>
  <si>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</si>
  <si>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</si>
  <si>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</si>
  <si>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</si>
  <si>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</si>
  <si>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</si>
  <si>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</si>
  <si>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</si>
  <si>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</si>
  <si>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</si>
  <si>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</si>
  <si>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</si>
  <si>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</si>
  <si>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</si>
  <si>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</si>
  <si>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</si>
  <si>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</si>
  <si>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</si>
  <si>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</si>
  <si>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</si>
  <si>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</si>
  <si>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</si>
  <si>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</si>
  <si>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</si>
  <si>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</si>
  <si>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</si>
  <si>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</si>
  <si>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</si>
  <si>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</si>
  <si>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</si>
  <si>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</si>
  <si>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</si>
  <si>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</si>
  <si>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</si>
  <si>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</si>
  <si>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</si>
  <si>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</si>
  <si>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</si>
  <si>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</si>
  <si>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</si>
  <si>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</si>
  <si>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</si>
  <si>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</si>
  <si>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</si>
  <si>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</si>
  <si>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</si>
  <si>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</si>
  <si>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</si>
  <si>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</si>
  <si>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</si>
  <si>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</si>
  <si>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</si>
  <si>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</si>
  <si>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</si>
  <si>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</si>
  <si>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</si>
  <si>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</si>
  <si>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</si>
  <si>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</si>
  <si>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</si>
  <si>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</si>
  <si>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</si>
  <si>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</si>
  <si>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</si>
  <si>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</si>
  <si>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</si>
  <si>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</si>
  <si>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</si>
  <si>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</si>
  <si>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</si>
  <si>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</si>
  <si>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</si>
  <si>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</si>
  <si>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</si>
  <si>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</si>
  <si>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</si>
  <si>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</si>
  <si>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</si>
  <si>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</si>
  <si>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</si>
  <si>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</si>
  <si>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</si>
  <si>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</si>
  <si>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</si>
  <si>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</si>
  <si>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</si>
  <si>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</si>
  <si>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</si>
  <si>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</si>
  <si>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</si>
  <si>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</si>
  <si>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</si>
  <si>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</si>
  <si>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</si>
  <si>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</si>
  <si>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</si>
  <si>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</si>
  <si>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</si>
  <si>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</si>
  <si>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</si>
  <si>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</si>
  <si>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</si>
  <si>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</si>
  <si>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</si>
  <si>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</si>
  <si>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</si>
  <si>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</si>
  <si>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</si>
  <si>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</si>
  <si>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</si>
  <si>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</si>
  <si>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</si>
  <si>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</si>
  <si>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</si>
  <si>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</si>
  <si>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</si>
  <si>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</si>
  <si>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</si>
  <si>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</si>
  <si>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</si>
  <si>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</si>
  <si>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</si>
  <si>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</si>
  <si>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</si>
  <si>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</si>
  <si>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</si>
  <si>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</si>
  <si>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</si>
  <si>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</si>
  <si>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</si>
  <si>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</si>
  <si>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</si>
  <si>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</si>
  <si>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</si>
  <si>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</si>
  <si>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</si>
  <si>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</si>
  <si>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</si>
  <si>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</si>
  <si>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</si>
  <si>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</si>
  <si>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</si>
  <si>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</si>
  <si>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</si>
  <si>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</si>
  <si>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</si>
  <si>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</si>
  <si>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</si>
  <si>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</si>
  <si>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</si>
  <si>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</si>
  <si>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</si>
  <si>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</si>
  <si>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</si>
  <si>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</si>
  <si>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</si>
  <si>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</si>
  <si>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</si>
  <si>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</si>
  <si>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</si>
  <si>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</si>
  <si>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</si>
  <si>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</si>
  <si>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</si>
  <si>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</si>
  <si>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</si>
  <si>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</si>
  <si>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</si>
  <si>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</si>
  <si>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</si>
  <si>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</si>
  <si>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</si>
  <si>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</si>
  <si>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</si>
  <si>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</si>
  <si>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</si>
  <si>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</si>
  <si>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</si>
  <si>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</si>
  <si>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</si>
  <si>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</si>
  <si>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</si>
  <si>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</si>
  <si>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</si>
  <si>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</si>
  <si>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</si>
  <si>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</si>
  <si>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</si>
  <si>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</si>
  <si>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</si>
  <si>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</si>
  <si>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</si>
  <si>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</si>
  <si>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</si>
  <si>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</si>
  <si>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</si>
  <si>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</si>
  <si>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</si>
  <si>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</si>
  <si>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</si>
  <si>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</si>
  <si>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</si>
  <si>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</si>
  <si>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</si>
  <si>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</si>
  <si>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</si>
  <si>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</si>
  <si>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</si>
  <si>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</si>
  <si>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</si>
  <si>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</si>
  <si>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</si>
  <si>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</si>
  <si>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</si>
  <si>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</si>
  <si>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</si>
  <si>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</si>
  <si>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</si>
  <si>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</si>
  <si>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</si>
  <si>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</si>
  <si>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</si>
  <si>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</si>
  <si>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</si>
  <si>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</si>
  <si>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</si>
  <si>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</si>
  <si>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</si>
  <si>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</si>
  <si>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</si>
  <si>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</si>
  <si>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</si>
  <si>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</si>
  <si>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</si>
  <si>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</si>
  <si>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</si>
  <si>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</si>
  <si>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</si>
  <si>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</si>
  <si>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</si>
  <si>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</si>
  <si>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</si>
  <si>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</si>
  <si>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</si>
  <si>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</si>
  <si>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</si>
  <si>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</si>
  <si>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</si>
  <si>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</si>
  <si>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</si>
  <si>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</si>
  <si>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</si>
  <si>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</si>
  <si>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</si>
  <si>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</si>
  <si>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</si>
  <si>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</si>
  <si>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</si>
  <si>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</si>
  <si>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</si>
  <si>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</si>
  <si>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</si>
  <si>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</si>
  <si>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</si>
  <si>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</si>
  <si>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</si>
  <si>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</si>
  <si>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</si>
  <si>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</si>
  <si>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</si>
  <si>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</si>
  <si>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</si>
  <si>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</si>
  <si>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</si>
  <si>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</si>
  <si>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</si>
  <si>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</si>
  <si>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</si>
  <si>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</si>
  <si>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</si>
  <si>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</si>
  <si>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</si>
  <si>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</si>
  <si>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</si>
  <si>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</si>
  <si>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</si>
  <si>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</si>
  <si>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</si>
  <si>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</si>
  <si>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</si>
  <si>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</si>
  <si>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</si>
  <si>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</si>
  <si>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</si>
  <si>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</si>
  <si>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</si>
  <si>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</si>
  <si>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</si>
  <si>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</si>
  <si>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</si>
  <si>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</si>
  <si>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</si>
  <si>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</si>
  <si>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</si>
  <si>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</si>
  <si>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</si>
  <si>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</si>
  <si>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</si>
  <si>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</si>
  <si>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</si>
  <si>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</si>
  <si>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</si>
  <si>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</si>
  <si>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</si>
  <si>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</si>
  <si>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</si>
  <si>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</si>
  <si>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</si>
  <si>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</si>
  <si>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</si>
  <si>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</si>
  <si>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</si>
  <si>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</si>
  <si>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</si>
  <si>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</si>
  <si>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</si>
  <si>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</si>
  <si>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</si>
  <si>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</si>
  <si>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</si>
  <si>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</si>
  <si>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</si>
  <si>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</si>
  <si>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</si>
  <si>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</si>
  <si>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</si>
  <si>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</si>
  <si>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</si>
  <si>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</si>
  <si>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</si>
  <si>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</si>
  <si>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</si>
  <si>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</si>
  <si>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</si>
  <si>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</si>
  <si>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</si>
  <si>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</si>
  <si>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</si>
  <si>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</si>
  <si>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</si>
  <si>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</si>
  <si>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</si>
  <si>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</si>
  <si>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</si>
  <si>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</si>
  <si>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</si>
  <si>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</si>
  <si>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</si>
  <si>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</si>
  <si>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</si>
  <si>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</si>
  <si>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</si>
  <si>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</si>
  <si>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</si>
  <si>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</si>
  <si>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</si>
  <si>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</si>
  <si>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</si>
  <si>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</si>
  <si>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</si>
  <si>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</si>
  <si>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</si>
  <si>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</si>
  <si>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</si>
  <si>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</si>
  <si>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</si>
  <si>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</si>
  <si>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</si>
  <si>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</si>
  <si>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</si>
  <si>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</si>
  <si>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</si>
  <si>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</si>
  <si>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</si>
  <si>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</si>
  <si>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</si>
  <si>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</si>
  <si>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</si>
  <si>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</si>
  <si>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</si>
  <si>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</si>
  <si>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</si>
  <si>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</si>
  <si>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</si>
  <si>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</si>
  <si>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</si>
  <si>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</si>
  <si>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</si>
  <si>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</si>
  <si>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</si>
  <si>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</si>
  <si>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</si>
  <si>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</si>
  <si>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</si>
  <si>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</si>
  <si>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</si>
  <si>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</si>
  <si>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</si>
  <si>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</si>
  <si>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</si>
  <si>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</si>
  <si>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</si>
  <si>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</si>
  <si>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</si>
  <si>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</si>
  <si>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</si>
  <si>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</si>
  <si>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</si>
  <si>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</si>
  <si>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</si>
  <si>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</si>
  <si>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</si>
  <si>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</si>
  <si>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</si>
  <si>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</si>
  <si>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</si>
  <si>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</si>
  <si>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</si>
  <si>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</si>
  <si>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</si>
  <si>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</si>
  <si>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</si>
  <si>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</si>
  <si>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</si>
  <si>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</si>
  <si>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</si>
  <si>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</si>
  <si>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</si>
  <si>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</si>
  <si>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</si>
  <si>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</si>
  <si>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</si>
  <si>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</si>
  <si>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</si>
  <si>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</si>
  <si>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</si>
  <si>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</si>
  <si>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</si>
  <si>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</si>
  <si>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</si>
  <si>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</si>
  <si>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</si>
  <si>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</si>
  <si>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</si>
  <si>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</si>
  <si>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</si>
  <si>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</si>
  <si>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</si>
  <si>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</si>
  <si>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</si>
  <si>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</si>
  <si>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</si>
  <si>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</si>
  <si>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</si>
  <si>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</si>
  <si>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</si>
  <si>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</si>
  <si>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</si>
  <si>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</si>
  <si>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</si>
  <si>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</si>
  <si>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</si>
  <si>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</si>
  <si>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</si>
  <si>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</si>
  <si>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</si>
  <si>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</si>
  <si>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</si>
  <si>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</si>
  <si>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</si>
  <si>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</si>
  <si>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</si>
  <si>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</si>
  <si>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</si>
  <si>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</si>
  <si>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</si>
  <si>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</si>
  <si>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</si>
  <si>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</si>
  <si>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</si>
  <si>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</si>
  <si>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</si>
  <si>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</si>
  <si>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</si>
  <si>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</si>
  <si>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</si>
  <si>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</si>
  <si>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</si>
  <si>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</si>
  <si>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</si>
  <si>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</si>
  <si>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</si>
  <si>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</si>
  <si>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</si>
  <si>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</si>
  <si>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</si>
  <si>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</si>
  <si>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</si>
  <si>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</si>
  <si>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</si>
  <si>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</si>
  <si>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</si>
  <si>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</si>
  <si>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</si>
  <si>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</si>
  <si>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</si>
  <si>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</si>
  <si>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</si>
  <si>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</si>
  <si>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</si>
  <si>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</si>
  <si>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</si>
  <si>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</si>
  <si>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</si>
  <si>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</si>
  <si>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</si>
  <si>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</si>
  <si>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</si>
  <si>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</si>
  <si>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</si>
  <si>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</si>
  <si>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</si>
  <si>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</si>
  <si>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</si>
  <si>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</si>
  <si>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</si>
  <si>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</si>
  <si>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</si>
  <si>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</si>
  <si>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</si>
  <si>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</si>
  <si>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</si>
  <si>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</si>
  <si>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</si>
  <si>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</si>
  <si>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</si>
  <si>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</si>
  <si>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</si>
  <si>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</si>
  <si>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</si>
  <si>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</si>
  <si>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</si>
  <si>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</si>
  <si>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</si>
  <si>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</si>
  <si>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</si>
  <si>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</si>
  <si>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</si>
  <si>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</si>
  <si>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</si>
  <si>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</si>
  <si>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</si>
  <si>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</si>
  <si>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</si>
  <si>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</si>
  <si>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</si>
  <si>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</si>
  <si>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</si>
  <si>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</si>
  <si>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</si>
  <si>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</si>
  <si>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</si>
  <si>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</si>
  <si>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</si>
  <si>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</si>
  <si>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</si>
  <si>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</si>
  <si>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</si>
  <si>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</si>
  <si>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</si>
  <si>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</si>
  <si>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</si>
  <si>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</si>
  <si>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</si>
  <si>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</si>
  <si>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</si>
  <si>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</si>
  <si>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</si>
  <si>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</si>
  <si>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</si>
  <si>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</si>
  <si>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</si>
  <si>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</si>
  <si>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</si>
  <si>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</si>
  <si>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</si>
  <si>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</si>
  <si>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</si>
  <si>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</si>
  <si>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</si>
  <si>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</si>
  <si>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</si>
  <si>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</si>
  <si>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</si>
  <si>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</si>
  <si>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</si>
  <si>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</si>
  <si>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</si>
  <si>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</si>
  <si>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</si>
  <si>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</si>
  <si>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</si>
  <si>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</si>
  <si>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</si>
  <si>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</si>
  <si>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</si>
  <si>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</si>
  <si>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</si>
  <si>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</si>
  <si>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</si>
  <si>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</si>
  <si>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</si>
  <si>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</si>
  <si>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</si>
  <si>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</si>
  <si>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</si>
  <si>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</si>
  <si>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</si>
  <si>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</si>
  <si>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</si>
  <si>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</si>
  <si>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</si>
  <si>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</si>
  <si>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</si>
  <si>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</si>
  <si>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</si>
  <si>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</si>
  <si>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</si>
  <si>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</si>
  <si>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</si>
  <si>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</si>
  <si>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</si>
  <si>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</si>
  <si>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</si>
  <si>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</si>
  <si>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</si>
  <si>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</si>
  <si>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</si>
  <si>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</si>
  <si>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</si>
  <si>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</si>
  <si>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</si>
  <si>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</si>
  <si>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</si>
  <si>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</si>
  <si>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</si>
  <si>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</si>
  <si>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</si>
  <si>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</si>
  <si>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</si>
  <si>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</si>
  <si>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</si>
  <si>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</si>
  <si>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</si>
  <si>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</si>
  <si>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</si>
  <si>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</si>
  <si>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</si>
  <si>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</si>
  <si>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</si>
  <si>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</si>
  <si>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</si>
  <si>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</si>
  <si>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</si>
  <si>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</si>
  <si>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</si>
  <si>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</si>
  <si>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</si>
  <si>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</si>
  <si>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</si>
  <si>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</si>
  <si>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</si>
  <si>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</si>
  <si>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</si>
  <si>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</si>
  <si>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</si>
  <si>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</si>
  <si>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</si>
  <si>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</si>
  <si>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</si>
  <si>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</si>
  <si>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</si>
  <si>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</si>
  <si>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</si>
  <si>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</si>
  <si>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</si>
  <si>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</si>
  <si>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</si>
  <si>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</si>
  <si>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</si>
  <si>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</si>
  <si>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</si>
  <si>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</si>
  <si>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</si>
  <si>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</si>
  <si>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</si>
  <si>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</si>
  <si>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</si>
  <si>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</si>
  <si>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</si>
  <si>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</si>
  <si>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</si>
  <si>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</si>
  <si>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</si>
  <si>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</si>
  <si>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</si>
  <si>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</si>
  <si>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</si>
  <si>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</si>
  <si>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</si>
  <si>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</si>
  <si>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</si>
  <si>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</si>
  <si>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</si>
  <si>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</si>
  <si>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</si>
  <si>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</si>
  <si>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</si>
  <si>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</si>
  <si>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</si>
  <si>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</si>
  <si>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</si>
  <si>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</si>
  <si>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</si>
  <si>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</si>
  <si>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</si>
  <si>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</si>
  <si>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</si>
  <si>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</si>
  <si>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</si>
  <si>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</si>
  <si>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</si>
  <si>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</si>
  <si>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</si>
  <si>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</si>
  <si>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</si>
  <si>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</si>
  <si>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</si>
  <si>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</si>
  <si>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</si>
  <si>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</si>
  <si>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</si>
  <si>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</si>
  <si>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</si>
  <si>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</si>
  <si>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</si>
  <si>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</si>
  <si>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</si>
  <si>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</si>
  <si>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</si>
  <si>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</si>
  <si>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</si>
  <si>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</si>
  <si>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</si>
  <si>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</si>
  <si>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</si>
  <si>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</si>
  <si>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</si>
  <si>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</si>
  <si>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</si>
  <si>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</si>
  <si>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</si>
  <si>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</si>
  <si>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</si>
  <si>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</si>
  <si>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</si>
  <si>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</si>
  <si>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</si>
  <si>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</si>
  <si>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</si>
  <si>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</si>
  <si>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</si>
  <si>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</si>
  <si>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</si>
  <si>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</si>
  <si>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</si>
  <si>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</si>
  <si>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</si>
  <si>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</si>
  <si>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</si>
  <si>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</si>
  <si>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</si>
  <si>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</si>
  <si>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</si>
  <si>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</si>
  <si>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</si>
  <si>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</si>
  <si>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</si>
  <si>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</si>
  <si>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</si>
  <si>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</si>
  <si>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</si>
  <si>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</si>
  <si>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</si>
  <si>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</si>
  <si>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</si>
  <si>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</si>
  <si>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</si>
  <si>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</si>
  <si>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</si>
  <si>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</si>
  <si>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</si>
  <si>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</si>
  <si>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</si>
  <si>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</si>
  <si>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</si>
  <si>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</si>
  <si>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</si>
  <si>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</si>
  <si>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</si>
  <si>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</si>
  <si>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</si>
  <si>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</si>
  <si>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</si>
  <si>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</si>
  <si>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</si>
  <si>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</si>
  <si>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</si>
  <si>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</si>
  <si>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</si>
  <si>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</si>
  <si>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</si>
  <si>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</si>
  <si>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</si>
  <si>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</si>
  <si>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</si>
  <si>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</si>
  <si>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</si>
  <si>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</si>
  <si>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</si>
  <si>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</si>
  <si>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</si>
  <si>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</si>
  <si>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</si>
  <si>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</si>
  <si>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</si>
  <si>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</si>
  <si>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</si>
  <si>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</si>
  <si>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</si>
  <si>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</si>
  <si>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</si>
  <si>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</si>
  <si>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</si>
  <si>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</si>
  <si>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</si>
  <si>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</si>
  <si>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</si>
  <si>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</si>
  <si>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</si>
  <si>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</si>
  <si>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</si>
  <si>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</si>
  <si>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</si>
  <si>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</si>
  <si>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</si>
  <si>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</si>
  <si>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</si>
  <si>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</si>
  <si>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</si>
  <si>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</si>
  <si>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</si>
  <si>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</si>
  <si>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</si>
  <si>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</si>
  <si>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</si>
  <si>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</si>
  <si>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</si>
  <si>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</si>
  <si>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</si>
  <si>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</si>
  <si>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</si>
  <si>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</si>
  <si>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</si>
  <si>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</si>
  <si>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</si>
  <si>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</si>
  <si>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</si>
  <si>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</si>
  <si>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</si>
  <si>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</si>
  <si>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</si>
  <si>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</si>
  <si>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</si>
  <si>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</si>
  <si>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</si>
  <si>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</si>
  <si>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</si>
  <si>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</si>
  <si>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</si>
  <si>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</si>
  <si>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</si>
  <si>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</si>
  <si>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</si>
  <si>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</si>
  <si>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</si>
  <si>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</si>
  <si>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</si>
  <si>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</si>
  <si>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</si>
  <si>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</si>
  <si>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</si>
  <si>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</si>
  <si>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</si>
  <si>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</si>
  <si>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</si>
  <si>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</si>
  <si>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</si>
  <si>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</si>
  <si>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</si>
  <si>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</si>
  <si>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</si>
  <si>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</si>
  <si>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</si>
  <si>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</si>
  <si>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</si>
  <si>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</si>
  <si>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</si>
  <si>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</si>
  <si>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</si>
  <si>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</si>
  <si>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</si>
  <si>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</si>
  <si>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</si>
  <si>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</si>
  <si>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</si>
  <si>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</si>
  <si>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</si>
  <si>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</si>
  <si>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</si>
  <si>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</si>
  <si>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</si>
  <si>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</si>
  <si>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</si>
  <si>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</si>
  <si>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</si>
  <si>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</si>
  <si>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</si>
  <si>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</si>
  <si>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</si>
  <si>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</si>
  <si>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</si>
  <si>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</si>
  <si>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</si>
  <si>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</si>
  <si>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</si>
  <si>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</si>
  <si>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</si>
  <si>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</si>
  <si>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</si>
  <si>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</si>
  <si>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</si>
  <si>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</si>
  <si>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</si>
  <si>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</si>
  <si>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</si>
  <si>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</si>
  <si>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</si>
  <si>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</si>
  <si>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</si>
  <si>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</si>
  <si>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</si>
  <si>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</si>
  <si>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</si>
  <si>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</si>
  <si>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</si>
  <si>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</si>
  <si>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</si>
  <si>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</si>
  <si>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</si>
  <si>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</si>
  <si>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</si>
  <si>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</si>
  <si>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</si>
  <si>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</si>
  <si>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</si>
  <si>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</si>
  <si>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</si>
  <si>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</si>
  <si>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</si>
  <si>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</si>
  <si>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</si>
  <si>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</si>
  <si>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</si>
  <si>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</si>
  <si>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</si>
  <si>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</si>
  <si>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</si>
  <si>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</si>
  <si>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</si>
  <si>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</si>
  <si>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</si>
  <si>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</si>
  <si>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</si>
  <si>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</si>
  <si>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</si>
  <si>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</si>
  <si>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</si>
  <si>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</si>
  <si>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</si>
  <si>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</si>
  <si>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</si>
  <si>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</si>
  <si>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</si>
  <si>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</si>
  <si>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</si>
  <si>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</si>
  <si>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</si>
  <si>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</si>
  <si>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</si>
  <si>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</si>
  <si>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</si>
  <si>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</si>
  <si>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</si>
  <si>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</si>
  <si>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</si>
  <si>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</si>
  <si>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</si>
  <si>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</si>
  <si>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</si>
  <si>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</si>
  <si>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</si>
  <si>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</si>
  <si>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</si>
  <si>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</si>
  <si>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</si>
  <si>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</si>
  <si>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</si>
  <si>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</si>
  <si>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</si>
  <si>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</si>
  <si>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</si>
  <si>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</si>
  <si>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</si>
  <si>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</si>
  <si>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</si>
  <si>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</si>
  <si>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</si>
  <si>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</si>
  <si>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</si>
  <si>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</si>
  <si>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</si>
  <si>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</si>
  <si>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</si>
  <si>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</si>
  <si>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</si>
  <si>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</si>
  <si>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</si>
  <si>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</si>
  <si>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</si>
  <si>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</si>
  <si>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</si>
  <si>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</si>
  <si>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</si>
  <si>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</si>
  <si>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</si>
  <si>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</si>
  <si>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</si>
  <si>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</si>
  <si>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</si>
  <si>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</si>
  <si>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</si>
  <si>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</si>
  <si>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</si>
  <si>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</si>
  <si>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</si>
  <si>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</si>
  <si>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</si>
  <si>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</si>
  <si>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</si>
  <si>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</si>
  <si>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</si>
  <si>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</si>
  <si>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</si>
  <si>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</si>
  <si>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</si>
  <si>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</si>
  <si>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</si>
  <si>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</si>
  <si>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</si>
  <si>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</si>
  <si>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</si>
  <si>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</si>
  <si>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</si>
  <si>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</si>
  <si>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</si>
  <si>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</si>
  <si>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</si>
  <si>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</si>
  <si>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</si>
  <si>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</si>
  <si>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</si>
  <si>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</si>
  <si>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</si>
  <si>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</si>
  <si>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</si>
  <si>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</si>
  <si>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</si>
  <si>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</si>
  <si>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</si>
  <si>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</si>
  <si>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</si>
  <si>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</si>
  <si>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</si>
  <si>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</si>
  <si>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</si>
  <si>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</si>
  <si>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</si>
  <si>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</si>
  <si>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</si>
  <si>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</si>
  <si>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</si>
  <si>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</si>
  <si>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</si>
  <si>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</si>
  <si>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</si>
  <si>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</si>
  <si>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</si>
  <si>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</si>
  <si>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</si>
  <si>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</si>
  <si>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</si>
  <si>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</si>
  <si>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</si>
  <si>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</si>
  <si>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</si>
  <si>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</si>
  <si>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</si>
  <si>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</si>
  <si>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</si>
  <si>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</si>
  <si>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</si>
  <si>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</si>
  <si>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</si>
  <si>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</si>
  <si>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</si>
  <si>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</si>
  <si>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</si>
  <si>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</si>
  <si>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</si>
  <si>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</si>
  <si>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</si>
  <si>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</si>
  <si>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</si>
  <si>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</si>
  <si>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</si>
  <si>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</si>
  <si>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</si>
  <si>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</si>
  <si>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</si>
  <si>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</si>
  <si>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</si>
  <si>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</si>
  <si>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</si>
  <si>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</si>
  <si>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</si>
  <si>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</si>
  <si>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</si>
  <si>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</si>
  <si>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</si>
  <si>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</si>
  <si>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</si>
  <si>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</si>
  <si>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</si>
  <si>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</si>
  <si>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</si>
  <si>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</si>
  <si>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</si>
  <si>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</si>
  <si>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</si>
  <si>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</si>
  <si>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</si>
  <si>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</si>
  <si>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</si>
  <si>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</si>
  <si>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</si>
  <si>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</si>
  <si>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</si>
  <si>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</si>
  <si>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</si>
  <si>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</si>
  <si>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</si>
  <si>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</si>
  <si>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</si>
  <si>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</si>
  <si>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</si>
  <si>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</si>
  <si>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</si>
  <si>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</si>
  <si>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</si>
  <si>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</si>
  <si>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</si>
  <si>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</si>
  <si>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</si>
  <si>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</si>
  <si>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</si>
  <si>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</si>
  <si>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</si>
  <si>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</si>
  <si>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</si>
  <si>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</si>
  <si>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</si>
  <si>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</si>
  <si>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</si>
  <si>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</si>
  <si>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</si>
  <si>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</si>
  <si>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</si>
  <si>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</si>
  <si>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</si>
  <si>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</si>
  <si>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</si>
  <si>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</si>
  <si>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</si>
  <si>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</si>
  <si>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</si>
  <si>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</si>
  <si>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</si>
  <si>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</si>
  <si>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</si>
  <si>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</si>
  <si>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</si>
  <si>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</si>
  <si>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</si>
  <si>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</si>
  <si>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</si>
  <si>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</si>
  <si>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</si>
  <si>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</si>
  <si>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</si>
  <si>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</si>
  <si>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</si>
  <si>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</si>
  <si>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</si>
  <si>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</si>
  <si>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</si>
  <si>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</si>
  <si>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</si>
  <si>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</si>
  <si>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</si>
  <si>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</si>
  <si>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</si>
  <si>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</si>
  <si>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</si>
  <si>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</si>
  <si>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</si>
  <si>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</si>
  <si>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</si>
  <si>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</si>
  <si>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</si>
  <si>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</si>
  <si>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</si>
  <si>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</si>
  <si>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</si>
  <si>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</si>
  <si>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</si>
  <si>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</si>
  <si>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</si>
  <si>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</si>
  <si>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</si>
  <si>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</si>
  <si>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</si>
  <si>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</si>
  <si>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</si>
  <si>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</si>
  <si>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</si>
  <si>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</si>
  <si>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</si>
  <si>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</si>
  <si>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</si>
  <si>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</si>
  <si>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</si>
  <si>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</si>
  <si>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</si>
  <si>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</si>
  <si>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</si>
  <si>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</si>
  <si>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</si>
  <si>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</si>
  <si>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</si>
  <si>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</si>
  <si>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</si>
  <si>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</si>
  <si>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</si>
  <si>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</si>
  <si>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</si>
  <si>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</si>
  <si>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</si>
  <si>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</si>
  <si>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</si>
  <si>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</si>
  <si>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</si>
  <si>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</si>
  <si>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</si>
  <si>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</si>
  <si>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</si>
  <si>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</si>
  <si>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</si>
  <si>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</si>
  <si>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</si>
  <si>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</si>
  <si>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</si>
  <si>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</si>
  <si>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</si>
  <si>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</si>
  <si>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</si>
  <si>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</si>
  <si>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</si>
  <si>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</si>
  <si>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</si>
  <si>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</si>
  <si>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</si>
  <si>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</si>
  <si>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</si>
  <si>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</si>
  <si>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</si>
  <si>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</si>
  <si>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</si>
  <si>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</si>
  <si>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</si>
  <si>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</si>
  <si>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</si>
  <si>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</si>
  <si>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</si>
  <si>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</si>
  <si>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</si>
  <si>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</si>
  <si>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</si>
  <si>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</si>
  <si>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</si>
  <si>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</si>
  <si>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</si>
  <si>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</si>
  <si>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</si>
  <si>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</si>
  <si>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</si>
  <si>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</si>
  <si>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</si>
  <si>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</si>
  <si>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</si>
  <si>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</si>
  <si>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</si>
  <si>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</si>
  <si>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</si>
  <si>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</si>
  <si>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</si>
  <si>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</si>
  <si>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</si>
  <si>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</si>
  <si>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</si>
  <si>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</si>
  <si>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</si>
  <si>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</si>
  <si>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</si>
  <si>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</si>
  <si>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</si>
  <si>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</si>
  <si>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</si>
  <si>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</si>
  <si>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</si>
  <si>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</si>
  <si>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</si>
  <si>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</si>
  <si>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</si>
  <si>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</si>
  <si>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</si>
  <si>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</si>
  <si>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</si>
  <si>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</si>
  <si>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</si>
  <si>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</si>
  <si>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</si>
  <si>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</si>
  <si>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</si>
  <si>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</si>
  <si>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</si>
  <si>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</si>
  <si>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</si>
  <si>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</si>
  <si>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</si>
  <si>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</si>
  <si>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</si>
  <si>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</si>
  <si>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</si>
  <si>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</si>
  <si>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</si>
  <si>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</si>
  <si>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</si>
  <si>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</si>
  <si>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</si>
  <si>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</si>
  <si>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</si>
  <si>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</si>
  <si>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</si>
  <si>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</si>
  <si>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</si>
  <si>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</si>
  <si>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</si>
  <si>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</si>
  <si>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</si>
  <si>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</si>
  <si>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</si>
  <si>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</si>
  <si>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</si>
  <si>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</si>
  <si>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</si>
  <si>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</si>
  <si>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</si>
  <si>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</si>
  <si>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</si>
  <si>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</si>
  <si>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</si>
  <si>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</si>
  <si>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</si>
  <si>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</si>
  <si>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</si>
  <si>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</si>
  <si>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</si>
  <si>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</si>
  <si>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</si>
  <si>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</si>
  <si>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</si>
  <si>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</si>
  <si>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</si>
  <si>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</si>
  <si>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</si>
  <si>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</si>
  <si>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</si>
  <si>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</si>
  <si>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</si>
  <si>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</si>
  <si>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</si>
  <si>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</si>
  <si>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</si>
  <si>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</si>
  <si>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</si>
  <si>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</si>
  <si>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</si>
  <si>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</si>
  <si>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</si>
  <si>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</si>
  <si>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</si>
  <si>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</si>
  <si>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</si>
  <si>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</si>
  <si>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</si>
  <si>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</si>
  <si>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</si>
  <si>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</si>
  <si>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</si>
  <si>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</si>
  <si>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</si>
  <si>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</si>
  <si>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</si>
  <si>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</si>
  <si>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</si>
  <si>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</si>
  <si>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</si>
  <si>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</si>
  <si>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</si>
  <si>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</si>
  <si>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</si>
  <si>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</si>
  <si>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</si>
  <si>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</si>
  <si>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</si>
  <si>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</si>
  <si>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</si>
  <si>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</si>
  <si>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</si>
  <si>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</si>
  <si>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</si>
  <si>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</si>
  <si>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</si>
  <si>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</si>
  <si>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</si>
  <si>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</si>
  <si>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</si>
  <si>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</si>
  <si>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</si>
  <si>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</si>
  <si>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</si>
  <si>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</si>
  <si>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</si>
  <si>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</si>
  <si>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</si>
  <si>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</si>
  <si>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</si>
  <si>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</si>
  <si>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</si>
  <si>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</si>
  <si>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</si>
  <si>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</si>
  <si>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</si>
  <si>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</si>
  <si>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</si>
  <si>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</si>
  <si>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</si>
  <si>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</si>
  <si>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</si>
  <si>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</si>
  <si>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</si>
  <si>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</si>
  <si>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</si>
  <si>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</si>
  <si>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</si>
  <si>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</si>
  <si>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</si>
  <si>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</si>
  <si>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</si>
  <si>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</si>
  <si>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</si>
  <si>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</si>
  <si>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</si>
  <si>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</si>
  <si>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</si>
  <si>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</si>
  <si>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</si>
  <si>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</si>
  <si>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</si>
  <si>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</si>
  <si>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</si>
  <si>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</si>
  <si>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</si>
  <si>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</si>
  <si>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</si>
  <si>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</si>
  <si>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</si>
  <si>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</si>
  <si>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</si>
  <si>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</si>
  <si>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</si>
  <si>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</si>
  <si>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</si>
  <si>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</si>
  <si>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</si>
  <si>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</si>
  <si>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</si>
  <si>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</si>
  <si>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</si>
  <si>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</si>
  <si>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</si>
  <si>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</si>
  <si>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</si>
  <si>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</si>
  <si>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</si>
  <si>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</si>
  <si>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</si>
  <si>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</si>
  <si>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</si>
  <si>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</si>
  <si>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</si>
  <si>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</si>
  <si>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</si>
  <si>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</si>
  <si>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</si>
  <si>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</si>
  <si>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</si>
  <si>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</si>
  <si>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</si>
  <si>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</si>
  <si>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</si>
  <si>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</si>
  <si>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</si>
  <si>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</si>
  <si>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</si>
  <si>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</si>
  <si>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</si>
  <si>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</si>
  <si>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</si>
  <si>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</si>
  <si>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</si>
  <si>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</si>
  <si>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</si>
  <si>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</si>
  <si>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</si>
  <si>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</si>
  <si>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</si>
  <si>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</si>
  <si>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</si>
  <si>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</si>
  <si>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</si>
  <si>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</si>
  <si>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</si>
  <si>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</si>
  <si>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</si>
  <si>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</si>
  <si>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</si>
  <si>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</si>
  <si>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</si>
  <si>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</si>
  <si>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</si>
  <si>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</si>
  <si>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</si>
  <si>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</si>
  <si>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</si>
  <si>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</si>
  <si>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</si>
  <si>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</si>
  <si>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</si>
  <si>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</si>
  <si>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</si>
  <si>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</si>
  <si>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</si>
  <si>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</si>
  <si>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</si>
  <si>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</si>
  <si>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</si>
  <si>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</si>
  <si>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</si>
  <si>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</si>
  <si>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</si>
  <si>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</si>
  <si>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</si>
  <si>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</si>
  <si>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</si>
  <si>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</si>
  <si>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</si>
  <si>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</si>
  <si>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</si>
  <si>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</si>
  <si>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</si>
  <si>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</si>
  <si>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</si>
  <si>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</si>
  <si>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</si>
  <si>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</si>
  <si>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</si>
  <si>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</si>
  <si>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</si>
  <si>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</si>
  <si>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</si>
  <si>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</si>
  <si>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</si>
  <si>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</si>
  <si>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</si>
  <si>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</si>
  <si>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</si>
  <si>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</si>
  <si>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</si>
  <si>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</si>
  <si>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</si>
  <si>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</si>
  <si>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</si>
  <si>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</si>
  <si>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</si>
  <si>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</si>
  <si>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</si>
  <si>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</si>
  <si>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</si>
  <si>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</si>
  <si>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</si>
  <si>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</si>
  <si>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</si>
  <si>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</si>
  <si>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</si>
  <si>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</si>
  <si>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</si>
  <si>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</si>
  <si>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</si>
  <si>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</si>
  <si>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</si>
  <si>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</si>
  <si>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</si>
  <si>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</si>
  <si>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</si>
  <si>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</si>
  <si>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</si>
  <si>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</si>
  <si>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</si>
  <si>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</si>
  <si>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</si>
  <si>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</si>
  <si>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</si>
  <si>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</si>
  <si>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</si>
  <si>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</si>
  <si>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</si>
  <si>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</si>
  <si>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</si>
  <si>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</si>
  <si>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</si>
  <si>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</si>
  <si>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</si>
  <si>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</si>
  <si>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</si>
  <si>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</si>
  <si>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</si>
  <si>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</si>
  <si>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</si>
  <si>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</si>
  <si>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</si>
  <si>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</si>
  <si>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</si>
  <si>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</si>
  <si>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</si>
  <si>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</si>
  <si>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</si>
  <si>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</si>
  <si>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</si>
  <si>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</si>
  <si>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</si>
  <si>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</si>
  <si>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</si>
  <si>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</si>
  <si>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</si>
  <si>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</si>
  <si>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</si>
  <si>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</si>
  <si>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</si>
  <si>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</si>
  <si>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</si>
  <si>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</si>
  <si>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</si>
  <si>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</si>
  <si>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</si>
  <si>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</si>
  <si>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</si>
  <si>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</si>
  <si>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</si>
  <si>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</si>
  <si>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</si>
  <si>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</si>
  <si>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</si>
  <si>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</si>
  <si>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</si>
  <si>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</si>
  <si>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</si>
  <si>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</si>
  <si>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</si>
  <si>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</si>
  <si>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</si>
  <si>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</si>
  <si>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</si>
  <si>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</si>
  <si>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</si>
  <si>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</si>
  <si>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</si>
  <si>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</si>
  <si>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</si>
  <si>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</si>
  <si>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</si>
  <si>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</si>
  <si>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</si>
  <si>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</si>
  <si>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</si>
  <si>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</si>
  <si>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</si>
  <si>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</si>
  <si>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</si>
  <si>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</si>
  <si>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</si>
  <si>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</si>
  <si>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</si>
  <si>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</si>
  <si>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</si>
  <si>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</si>
  <si>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</si>
  <si>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</si>
  <si>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</si>
  <si>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</si>
  <si>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</si>
  <si>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</si>
  <si>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</si>
  <si>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</si>
  <si>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</si>
  <si>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</si>
  <si>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</si>
  <si>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</si>
  <si>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</si>
  <si>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</si>
  <si>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</si>
  <si>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</si>
  <si>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</si>
  <si>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</si>
  <si>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</si>
  <si>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</si>
  <si>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</si>
  <si>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</si>
  <si>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</si>
  <si>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</si>
  <si>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</si>
  <si>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</si>
  <si>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</si>
  <si>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</si>
  <si>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</si>
  <si>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</si>
  <si>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</si>
  <si>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</si>
  <si>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</si>
  <si>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</si>
  <si>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</si>
  <si>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</si>
  <si>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</si>
  <si>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</si>
  <si>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</si>
  <si>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</si>
  <si>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</si>
  <si>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</si>
  <si>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</si>
  <si>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</si>
  <si>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</si>
  <si>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</si>
  <si>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</si>
  <si>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</si>
  <si>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</si>
  <si>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</si>
  <si>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</si>
  <si>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</si>
  <si>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</si>
  <si>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</si>
  <si>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</si>
  <si>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</si>
  <si>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</si>
  <si>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</si>
  <si>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</si>
  <si>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</si>
  <si>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</si>
  <si>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</si>
  <si>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</si>
  <si>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</si>
  <si>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</si>
  <si>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</si>
  <si>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</si>
  <si>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</si>
  <si>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</si>
  <si>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</si>
  <si>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</si>
  <si>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</si>
  <si>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</si>
  <si>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</si>
  <si>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</si>
  <si>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</si>
  <si>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</si>
  <si>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</si>
  <si>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</si>
  <si>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</si>
  <si>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</si>
  <si>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</si>
  <si>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</si>
  <si>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</si>
  <si>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</si>
  <si>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</si>
  <si>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</si>
  <si>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</si>
  <si>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</si>
  <si>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</si>
  <si>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</si>
  <si>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</si>
  <si>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</si>
  <si>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</si>
  <si>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</si>
  <si>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</si>
  <si>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</si>
  <si>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</si>
  <si>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</si>
  <si>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</si>
  <si>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</si>
  <si>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</si>
  <si>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</si>
  <si>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</si>
  <si>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</si>
  <si>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</si>
  <si>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</si>
  <si>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</si>
  <si>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</si>
  <si>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</si>
  <si>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</si>
  <si>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</si>
  <si>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</si>
  <si>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</si>
  <si>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</si>
  <si>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</si>
  <si>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</si>
  <si>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</si>
  <si>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</si>
  <si>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</si>
  <si>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</si>
  <si>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</si>
  <si>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</si>
  <si>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</si>
  <si>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</si>
  <si>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</si>
  <si>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</si>
  <si>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</si>
  <si>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</si>
  <si>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</si>
  <si>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</si>
  <si>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</si>
  <si>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</si>
  <si>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</si>
  <si>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</si>
  <si>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</si>
  <si>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</si>
  <si>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</si>
  <si>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</si>
  <si>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</si>
  <si>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</si>
  <si>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</si>
  <si>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</si>
  <si>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</si>
  <si>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</si>
  <si>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</si>
  <si>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</si>
  <si>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</si>
  <si>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</si>
  <si>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</si>
  <si>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</si>
  <si>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</si>
  <si>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</si>
  <si>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</si>
  <si>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</si>
  <si>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</si>
  <si>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</si>
  <si>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</si>
  <si>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</si>
  <si>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</si>
  <si>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</si>
  <si>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</si>
  <si>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</si>
  <si>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</si>
  <si>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</si>
  <si>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</si>
  <si>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</si>
  <si>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</si>
  <si>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</si>
  <si>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</si>
  <si>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</si>
  <si>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</si>
  <si>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</si>
  <si>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</si>
  <si>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</si>
  <si>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</si>
  <si>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</si>
  <si>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</si>
  <si>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</si>
  <si>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</si>
  <si>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</si>
  <si>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</si>
  <si>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</si>
  <si>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</si>
  <si>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</si>
  <si>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</si>
  <si>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</si>
  <si>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</si>
  <si>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</si>
  <si>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</si>
  <si>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</si>
  <si>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</si>
  <si>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</si>
  <si>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</si>
  <si>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</si>
  <si>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</si>
  <si>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</si>
  <si>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</si>
  <si>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</si>
  <si>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</si>
  <si>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</si>
  <si>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</si>
  <si>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</si>
  <si>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</si>
  <si>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</si>
  <si>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</si>
  <si>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</si>
  <si>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</si>
  <si>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</si>
  <si>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</si>
  <si>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</si>
  <si>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</si>
  <si>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</si>
  <si>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</si>
  <si>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</si>
  <si>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</si>
  <si>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</si>
  <si>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</si>
  <si>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</si>
  <si>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</si>
  <si>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</si>
  <si>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</si>
  <si>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</si>
  <si>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</si>
  <si>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</si>
  <si>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</si>
  <si>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</si>
  <si>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</si>
  <si>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</si>
  <si>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</si>
  <si>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</si>
  <si>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</si>
  <si>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</si>
  <si>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</si>
  <si>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</si>
  <si>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</si>
  <si>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</si>
  <si>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</si>
  <si>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</si>
  <si>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</si>
  <si>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</si>
  <si>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</si>
  <si>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</si>
  <si>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</si>
  <si>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</si>
  <si>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</si>
  <si>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</si>
  <si>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</si>
  <si>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</si>
  <si>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</si>
  <si>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</si>
  <si>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</si>
  <si>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</si>
  <si>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</si>
  <si>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</si>
  <si>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</si>
  <si>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</si>
  <si>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</si>
  <si>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</si>
  <si>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</si>
  <si>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</si>
  <si>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</si>
  <si>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</si>
  <si>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</si>
  <si>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</si>
  <si>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</si>
  <si>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</si>
  <si>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</si>
  <si>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</si>
  <si>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</si>
  <si>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</si>
  <si>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</si>
  <si>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</si>
  <si>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</si>
  <si>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</si>
  <si>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</si>
  <si>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</si>
  <si>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</si>
  <si>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</si>
  <si>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</si>
  <si>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</si>
  <si>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</si>
  <si>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</si>
  <si>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</si>
  <si>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</si>
  <si>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</si>
  <si>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</si>
  <si>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</si>
  <si>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</si>
  <si>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</si>
  <si>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</si>
  <si>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</si>
  <si>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</si>
  <si>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</si>
  <si>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</si>
  <si>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</si>
  <si>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</si>
  <si>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</si>
  <si>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</si>
  <si>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</si>
  <si>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</si>
  <si>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</si>
  <si>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</si>
  <si>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</si>
  <si>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</si>
  <si>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</si>
  <si>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</si>
  <si>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</si>
  <si>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</si>
  <si>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</si>
  <si>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</si>
  <si>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</si>
  <si>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</si>
  <si>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</si>
  <si>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</si>
  <si>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</si>
  <si>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</si>
  <si>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</si>
  <si>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</si>
  <si>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</si>
  <si>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</si>
  <si>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</si>
  <si>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</si>
  <si>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</si>
  <si>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</si>
  <si>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</si>
  <si>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</si>
  <si>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</si>
  <si>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</si>
  <si>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</si>
  <si>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</si>
  <si>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</si>
  <si>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</si>
  <si>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</si>
  <si>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</si>
  <si>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</si>
  <si>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</si>
  <si>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</si>
  <si>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</si>
  <si>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</si>
  <si>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</si>
  <si>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</si>
  <si>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</si>
  <si>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</si>
  <si>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</si>
  <si>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</si>
  <si>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</si>
  <si>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</si>
  <si>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</si>
  <si>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</si>
  <si>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</si>
  <si>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</si>
  <si>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</si>
  <si>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</si>
  <si>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</si>
  <si>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</si>
  <si>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</si>
  <si>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</si>
  <si>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</si>
  <si>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</si>
  <si>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</si>
  <si>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</si>
  <si>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</si>
  <si>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</si>
  <si>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</si>
  <si>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</si>
  <si>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</si>
  <si>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</si>
  <si>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</si>
  <si>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</si>
  <si>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</si>
  <si>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</si>
  <si>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</si>
  <si>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</si>
  <si>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</si>
  <si>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</si>
  <si>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</si>
  <si>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</si>
  <si>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</si>
  <si>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</si>
  <si>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</si>
  <si>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</si>
  <si>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</si>
  <si>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</si>
  <si>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</si>
  <si>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</si>
  <si>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</si>
  <si>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</si>
  <si>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</si>
  <si>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</si>
  <si>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</si>
  <si>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</si>
  <si>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</si>
  <si>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</si>
  <si>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</si>
  <si>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</si>
  <si>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</si>
  <si>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</si>
  <si>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</si>
  <si>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</si>
  <si>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</si>
  <si>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</si>
  <si>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</si>
  <si>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</si>
  <si>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</si>
  <si>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</si>
  <si>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</si>
  <si>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</si>
  <si>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</si>
  <si>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</si>
  <si>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</si>
  <si>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</si>
  <si>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</si>
  <si>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</si>
  <si>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</si>
  <si>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</si>
  <si>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</si>
  <si>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</si>
  <si>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</si>
  <si>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</si>
  <si>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</si>
  <si>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</si>
  <si>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</si>
  <si>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</si>
  <si>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</si>
  <si>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</si>
  <si>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</si>
  <si>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</si>
  <si>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</si>
  <si>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</si>
  <si>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</si>
  <si>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</si>
  <si>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</si>
  <si>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</si>
  <si>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</si>
  <si>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</si>
  <si>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</si>
  <si>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</si>
  <si>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</si>
  <si>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</si>
  <si>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</si>
  <si>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</si>
  <si>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</si>
  <si>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</si>
  <si>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</si>
  <si>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</si>
  <si>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</si>
  <si>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</si>
  <si>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</si>
  <si>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</si>
  <si>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</si>
  <si>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</si>
  <si>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</si>
  <si>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</si>
  <si>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</si>
  <si>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</si>
  <si>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</si>
  <si>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</si>
  <si>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</si>
  <si>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</si>
  <si>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</si>
  <si>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</si>
  <si>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</si>
  <si>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</si>
  <si>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</si>
  <si>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</si>
  <si>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</si>
  <si>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</si>
  <si>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</si>
  <si>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</si>
  <si>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</si>
  <si>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</si>
  <si>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</si>
  <si>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</si>
  <si>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</si>
  <si>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</si>
  <si>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</si>
  <si>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</si>
  <si>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</si>
  <si>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</si>
  <si>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</si>
  <si>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</si>
  <si>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</si>
  <si>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</si>
  <si>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</si>
  <si>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</si>
  <si>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</si>
  <si>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</si>
  <si>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</si>
  <si>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</si>
  <si>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</si>
  <si>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</si>
  <si>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</si>
  <si>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</si>
  <si>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</si>
  <si>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</si>
  <si>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</si>
  <si>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</si>
  <si>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</si>
  <si>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</si>
  <si>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</si>
  <si>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</si>
  <si>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</si>
  <si>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</si>
  <si>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</si>
  <si>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</si>
  <si>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</si>
  <si>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</si>
  <si>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</si>
  <si>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</si>
  <si>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</si>
  <si>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</si>
  <si>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</si>
  <si>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</si>
  <si>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</si>
  <si>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</si>
  <si>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</si>
  <si>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</si>
  <si>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</si>
  <si>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</si>
  <si>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</si>
  <si>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</si>
  <si>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</si>
  <si>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</si>
  <si>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</si>
  <si>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</si>
  <si>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</si>
  <si>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</si>
  <si>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</si>
  <si>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t>
  </si>
  <si>
    <t>■ New Characters: Elise, Tomirk
■ Exclusives: Rozenceil, Mcclaine
■ Confession: Polyal
■ Inscription Skill: Feraquea, Gizaroff,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</si>
  <si>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</si>
  <si>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</si>
  <si>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t>
  </si>
  <si>
    <t>■ Destiny Banner: Clotaire, Mayia, Lucretia
■ Destiny Banner: Rachel, Lana, Tairis
■ Macho Lotto: Oboro</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</si>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</sst>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row>
    <row r="14">
      <c r="A14" s="14" t="s">
        <v>67</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68</v>
      </c>
      <c r="C1" s="19" t="s">
        <v>69</v>
      </c>
      <c r="D1" s="20"/>
      <c r="E1" s="20"/>
      <c r="F1" s="20"/>
      <c r="G1" s="20"/>
      <c r="H1" s="20"/>
      <c r="I1" s="21"/>
      <c r="J1" s="22" t="s">
        <v>70</v>
      </c>
      <c r="K1" s="23" t="s">
        <v>70</v>
      </c>
      <c r="L1" s="24"/>
      <c r="M1" s="24"/>
      <c r="N1" s="24"/>
      <c r="O1" s="24"/>
      <c r="P1" s="24"/>
      <c r="Q1" s="24"/>
      <c r="R1" s="24"/>
      <c r="S1" s="24"/>
      <c r="T1" s="24"/>
      <c r="U1" s="24"/>
      <c r="V1" s="9"/>
      <c r="W1" s="25" t="s">
        <v>6</v>
      </c>
      <c r="X1" s="26" t="s">
        <v>71</v>
      </c>
      <c r="Y1" s="20"/>
      <c r="Z1" s="21"/>
      <c r="AA1" s="27" t="s">
        <v>72</v>
      </c>
      <c r="AB1" s="28" t="s">
        <v>73</v>
      </c>
      <c r="AC1" s="20"/>
      <c r="AD1" s="29" t="s">
        <v>74</v>
      </c>
      <c r="AE1" s="20"/>
      <c r="AF1" s="20"/>
      <c r="AG1" s="20"/>
      <c r="AH1" s="21"/>
      <c r="AI1" s="30" t="s">
        <v>75</v>
      </c>
      <c r="AJ1" s="24"/>
      <c r="AK1" s="24"/>
      <c r="AL1" s="24"/>
      <c r="AM1" s="24"/>
      <c r="AN1" s="9"/>
      <c r="AO1" s="31" t="s">
        <v>76</v>
      </c>
      <c r="AP1" s="32" t="s">
        <v>77</v>
      </c>
      <c r="AQ1" s="20"/>
      <c r="AR1" s="33" t="s">
        <v>78</v>
      </c>
      <c r="AS1" s="20"/>
      <c r="AT1" s="20"/>
      <c r="AU1" s="20"/>
      <c r="AV1" s="21"/>
      <c r="AW1" s="30" t="s">
        <v>75</v>
      </c>
      <c r="AX1" s="24"/>
      <c r="AY1" s="24"/>
      <c r="AZ1" s="24"/>
      <c r="BA1" s="24"/>
      <c r="BB1" s="9"/>
      <c r="BC1" s="34" t="s">
        <v>79</v>
      </c>
      <c r="BD1" s="35" t="s">
        <v>80</v>
      </c>
      <c r="BE1" s="20"/>
      <c r="BF1" s="36" t="s">
        <v>81</v>
      </c>
      <c r="BG1" s="20"/>
      <c r="BH1" s="20"/>
      <c r="BI1" s="20"/>
      <c r="BJ1" s="21"/>
      <c r="BK1" s="37" t="s">
        <v>75</v>
      </c>
      <c r="BL1" s="24"/>
      <c r="BM1" s="24"/>
      <c r="BN1" s="24"/>
      <c r="BO1" s="24"/>
      <c r="BP1" s="9"/>
      <c r="BQ1" s="22" t="s">
        <v>9</v>
      </c>
      <c r="BR1" s="38" t="s">
        <v>82</v>
      </c>
      <c r="BS1" s="24"/>
      <c r="BT1" s="24"/>
      <c r="BU1" s="9"/>
      <c r="BV1" s="39" t="s">
        <v>83</v>
      </c>
      <c r="BW1" s="22" t="s">
        <v>84</v>
      </c>
      <c r="BX1" s="40" t="s">
        <v>85</v>
      </c>
      <c r="BY1" s="24"/>
      <c r="BZ1" s="24"/>
      <c r="CA1" s="24"/>
      <c r="CB1" s="24"/>
      <c r="CC1" s="9"/>
      <c r="CD1" s="41" t="s">
        <v>86</v>
      </c>
      <c r="CE1" s="24"/>
      <c r="CF1" s="9"/>
      <c r="CG1" s="42" t="s">
        <v>87</v>
      </c>
      <c r="CH1" s="24"/>
      <c r="CI1" s="24"/>
      <c r="CJ1" s="22" t="s">
        <v>88</v>
      </c>
      <c r="CK1" s="43" t="s">
        <v>89</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90</v>
      </c>
      <c r="DM1" s="24"/>
      <c r="DN1" s="24"/>
      <c r="DO1" s="24"/>
      <c r="DP1" s="24"/>
      <c r="DQ1" s="9"/>
      <c r="DR1" s="45" t="s">
        <v>91</v>
      </c>
      <c r="DY1" s="46" t="s">
        <v>92</v>
      </c>
      <c r="DZ1" s="47"/>
      <c r="EA1" s="48" t="s">
        <v>93</v>
      </c>
      <c r="EB1" s="49"/>
      <c r="EC1" s="49"/>
      <c r="ED1" s="48" t="s">
        <v>94</v>
      </c>
      <c r="EE1" s="49"/>
      <c r="EF1" s="49"/>
      <c r="EG1" s="49"/>
      <c r="EH1" s="49"/>
      <c r="EI1" s="48" t="s">
        <v>95</v>
      </c>
      <c r="EJ1" s="49"/>
      <c r="EK1" s="49"/>
      <c r="EL1" s="49"/>
      <c r="EM1" s="49"/>
      <c r="EN1" s="48" t="s">
        <v>96</v>
      </c>
      <c r="EO1" s="49"/>
      <c r="EP1" s="49"/>
      <c r="EQ1" s="49"/>
      <c r="ER1" s="49"/>
    </row>
    <row r="2" ht="37.5" customHeight="1">
      <c r="A2" s="50"/>
      <c r="B2" s="50"/>
      <c r="C2" s="51" t="s">
        <v>97</v>
      </c>
      <c r="D2" s="52" t="s">
        <v>98</v>
      </c>
      <c r="E2" s="53" t="s">
        <v>99</v>
      </c>
      <c r="F2" s="53" t="s">
        <v>100</v>
      </c>
      <c r="G2" s="53" t="s">
        <v>101</v>
      </c>
      <c r="H2" s="53" t="s">
        <v>102</v>
      </c>
      <c r="I2" s="53" t="s">
        <v>103</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104</v>
      </c>
      <c r="Y2" s="57" t="s">
        <v>105</v>
      </c>
      <c r="Z2" s="57" t="s">
        <v>106</v>
      </c>
      <c r="AB2" s="58" t="s">
        <v>104</v>
      </c>
      <c r="AC2" s="59" t="s">
        <v>107</v>
      </c>
      <c r="AD2" s="60" t="s">
        <v>104</v>
      </c>
      <c r="AE2" s="59" t="s">
        <v>108</v>
      </c>
      <c r="AF2" s="59" t="s">
        <v>109</v>
      </c>
      <c r="AG2" s="59" t="s">
        <v>110</v>
      </c>
      <c r="AH2" s="59" t="s">
        <v>111</v>
      </c>
      <c r="AI2" s="61" t="s">
        <v>112</v>
      </c>
      <c r="AJ2" s="61" t="s">
        <v>113</v>
      </c>
      <c r="AK2" s="61" t="s">
        <v>114</v>
      </c>
      <c r="AL2" s="61" t="s">
        <v>115</v>
      </c>
      <c r="AM2" s="61" t="s">
        <v>116</v>
      </c>
      <c r="AN2" s="61" t="s">
        <v>117</v>
      </c>
      <c r="AP2" s="62" t="s">
        <v>104</v>
      </c>
      <c r="AQ2" s="63" t="s">
        <v>107</v>
      </c>
      <c r="AR2" s="64" t="s">
        <v>104</v>
      </c>
      <c r="AS2" s="63" t="s">
        <v>108</v>
      </c>
      <c r="AT2" s="63" t="s">
        <v>109</v>
      </c>
      <c r="AU2" s="63" t="s">
        <v>110</v>
      </c>
      <c r="AV2" s="63" t="s">
        <v>111</v>
      </c>
      <c r="AW2" s="61" t="s">
        <v>112</v>
      </c>
      <c r="AX2" s="61" t="s">
        <v>113</v>
      </c>
      <c r="AY2" s="61" t="s">
        <v>114</v>
      </c>
      <c r="AZ2" s="61" t="s">
        <v>115</v>
      </c>
      <c r="BA2" s="61" t="s">
        <v>116</v>
      </c>
      <c r="BB2" s="61" t="s">
        <v>117</v>
      </c>
      <c r="BD2" s="65" t="s">
        <v>104</v>
      </c>
      <c r="BE2" s="66" t="s">
        <v>107</v>
      </c>
      <c r="BF2" s="67" t="s">
        <v>104</v>
      </c>
      <c r="BG2" s="66" t="s">
        <v>108</v>
      </c>
      <c r="BH2" s="66" t="s">
        <v>109</v>
      </c>
      <c r="BI2" s="66" t="s">
        <v>110</v>
      </c>
      <c r="BJ2" s="66" t="s">
        <v>111</v>
      </c>
      <c r="BK2" s="68" t="s">
        <v>112</v>
      </c>
      <c r="BL2" s="68" t="s">
        <v>113</v>
      </c>
      <c r="BM2" s="68" t="s">
        <v>114</v>
      </c>
      <c r="BN2" s="68" t="s">
        <v>115</v>
      </c>
      <c r="BO2" s="68" t="s">
        <v>116</v>
      </c>
      <c r="BP2" s="68" t="s">
        <v>117</v>
      </c>
      <c r="BR2" s="69" t="s">
        <v>112</v>
      </c>
      <c r="BS2" s="69" t="s">
        <v>113</v>
      </c>
      <c r="BT2" s="69" t="s">
        <v>115</v>
      </c>
      <c r="BU2" s="69" t="s">
        <v>116</v>
      </c>
      <c r="BV2" s="50"/>
      <c r="BX2" s="70" t="s">
        <v>118</v>
      </c>
      <c r="BY2" s="70" t="s">
        <v>119</v>
      </c>
      <c r="BZ2" s="70" t="s">
        <v>120</v>
      </c>
      <c r="CA2" s="70" t="s">
        <v>121</v>
      </c>
      <c r="CB2" s="71" t="s">
        <v>122</v>
      </c>
      <c r="CC2" s="71" t="s">
        <v>123</v>
      </c>
      <c r="CD2" s="72" t="s">
        <v>124</v>
      </c>
      <c r="CE2" s="72" t="s">
        <v>125</v>
      </c>
      <c r="CF2" s="72" t="s">
        <v>126</v>
      </c>
      <c r="CG2" s="73" t="s">
        <v>127</v>
      </c>
      <c r="CH2" s="73" t="s">
        <v>128</v>
      </c>
      <c r="CI2" s="74" t="s">
        <v>129</v>
      </c>
      <c r="CK2" s="75" t="s">
        <v>28</v>
      </c>
      <c r="CL2" s="75" t="s">
        <v>130</v>
      </c>
      <c r="CM2" s="75" t="s">
        <v>131</v>
      </c>
      <c r="CN2" s="75" t="s">
        <v>132</v>
      </c>
      <c r="CO2" s="75" t="s">
        <v>133</v>
      </c>
      <c r="CP2" s="75" t="s">
        <v>134</v>
      </c>
      <c r="CQ2" s="75" t="s">
        <v>135</v>
      </c>
      <c r="CR2" s="75" t="s">
        <v>136</v>
      </c>
      <c r="CS2" s="75" t="s">
        <v>137</v>
      </c>
      <c r="CT2" s="75" t="s">
        <v>138</v>
      </c>
      <c r="CU2" s="75" t="s">
        <v>139</v>
      </c>
      <c r="CV2" s="75" t="s">
        <v>140</v>
      </c>
      <c r="CW2" s="75" t="s">
        <v>141</v>
      </c>
      <c r="CX2" s="75" t="s">
        <v>142</v>
      </c>
      <c r="CY2" s="75" t="s">
        <v>143</v>
      </c>
      <c r="CZ2" s="75" t="s">
        <v>144</v>
      </c>
      <c r="DA2" s="75" t="s">
        <v>145</v>
      </c>
      <c r="DB2" s="75" t="s">
        <v>146</v>
      </c>
      <c r="DC2" s="75" t="s">
        <v>147</v>
      </c>
      <c r="DD2" s="75" t="s">
        <v>148</v>
      </c>
      <c r="DE2" s="75" t="s">
        <v>149</v>
      </c>
      <c r="DF2" s="75" t="s">
        <v>150</v>
      </c>
      <c r="DG2" s="75" t="s">
        <v>151</v>
      </c>
      <c r="DH2" s="75" t="s">
        <v>152</v>
      </c>
      <c r="DI2" s="75" t="s">
        <v>153</v>
      </c>
      <c r="DJ2" s="75" t="s">
        <v>154</v>
      </c>
      <c r="DK2" s="75" t="s">
        <v>155</v>
      </c>
      <c r="DL2" s="76" t="s">
        <v>28</v>
      </c>
      <c r="DM2" s="76" t="s">
        <v>131</v>
      </c>
      <c r="DN2" s="76" t="s">
        <v>156</v>
      </c>
      <c r="DO2" s="76" t="s">
        <v>157</v>
      </c>
      <c r="DP2" s="76" t="s">
        <v>158</v>
      </c>
      <c r="DQ2" s="77" t="s">
        <v>159</v>
      </c>
      <c r="DR2" s="78" t="s">
        <v>160</v>
      </c>
      <c r="DS2" s="78" t="s">
        <v>161</v>
      </c>
      <c r="DT2" s="78" t="s">
        <v>162</v>
      </c>
      <c r="DU2" s="78" t="s">
        <v>163</v>
      </c>
      <c r="DV2" s="78" t="s">
        <v>164</v>
      </c>
      <c r="DW2" s="78" t="s">
        <v>165</v>
      </c>
      <c r="DX2" s="78" t="s">
        <v>166</v>
      </c>
      <c r="DY2" s="46" t="s">
        <v>92</v>
      </c>
      <c r="DZ2" s="47"/>
      <c r="EA2" s="48" t="s">
        <v>167</v>
      </c>
      <c r="EB2" s="48" t="s">
        <v>168</v>
      </c>
      <c r="EC2" s="48" t="s">
        <v>169</v>
      </c>
      <c r="ED2" s="48" t="s">
        <v>170</v>
      </c>
      <c r="EE2" s="48" t="s">
        <v>171</v>
      </c>
      <c r="EF2" s="48" t="s">
        <v>172</v>
      </c>
      <c r="EG2" s="48" t="s">
        <v>173</v>
      </c>
      <c r="EH2" s="48" t="s">
        <v>174</v>
      </c>
      <c r="EI2" s="48" t="s">
        <v>170</v>
      </c>
      <c r="EJ2" s="48" t="s">
        <v>171</v>
      </c>
      <c r="EK2" s="48" t="s">
        <v>172</v>
      </c>
      <c r="EL2" s="48" t="s">
        <v>173</v>
      </c>
      <c r="EM2" s="48" t="s">
        <v>174</v>
      </c>
      <c r="EN2" s="48" t="s">
        <v>170</v>
      </c>
      <c r="EO2" s="48" t="s">
        <v>171</v>
      </c>
      <c r="EP2" s="48" t="s">
        <v>172</v>
      </c>
      <c r="EQ2" s="48" t="s">
        <v>173</v>
      </c>
      <c r="ER2" s="48" t="s">
        <v>174</v>
      </c>
    </row>
    <row r="3">
      <c r="A3" s="79" t="s">
        <v>175</v>
      </c>
      <c r="B3" s="69" t="s">
        <v>176</v>
      </c>
      <c r="C3" s="80" t="s">
        <v>177</v>
      </c>
      <c r="D3" s="81" t="s">
        <v>178</v>
      </c>
      <c r="E3" s="82" t="s">
        <v>179</v>
      </c>
      <c r="F3" s="82" t="s">
        <v>180</v>
      </c>
      <c r="G3" s="82" t="s">
        <v>181</v>
      </c>
      <c r="H3" s="82" t="s">
        <v>182</v>
      </c>
      <c r="I3" s="82" t="s">
        <v>183</v>
      </c>
      <c r="J3" s="83"/>
      <c r="K3" s="84"/>
      <c r="L3" s="85" t="s">
        <v>184</v>
      </c>
      <c r="M3" s="84"/>
      <c r="N3" s="84"/>
      <c r="O3" s="84"/>
      <c r="P3" s="84"/>
      <c r="Q3" s="86"/>
      <c r="R3" s="84"/>
      <c r="S3" s="84"/>
      <c r="T3" s="84"/>
      <c r="U3" s="84"/>
      <c r="V3" s="86"/>
      <c r="W3" s="87"/>
      <c r="X3" s="88" t="s">
        <v>185</v>
      </c>
      <c r="Y3" s="89" t="s">
        <v>186</v>
      </c>
      <c r="Z3" s="89" t="s">
        <v>187</v>
      </c>
      <c r="AA3" s="90"/>
      <c r="AB3" s="91" t="s">
        <v>188</v>
      </c>
      <c r="AC3" s="92" t="s">
        <v>189</v>
      </c>
      <c r="AD3" s="93"/>
      <c r="AE3" s="92"/>
      <c r="AF3" s="92"/>
      <c r="AG3" s="92"/>
      <c r="AH3" s="92"/>
      <c r="AI3" s="94"/>
      <c r="AJ3" s="94"/>
      <c r="AK3" s="94"/>
      <c r="AL3" s="94"/>
      <c r="AM3" s="94"/>
      <c r="AN3" s="94"/>
      <c r="AO3" s="95"/>
      <c r="AP3" s="96" t="s">
        <v>190</v>
      </c>
      <c r="AQ3" s="97" t="s">
        <v>191</v>
      </c>
      <c r="AR3" s="98" t="s">
        <v>192</v>
      </c>
      <c r="AS3" s="97" t="s">
        <v>193</v>
      </c>
      <c r="AT3" s="97" t="s">
        <v>194</v>
      </c>
      <c r="AU3" s="97" t="s">
        <v>195</v>
      </c>
      <c r="AV3" s="97" t="s">
        <v>196</v>
      </c>
      <c r="AW3" s="94">
        <v>3372.0</v>
      </c>
      <c r="AX3" s="94">
        <v>369.0</v>
      </c>
      <c r="AY3" s="94">
        <v>204.0</v>
      </c>
      <c r="AZ3" s="94">
        <v>265.0</v>
      </c>
      <c r="BA3" s="94">
        <v>137.0</v>
      </c>
      <c r="BB3" s="94">
        <v>97.0</v>
      </c>
      <c r="BC3" s="99"/>
      <c r="BD3" s="100" t="s">
        <v>197</v>
      </c>
      <c r="BE3" s="101" t="s">
        <v>198</v>
      </c>
      <c r="BF3" s="102"/>
      <c r="BG3" s="101"/>
      <c r="BH3" s="101"/>
      <c r="BI3" s="101"/>
      <c r="BJ3" s="101"/>
      <c r="BK3" s="103"/>
      <c r="BL3" s="103"/>
      <c r="BM3" s="103"/>
      <c r="BN3" s="103"/>
      <c r="BO3" s="103"/>
      <c r="BP3" s="103"/>
      <c r="BQ3" s="83"/>
      <c r="BR3" s="104">
        <v>10.0</v>
      </c>
      <c r="BS3" s="104">
        <v>10.0</v>
      </c>
      <c r="BT3" s="104">
        <v>35.0</v>
      </c>
      <c r="BU3" s="104">
        <v>35.0</v>
      </c>
      <c r="BV3" s="105" t="s">
        <v>199</v>
      </c>
      <c r="BW3" s="83"/>
      <c r="BX3" s="106" t="s">
        <v>200</v>
      </c>
      <c r="BY3" s="106" t="s">
        <v>201</v>
      </c>
      <c r="BZ3" s="106" t="s">
        <v>202</v>
      </c>
      <c r="CA3" s="106" t="s">
        <v>203</v>
      </c>
      <c r="CB3" s="106" t="s">
        <v>204</v>
      </c>
      <c r="CC3" s="106" t="s">
        <v>203</v>
      </c>
      <c r="CD3" s="107"/>
      <c r="CE3" s="108"/>
      <c r="CF3" s="108"/>
      <c r="CG3" s="109" t="s">
        <v>205</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206</v>
      </c>
      <c r="DS3" s="116" t="s">
        <v>207</v>
      </c>
      <c r="DT3" s="116" t="s">
        <v>208</v>
      </c>
      <c r="DU3" s="116" t="s">
        <v>209</v>
      </c>
      <c r="DV3" s="116" t="s">
        <v>210</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211</v>
      </c>
      <c r="B4" s="69" t="s">
        <v>212</v>
      </c>
      <c r="C4" s="80" t="s">
        <v>213</v>
      </c>
      <c r="D4" s="81" t="s">
        <v>214</v>
      </c>
      <c r="E4" s="82"/>
      <c r="F4" s="82"/>
      <c r="G4" s="82"/>
      <c r="H4" s="82"/>
      <c r="I4" s="82" t="s">
        <v>215</v>
      </c>
      <c r="J4" s="83"/>
      <c r="K4" s="84"/>
      <c r="L4" s="85"/>
      <c r="M4" s="84"/>
      <c r="N4" s="84"/>
      <c r="O4" s="84"/>
      <c r="P4" s="121" t="s">
        <v>184</v>
      </c>
      <c r="Q4" s="86"/>
      <c r="R4" s="84"/>
      <c r="S4" s="121" t="s">
        <v>184</v>
      </c>
      <c r="T4" s="121" t="s">
        <v>184</v>
      </c>
      <c r="U4" s="84"/>
      <c r="V4" s="86"/>
      <c r="W4" s="87"/>
      <c r="X4" s="88" t="s">
        <v>216</v>
      </c>
      <c r="Y4" s="89" t="s">
        <v>217</v>
      </c>
      <c r="Z4" s="89" t="s">
        <v>218</v>
      </c>
      <c r="AA4" s="90"/>
      <c r="AB4" s="91" t="s">
        <v>219</v>
      </c>
      <c r="AC4" s="92" t="s">
        <v>220</v>
      </c>
      <c r="AD4" s="93" t="s">
        <v>221</v>
      </c>
      <c r="AE4" s="92" t="s">
        <v>222</v>
      </c>
      <c r="AF4" s="92" t="s">
        <v>219</v>
      </c>
      <c r="AG4" s="92" t="s">
        <v>223</v>
      </c>
      <c r="AH4" s="92" t="s">
        <v>224</v>
      </c>
      <c r="AI4" s="94"/>
      <c r="AJ4" s="94"/>
      <c r="AK4" s="94"/>
      <c r="AL4" s="94"/>
      <c r="AM4" s="94"/>
      <c r="AN4" s="94"/>
      <c r="AO4" s="95"/>
      <c r="AP4" s="96"/>
      <c r="AQ4" s="97"/>
      <c r="AR4" s="98"/>
      <c r="AS4" s="97"/>
      <c r="AT4" s="97"/>
      <c r="AU4" s="97"/>
      <c r="AV4" s="97"/>
      <c r="AW4" s="94"/>
      <c r="AX4" s="94"/>
      <c r="AY4" s="94"/>
      <c r="AZ4" s="94"/>
      <c r="BA4" s="94"/>
      <c r="BB4" s="94"/>
      <c r="BC4" s="99"/>
      <c r="BD4" s="100" t="s">
        <v>225</v>
      </c>
      <c r="BE4" s="101" t="s">
        <v>226</v>
      </c>
      <c r="BF4" s="102" t="s">
        <v>227</v>
      </c>
      <c r="BG4" s="101" t="s">
        <v>228</v>
      </c>
      <c r="BH4" s="101" t="s">
        <v>229</v>
      </c>
      <c r="BI4" s="101" t="s">
        <v>230</v>
      </c>
      <c r="BJ4" s="101" t="s">
        <v>231</v>
      </c>
      <c r="BK4" s="103"/>
      <c r="BL4" s="103"/>
      <c r="BM4" s="103"/>
      <c r="BN4" s="103"/>
      <c r="BO4" s="103"/>
      <c r="BP4" s="103"/>
      <c r="BQ4" s="83"/>
      <c r="BR4" s="104">
        <v>20.0</v>
      </c>
      <c r="BS4" s="104">
        <v>40.0</v>
      </c>
      <c r="BT4" s="104">
        <v>15.0</v>
      </c>
      <c r="BU4" s="104">
        <v>25.0</v>
      </c>
      <c r="BV4" s="105" t="s">
        <v>232</v>
      </c>
      <c r="BW4" s="83"/>
      <c r="BX4" s="106" t="s">
        <v>233</v>
      </c>
      <c r="BY4" s="106" t="s">
        <v>234</v>
      </c>
      <c r="BZ4" s="106" t="s">
        <v>235</v>
      </c>
      <c r="CA4" s="106" t="s">
        <v>236</v>
      </c>
      <c r="CB4" s="106" t="s">
        <v>237</v>
      </c>
      <c r="CC4" s="106" t="s">
        <v>238</v>
      </c>
      <c r="CD4" s="122" t="s">
        <v>239</v>
      </c>
      <c r="CE4" s="123" t="s">
        <v>240</v>
      </c>
      <c r="CF4" s="123" t="s">
        <v>241</v>
      </c>
      <c r="CG4" s="109" t="s">
        <v>242</v>
      </c>
      <c r="CH4" s="109" t="s">
        <v>243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244</v>
      </c>
      <c r="DM4" s="114" t="s">
        <v>245</v>
      </c>
      <c r="DN4" s="114">
        <v>4.0</v>
      </c>
      <c r="DO4" s="114" t="s">
        <v>246</v>
      </c>
      <c r="DP4" s="114">
        <v>4.0</v>
      </c>
      <c r="DQ4" s="115" t="s">
        <v>247</v>
      </c>
      <c r="DR4" s="124" t="s">
        <v>248</v>
      </c>
      <c r="DS4" s="124" t="s">
        <v>249</v>
      </c>
      <c r="DT4" s="124" t="s">
        <v>249</v>
      </c>
      <c r="DU4" s="124" t="s">
        <v>250</v>
      </c>
      <c r="DV4" s="124" t="s">
        <v>251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252</v>
      </c>
      <c r="B5" s="69" t="s">
        <v>212</v>
      </c>
      <c r="C5" s="125" t="s">
        <v>253</v>
      </c>
      <c r="D5" s="126" t="s">
        <v>254</v>
      </c>
      <c r="E5" s="127"/>
      <c r="F5" s="127"/>
      <c r="G5" s="127"/>
      <c r="H5" s="127"/>
      <c r="I5" s="127"/>
      <c r="J5" s="83"/>
      <c r="K5" s="84"/>
      <c r="L5" s="85" t="s">
        <v>184</v>
      </c>
      <c r="M5" s="121"/>
      <c r="N5" s="121" t="s">
        <v>184</v>
      </c>
      <c r="O5" s="84"/>
      <c r="P5" s="121"/>
      <c r="Q5" s="86"/>
      <c r="R5" s="84"/>
      <c r="S5" s="84"/>
      <c r="T5" s="84"/>
      <c r="U5" s="121"/>
      <c r="V5" s="128" t="s">
        <v>184</v>
      </c>
      <c r="W5" s="87"/>
      <c r="X5" s="129" t="s">
        <v>255</v>
      </c>
      <c r="Y5" s="130" t="s">
        <v>228</v>
      </c>
      <c r="Z5" s="130" t="s">
        <v>256</v>
      </c>
      <c r="AA5" s="90"/>
      <c r="AB5" s="91" t="s">
        <v>257</v>
      </c>
      <c r="AC5" s="131" t="s">
        <v>220</v>
      </c>
      <c r="AD5" s="93" t="s">
        <v>258</v>
      </c>
      <c r="AE5" s="131" t="s">
        <v>259</v>
      </c>
      <c r="AF5" s="131" t="s">
        <v>219</v>
      </c>
      <c r="AG5" s="131" t="s">
        <v>260</v>
      </c>
      <c r="AH5" s="131" t="s">
        <v>231</v>
      </c>
      <c r="AI5" s="94"/>
      <c r="AJ5" s="94"/>
      <c r="AK5" s="94"/>
      <c r="AL5" s="94"/>
      <c r="AM5" s="94"/>
      <c r="AN5" s="94"/>
      <c r="AO5" s="95"/>
      <c r="AP5" s="96"/>
      <c r="AQ5" s="132"/>
      <c r="AR5" s="98"/>
      <c r="AS5" s="132"/>
      <c r="AT5" s="132"/>
      <c r="AU5" s="132"/>
      <c r="AV5" s="132"/>
      <c r="AW5" s="94"/>
      <c r="AX5" s="94"/>
      <c r="AY5" s="94"/>
      <c r="AZ5" s="94"/>
      <c r="BA5" s="94"/>
      <c r="BB5" s="94"/>
      <c r="BC5" s="99"/>
      <c r="BD5" s="100" t="s">
        <v>261</v>
      </c>
      <c r="BE5" s="133" t="s">
        <v>217</v>
      </c>
      <c r="BF5" s="102" t="s">
        <v>262</v>
      </c>
      <c r="BG5" s="133" t="s">
        <v>263</v>
      </c>
      <c r="BH5" s="133" t="s">
        <v>229</v>
      </c>
      <c r="BI5" s="133" t="s">
        <v>264</v>
      </c>
      <c r="BJ5" s="133" t="s">
        <v>265</v>
      </c>
      <c r="BK5" s="103"/>
      <c r="BL5" s="103"/>
      <c r="BM5" s="103"/>
      <c r="BN5" s="103"/>
      <c r="BO5" s="103"/>
      <c r="BP5" s="103"/>
      <c r="BQ5" s="83"/>
      <c r="BR5" s="104">
        <v>10.0</v>
      </c>
      <c r="BS5" s="104">
        <v>30.0</v>
      </c>
      <c r="BT5" s="104">
        <v>20.0</v>
      </c>
      <c r="BU5" s="104">
        <v>40.0</v>
      </c>
      <c r="BV5" s="105" t="s">
        <v>266</v>
      </c>
      <c r="BW5" s="83"/>
      <c r="BX5" s="134" t="s">
        <v>200</v>
      </c>
      <c r="BY5" s="134" t="s">
        <v>201</v>
      </c>
      <c r="BZ5" s="134" t="s">
        <v>267</v>
      </c>
      <c r="CA5" s="134" t="s">
        <v>179</v>
      </c>
      <c r="CB5" s="134" t="s">
        <v>268</v>
      </c>
      <c r="CC5" s="134" t="s">
        <v>179</v>
      </c>
      <c r="CD5" s="135"/>
      <c r="CE5" s="136" t="s">
        <v>269</v>
      </c>
      <c r="CF5" s="136" t="s">
        <v>270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271</v>
      </c>
      <c r="DM5" s="114" t="s">
        <v>272</v>
      </c>
      <c r="DN5" s="114">
        <v>3.0</v>
      </c>
      <c r="DO5" s="114" t="s">
        <v>273</v>
      </c>
      <c r="DP5" s="114">
        <v>4.0</v>
      </c>
      <c r="DQ5" s="115" t="s">
        <v>274</v>
      </c>
      <c r="DR5" s="139" t="s">
        <v>248</v>
      </c>
      <c r="DS5" s="139" t="s">
        <v>249</v>
      </c>
      <c r="DT5" s="139" t="s">
        <v>275</v>
      </c>
      <c r="DU5" s="139" t="s">
        <v>250</v>
      </c>
      <c r="DV5" s="139" t="s">
        <v>251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276</v>
      </c>
      <c r="B6" s="69" t="s">
        <v>212</v>
      </c>
      <c r="C6" s="140" t="s">
        <v>277</v>
      </c>
      <c r="D6" s="81" t="s">
        <v>278</v>
      </c>
      <c r="E6" s="82" t="s">
        <v>179</v>
      </c>
      <c r="F6" s="82" t="s">
        <v>179</v>
      </c>
      <c r="G6" s="82" t="s">
        <v>279</v>
      </c>
      <c r="H6" s="82" t="s">
        <v>280</v>
      </c>
      <c r="I6" s="82" t="s">
        <v>281</v>
      </c>
      <c r="J6" s="83"/>
      <c r="K6" s="85"/>
      <c r="L6" s="85"/>
      <c r="M6" s="85"/>
      <c r="N6" s="84"/>
      <c r="O6" s="84"/>
      <c r="P6" s="84"/>
      <c r="Q6" s="141" t="s">
        <v>184</v>
      </c>
      <c r="R6" s="85"/>
      <c r="S6" s="85"/>
      <c r="T6" s="85"/>
      <c r="U6" s="85" t="s">
        <v>184</v>
      </c>
      <c r="V6" s="142" t="s">
        <v>184</v>
      </c>
      <c r="W6" s="87"/>
      <c r="X6" s="88" t="s">
        <v>282</v>
      </c>
      <c r="Y6" s="89" t="s">
        <v>283</v>
      </c>
      <c r="Z6" s="89" t="s">
        <v>284</v>
      </c>
      <c r="AA6" s="90"/>
      <c r="AB6" s="91" t="s">
        <v>285</v>
      </c>
      <c r="AC6" s="92" t="s">
        <v>286</v>
      </c>
      <c r="AD6" s="93" t="s">
        <v>287</v>
      </c>
      <c r="AE6" s="92" t="s">
        <v>288</v>
      </c>
      <c r="AF6" s="92" t="s">
        <v>231</v>
      </c>
      <c r="AG6" s="143" t="s">
        <v>289</v>
      </c>
      <c r="AH6" s="92" t="s">
        <v>290</v>
      </c>
      <c r="AI6" s="94"/>
      <c r="AJ6" s="94"/>
      <c r="AK6" s="94"/>
      <c r="AL6" s="94"/>
      <c r="AM6" s="94"/>
      <c r="AN6" s="94"/>
      <c r="AO6" s="95"/>
      <c r="AP6" s="96"/>
      <c r="AQ6" s="97"/>
      <c r="AR6" s="98"/>
      <c r="AS6" s="97"/>
      <c r="AT6" s="97"/>
      <c r="AU6" s="144"/>
      <c r="AV6" s="97"/>
      <c r="AW6" s="94"/>
      <c r="AX6" s="94"/>
      <c r="AY6" s="94"/>
      <c r="AZ6" s="94"/>
      <c r="BA6" s="94"/>
      <c r="BB6" s="94"/>
      <c r="BC6" s="99"/>
      <c r="BD6" s="100" t="s">
        <v>291</v>
      </c>
      <c r="BE6" s="145" t="s">
        <v>292</v>
      </c>
      <c r="BF6" s="102" t="s">
        <v>293</v>
      </c>
      <c r="BG6" s="145" t="s">
        <v>294</v>
      </c>
      <c r="BH6" s="101" t="s">
        <v>224</v>
      </c>
      <c r="BI6" s="101" t="s">
        <v>230</v>
      </c>
      <c r="BJ6" s="101" t="s">
        <v>295</v>
      </c>
      <c r="BK6" s="103"/>
      <c r="BL6" s="103"/>
      <c r="BM6" s="103"/>
      <c r="BN6" s="103"/>
      <c r="BO6" s="103"/>
      <c r="BP6" s="103"/>
      <c r="BQ6" s="83"/>
      <c r="BR6" s="104">
        <v>15.0</v>
      </c>
      <c r="BS6" s="104">
        <v>35.0</v>
      </c>
      <c r="BT6" s="104">
        <v>35.0</v>
      </c>
      <c r="BU6" s="104">
        <v>15.0</v>
      </c>
      <c r="BV6" s="105" t="s">
        <v>296</v>
      </c>
      <c r="BW6" s="83"/>
      <c r="BX6" s="106" t="s">
        <v>233</v>
      </c>
      <c r="BY6" s="106" t="s">
        <v>201</v>
      </c>
      <c r="BZ6" s="106" t="s">
        <v>297</v>
      </c>
      <c r="CA6" s="106" t="s">
        <v>179</v>
      </c>
      <c r="CB6" s="106" t="s">
        <v>298</v>
      </c>
      <c r="CC6" s="106" t="s">
        <v>179</v>
      </c>
      <c r="CD6" s="122" t="s">
        <v>299</v>
      </c>
      <c r="CE6" s="123" t="s">
        <v>300</v>
      </c>
      <c r="CF6" s="123" t="s">
        <v>301</v>
      </c>
      <c r="CG6" s="109" t="s">
        <v>302</v>
      </c>
      <c r="CH6" s="109" t="s">
        <v>303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304</v>
      </c>
      <c r="DM6" s="114" t="s">
        <v>305</v>
      </c>
      <c r="DN6" s="114" t="s">
        <v>179</v>
      </c>
      <c r="DO6" s="114" t="s">
        <v>179</v>
      </c>
      <c r="DP6" s="114" t="s">
        <v>179</v>
      </c>
      <c r="DQ6" s="115" t="s">
        <v>306</v>
      </c>
      <c r="DR6" s="124" t="s">
        <v>248</v>
      </c>
      <c r="DS6" s="124" t="s">
        <v>249</v>
      </c>
      <c r="DT6" s="124" t="s">
        <v>249</v>
      </c>
      <c r="DU6" s="124" t="s">
        <v>250</v>
      </c>
      <c r="DV6" s="124" t="s">
        <v>251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307</v>
      </c>
      <c r="B7" s="69" t="s">
        <v>212</v>
      </c>
      <c r="C7" s="140" t="s">
        <v>308</v>
      </c>
      <c r="D7" s="81" t="s">
        <v>309</v>
      </c>
      <c r="E7" s="82" t="s">
        <v>179</v>
      </c>
      <c r="F7" s="82" t="s">
        <v>179</v>
      </c>
      <c r="G7" s="82" t="s">
        <v>310</v>
      </c>
      <c r="H7" s="82" t="s">
        <v>311</v>
      </c>
      <c r="I7" s="82" t="s">
        <v>312</v>
      </c>
      <c r="J7" s="83"/>
      <c r="K7" s="85"/>
      <c r="L7" s="85" t="s">
        <v>184</v>
      </c>
      <c r="M7" s="85" t="s">
        <v>184</v>
      </c>
      <c r="N7" s="84"/>
      <c r="O7" s="84"/>
      <c r="P7" s="84"/>
      <c r="Q7" s="86"/>
      <c r="R7" s="85"/>
      <c r="S7" s="85"/>
      <c r="T7" s="85" t="s">
        <v>184</v>
      </c>
      <c r="U7" s="85"/>
      <c r="V7" s="142"/>
      <c r="W7" s="87"/>
      <c r="X7" s="88" t="s">
        <v>313</v>
      </c>
      <c r="Y7" s="89" t="s">
        <v>289</v>
      </c>
      <c r="Z7" s="89" t="s">
        <v>314</v>
      </c>
      <c r="AA7" s="90"/>
      <c r="AB7" s="91" t="s">
        <v>315</v>
      </c>
      <c r="AC7" s="92" t="s">
        <v>316</v>
      </c>
      <c r="AD7" s="93" t="s">
        <v>317</v>
      </c>
      <c r="AE7" s="92" t="s">
        <v>318</v>
      </c>
      <c r="AF7" s="92" t="s">
        <v>224</v>
      </c>
      <c r="AG7" s="143" t="s">
        <v>319</v>
      </c>
      <c r="AH7" s="92" t="s">
        <v>320</v>
      </c>
      <c r="AI7" s="94"/>
      <c r="AJ7" s="94"/>
      <c r="AK7" s="94"/>
      <c r="AL7" s="94"/>
      <c r="AM7" s="94"/>
      <c r="AN7" s="94"/>
      <c r="AO7" s="95"/>
      <c r="AP7" s="96"/>
      <c r="AQ7" s="97"/>
      <c r="AR7" s="98"/>
      <c r="AS7" s="97"/>
      <c r="AT7" s="97"/>
      <c r="AU7" s="144"/>
      <c r="AV7" s="97"/>
      <c r="AW7" s="94"/>
      <c r="AX7" s="94"/>
      <c r="AY7" s="94"/>
      <c r="AZ7" s="94"/>
      <c r="BA7" s="94"/>
      <c r="BB7" s="94"/>
      <c r="BC7" s="99"/>
      <c r="BD7" s="100" t="s">
        <v>321</v>
      </c>
      <c r="BE7" s="145" t="s">
        <v>322</v>
      </c>
      <c r="BF7" s="102" t="s">
        <v>323</v>
      </c>
      <c r="BG7" s="145" t="s">
        <v>324</v>
      </c>
      <c r="BH7" s="101" t="s">
        <v>325</v>
      </c>
      <c r="BI7" s="101" t="s">
        <v>326</v>
      </c>
      <c r="BJ7" s="101" t="s">
        <v>327</v>
      </c>
      <c r="BK7" s="103"/>
      <c r="BL7" s="103"/>
      <c r="BM7" s="103"/>
      <c r="BN7" s="103"/>
      <c r="BO7" s="103"/>
      <c r="BP7" s="103"/>
      <c r="BQ7" s="83"/>
      <c r="BR7" s="104">
        <v>25.0</v>
      </c>
      <c r="BS7" s="104">
        <v>25.0</v>
      </c>
      <c r="BT7" s="104">
        <v>25.0</v>
      </c>
      <c r="BU7" s="104">
        <v>25.0</v>
      </c>
      <c r="BV7" s="105" t="s">
        <v>328</v>
      </c>
      <c r="BW7" s="83"/>
      <c r="BX7" s="106" t="s">
        <v>233</v>
      </c>
      <c r="BY7" s="106" t="s">
        <v>201</v>
      </c>
      <c r="BZ7" s="106" t="s">
        <v>329</v>
      </c>
      <c r="CA7" s="106" t="s">
        <v>330</v>
      </c>
      <c r="CB7" s="106" t="s">
        <v>331</v>
      </c>
      <c r="CC7" s="106" t="s">
        <v>332</v>
      </c>
      <c r="CD7" s="122" t="s">
        <v>333</v>
      </c>
      <c r="CE7" s="123" t="s">
        <v>334</v>
      </c>
      <c r="CF7" s="123" t="s">
        <v>335</v>
      </c>
      <c r="CG7" s="109"/>
      <c r="CH7" s="109"/>
      <c r="CI7" s="109"/>
      <c r="CJ7" s="83"/>
      <c r="CK7" s="111" t="s">
        <v>336</v>
      </c>
      <c r="CL7" s="112" t="s">
        <v>337</v>
      </c>
      <c r="CM7" s="112" t="s">
        <v>338</v>
      </c>
      <c r="CN7" s="112" t="s">
        <v>339</v>
      </c>
      <c r="CO7" s="112" t="s">
        <v>282</v>
      </c>
      <c r="CP7" s="112"/>
      <c r="CQ7" s="112"/>
      <c r="CR7" s="112">
        <v>9.0</v>
      </c>
      <c r="CS7" s="112">
        <v>27.0</v>
      </c>
      <c r="CT7" s="112">
        <v>47.0</v>
      </c>
      <c r="CU7" s="112">
        <v>67.0</v>
      </c>
      <c r="CV7" s="112">
        <v>87.0</v>
      </c>
      <c r="CW7" s="112">
        <v>107.0</v>
      </c>
      <c r="CX7" s="112" t="s">
        <v>113</v>
      </c>
      <c r="CY7" s="112">
        <v>9.0</v>
      </c>
      <c r="CZ7" s="112">
        <v>27.0</v>
      </c>
      <c r="DA7" s="112">
        <v>47.0</v>
      </c>
      <c r="DB7" s="112">
        <v>67.0</v>
      </c>
      <c r="DC7" s="112">
        <v>87.0</v>
      </c>
      <c r="DD7" s="112">
        <v>107.0</v>
      </c>
      <c r="DE7" s="112" t="s">
        <v>114</v>
      </c>
      <c r="DF7" s="112" t="s">
        <v>340</v>
      </c>
      <c r="DG7" s="112" t="s">
        <v>341</v>
      </c>
      <c r="DH7" s="112" t="s">
        <v>342</v>
      </c>
      <c r="DI7" s="112" t="s">
        <v>343</v>
      </c>
      <c r="DJ7" s="112" t="s">
        <v>344</v>
      </c>
      <c r="DK7" s="112"/>
      <c r="DL7" s="113" t="s">
        <v>345</v>
      </c>
      <c r="DM7" s="114" t="s">
        <v>346</v>
      </c>
      <c r="DN7" s="114">
        <v>3.0</v>
      </c>
      <c r="DO7" s="114">
        <v>2.0</v>
      </c>
      <c r="DP7" s="114" t="s">
        <v>347</v>
      </c>
      <c r="DQ7" s="115" t="s">
        <v>348</v>
      </c>
      <c r="DR7" s="116" t="s">
        <v>349</v>
      </c>
      <c r="DS7" s="116" t="s">
        <v>249</v>
      </c>
      <c r="DT7" s="116" t="s">
        <v>249</v>
      </c>
      <c r="DU7" s="116" t="s">
        <v>350</v>
      </c>
      <c r="DV7" s="116" t="s">
        <v>351</v>
      </c>
      <c r="DW7" s="139" t="s">
        <v>352</v>
      </c>
      <c r="DX7" s="139" t="s">
        <v>353</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354</v>
      </c>
      <c r="B8" s="69" t="s">
        <v>212</v>
      </c>
      <c r="C8" s="140" t="s">
        <v>355</v>
      </c>
      <c r="D8" s="81" t="s">
        <v>356</v>
      </c>
      <c r="E8" s="82" t="s">
        <v>179</v>
      </c>
      <c r="F8" s="82" t="s">
        <v>179</v>
      </c>
      <c r="G8" s="82" t="s">
        <v>357</v>
      </c>
      <c r="H8" s="82" t="s">
        <v>358</v>
      </c>
      <c r="I8" s="82" t="s">
        <v>359</v>
      </c>
      <c r="J8" s="83"/>
      <c r="K8" s="85"/>
      <c r="L8" s="85"/>
      <c r="M8" s="84"/>
      <c r="N8" s="84"/>
      <c r="O8" s="84"/>
      <c r="P8" s="84"/>
      <c r="Q8" s="142" t="s">
        <v>184</v>
      </c>
      <c r="R8" s="85"/>
      <c r="S8" s="85"/>
      <c r="T8" s="85"/>
      <c r="U8" s="85" t="s">
        <v>184</v>
      </c>
      <c r="V8" s="142" t="s">
        <v>184</v>
      </c>
      <c r="W8" s="87"/>
      <c r="X8" s="88" t="s">
        <v>360</v>
      </c>
      <c r="Y8" s="89" t="s">
        <v>189</v>
      </c>
      <c r="Z8" s="89" t="s">
        <v>361</v>
      </c>
      <c r="AA8" s="90"/>
      <c r="AB8" s="91" t="s">
        <v>362</v>
      </c>
      <c r="AC8" s="92" t="s">
        <v>363</v>
      </c>
      <c r="AD8" s="93" t="s">
        <v>364</v>
      </c>
      <c r="AE8" s="92" t="s">
        <v>187</v>
      </c>
      <c r="AF8" s="92" t="s">
        <v>194</v>
      </c>
      <c r="AG8" s="92" t="s">
        <v>365</v>
      </c>
      <c r="AH8" s="92" t="s">
        <v>366</v>
      </c>
      <c r="AI8" s="94"/>
      <c r="AJ8" s="94"/>
      <c r="AK8" s="94"/>
      <c r="AL8" s="94"/>
      <c r="AM8" s="94"/>
      <c r="AN8" s="94"/>
      <c r="AO8" s="95"/>
      <c r="AP8" s="96"/>
      <c r="AQ8" s="97"/>
      <c r="AR8" s="98"/>
      <c r="AS8" s="97"/>
      <c r="AT8" s="97"/>
      <c r="AU8" s="144"/>
      <c r="AV8" s="97"/>
      <c r="AW8" s="94"/>
      <c r="AX8" s="94"/>
      <c r="AY8" s="94"/>
      <c r="AZ8" s="94"/>
      <c r="BA8" s="94"/>
      <c r="BB8" s="94"/>
      <c r="BC8" s="99"/>
      <c r="BD8" s="100" t="s">
        <v>367</v>
      </c>
      <c r="BE8" s="101" t="s">
        <v>368</v>
      </c>
      <c r="BF8" s="102" t="s">
        <v>355</v>
      </c>
      <c r="BG8" s="101" t="s">
        <v>369</v>
      </c>
      <c r="BH8" s="101" t="s">
        <v>320</v>
      </c>
      <c r="BI8" s="101" t="s">
        <v>370</v>
      </c>
      <c r="BJ8" s="101" t="s">
        <v>371</v>
      </c>
      <c r="BK8" s="103"/>
      <c r="BL8" s="103"/>
      <c r="BM8" s="103"/>
      <c r="BN8" s="103"/>
      <c r="BO8" s="103"/>
      <c r="BP8" s="103"/>
      <c r="BQ8" s="83"/>
      <c r="BR8" s="104">
        <v>35.0</v>
      </c>
      <c r="BS8" s="104">
        <v>15.0</v>
      </c>
      <c r="BT8" s="104">
        <v>35.0</v>
      </c>
      <c r="BU8" s="104">
        <v>15.0</v>
      </c>
      <c r="BV8" s="105" t="s">
        <v>372</v>
      </c>
      <c r="BW8" s="83"/>
      <c r="BX8" s="106" t="s">
        <v>373</v>
      </c>
      <c r="BY8" s="106" t="s">
        <v>201</v>
      </c>
      <c r="BZ8" s="106" t="s">
        <v>374</v>
      </c>
      <c r="CA8" s="106" t="s">
        <v>179</v>
      </c>
      <c r="CB8" s="106" t="s">
        <v>375</v>
      </c>
      <c r="CC8" s="106" t="s">
        <v>179</v>
      </c>
      <c r="CD8" s="122" t="s">
        <v>376</v>
      </c>
      <c r="CE8" s="123" t="s">
        <v>377</v>
      </c>
      <c r="CF8" s="123" t="s">
        <v>378</v>
      </c>
      <c r="CG8" s="109" t="s">
        <v>379</v>
      </c>
      <c r="CH8" s="109" t="s">
        <v>380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381</v>
      </c>
      <c r="DM8" s="114" t="s">
        <v>305</v>
      </c>
      <c r="DN8" s="114">
        <v>3.0</v>
      </c>
      <c r="DO8" s="114" t="s">
        <v>273</v>
      </c>
      <c r="DP8" s="114" t="s">
        <v>347</v>
      </c>
      <c r="DQ8" s="115" t="s">
        <v>382</v>
      </c>
      <c r="DR8" s="124" t="s">
        <v>206</v>
      </c>
      <c r="DS8" s="124" t="s">
        <v>383</v>
      </c>
      <c r="DT8" s="124" t="s">
        <v>384</v>
      </c>
      <c r="DU8" s="124" t="s">
        <v>209</v>
      </c>
      <c r="DV8" s="124" t="s">
        <v>210</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385</v>
      </c>
      <c r="B9" s="69" t="s">
        <v>386</v>
      </c>
      <c r="C9" s="140" t="s">
        <v>387</v>
      </c>
      <c r="D9" s="81" t="s">
        <v>388</v>
      </c>
      <c r="E9" s="82" t="s">
        <v>179</v>
      </c>
      <c r="F9" s="82" t="s">
        <v>389</v>
      </c>
      <c r="G9" s="82" t="s">
        <v>390</v>
      </c>
      <c r="H9" s="82" t="s">
        <v>391</v>
      </c>
      <c r="I9" s="82" t="s">
        <v>392</v>
      </c>
      <c r="J9" s="83"/>
      <c r="K9" s="85"/>
      <c r="L9" s="85"/>
      <c r="M9" s="84"/>
      <c r="N9" s="84"/>
      <c r="O9" s="84"/>
      <c r="P9" s="84"/>
      <c r="Q9" s="86"/>
      <c r="R9" s="85" t="s">
        <v>184</v>
      </c>
      <c r="S9" s="85" t="s">
        <v>184</v>
      </c>
      <c r="T9" s="85"/>
      <c r="U9" s="84"/>
      <c r="V9" s="86"/>
      <c r="W9" s="87"/>
      <c r="X9" s="88" t="s">
        <v>393</v>
      </c>
      <c r="Y9" s="89" t="s">
        <v>394</v>
      </c>
      <c r="Z9" s="89" t="s">
        <v>395</v>
      </c>
      <c r="AA9" s="90"/>
      <c r="AB9" s="91" t="s">
        <v>197</v>
      </c>
      <c r="AC9" s="92" t="s">
        <v>396</v>
      </c>
      <c r="AD9" s="93" t="s">
        <v>397</v>
      </c>
      <c r="AE9" s="92" t="s">
        <v>398</v>
      </c>
      <c r="AF9" s="92" t="s">
        <v>399</v>
      </c>
      <c r="AG9" s="92" t="s">
        <v>400</v>
      </c>
      <c r="AH9" s="92" t="s">
        <v>196</v>
      </c>
      <c r="AI9" s="94"/>
      <c r="AJ9" s="94"/>
      <c r="AK9" s="94"/>
      <c r="AL9" s="94"/>
      <c r="AM9" s="94"/>
      <c r="AN9" s="94"/>
      <c r="AO9" s="95"/>
      <c r="AP9" s="96" t="s">
        <v>401</v>
      </c>
      <c r="AQ9" s="97" t="s">
        <v>402</v>
      </c>
      <c r="AR9" s="98" t="s">
        <v>403</v>
      </c>
      <c r="AS9" s="97" t="s">
        <v>404</v>
      </c>
      <c r="AT9" s="97" t="s">
        <v>405</v>
      </c>
      <c r="AU9" s="144" t="s">
        <v>406</v>
      </c>
      <c r="AV9" s="97" t="s">
        <v>366</v>
      </c>
      <c r="AW9" s="94"/>
      <c r="AX9" s="94"/>
      <c r="AY9" s="94"/>
      <c r="AZ9" s="94"/>
      <c r="BA9" s="94"/>
      <c r="BB9" s="94"/>
      <c r="BC9" s="99"/>
      <c r="BD9" s="100" t="s">
        <v>407</v>
      </c>
      <c r="BE9" s="101" t="s">
        <v>408</v>
      </c>
      <c r="BF9" s="102"/>
      <c r="BG9" s="101"/>
      <c r="BH9" s="101"/>
      <c r="BI9" s="101"/>
      <c r="BJ9" s="101"/>
      <c r="BK9" s="103"/>
      <c r="BL9" s="103"/>
      <c r="BM9" s="103"/>
      <c r="BN9" s="103"/>
      <c r="BO9" s="103"/>
      <c r="BP9" s="103"/>
      <c r="BQ9" s="83"/>
      <c r="BR9" s="104">
        <v>20.0</v>
      </c>
      <c r="BS9" s="104">
        <v>30.0</v>
      </c>
      <c r="BT9" s="104">
        <v>35.0</v>
      </c>
      <c r="BU9" s="104">
        <v>10.0</v>
      </c>
      <c r="BV9" s="105" t="s">
        <v>409</v>
      </c>
      <c r="BW9" s="83"/>
      <c r="BX9" s="106" t="s">
        <v>373</v>
      </c>
      <c r="BY9" s="106" t="s">
        <v>201</v>
      </c>
      <c r="BZ9" s="106" t="s">
        <v>410</v>
      </c>
      <c r="CA9" s="106" t="s">
        <v>411</v>
      </c>
      <c r="CB9" s="106" t="s">
        <v>412</v>
      </c>
      <c r="CC9" s="106" t="s">
        <v>413</v>
      </c>
      <c r="CD9" s="147"/>
      <c r="CE9" s="123"/>
      <c r="CF9" s="123"/>
      <c r="CG9" s="109"/>
      <c r="CH9" s="109"/>
      <c r="CI9" s="109"/>
      <c r="CJ9" s="83"/>
      <c r="CK9" s="111" t="s">
        <v>414</v>
      </c>
      <c r="CL9" s="112" t="s">
        <v>415</v>
      </c>
      <c r="CM9" s="112"/>
      <c r="CN9" s="112" t="s">
        <v>246</v>
      </c>
      <c r="CO9" s="112"/>
      <c r="CP9" s="112"/>
      <c r="CQ9" s="112"/>
      <c r="CR9" s="112">
        <v>6.0</v>
      </c>
      <c r="CS9" s="112">
        <v>19.0</v>
      </c>
      <c r="CT9" s="112">
        <v>33.0</v>
      </c>
      <c r="CU9" s="112">
        <v>47.0</v>
      </c>
      <c r="CV9" s="112">
        <v>61.0</v>
      </c>
      <c r="CW9" s="112">
        <v>75.0</v>
      </c>
      <c r="CX9" s="112" t="s">
        <v>113</v>
      </c>
      <c r="CY9" s="112">
        <v>3.0</v>
      </c>
      <c r="CZ9" s="112">
        <v>9.0</v>
      </c>
      <c r="DA9" s="112">
        <v>16.0</v>
      </c>
      <c r="DB9" s="112">
        <v>23.0</v>
      </c>
      <c r="DC9" s="112">
        <v>30.0</v>
      </c>
      <c r="DD9" s="112">
        <v>37.0</v>
      </c>
      <c r="DE9" s="112" t="s">
        <v>117</v>
      </c>
      <c r="DF9" s="112" t="s">
        <v>416</v>
      </c>
      <c r="DG9" s="112" t="s">
        <v>417</v>
      </c>
      <c r="DH9" s="112" t="s">
        <v>418</v>
      </c>
      <c r="DI9" s="112" t="s">
        <v>419</v>
      </c>
      <c r="DJ9" s="112" t="s">
        <v>420</v>
      </c>
      <c r="DK9" s="112"/>
      <c r="DL9" s="113" t="s">
        <v>421</v>
      </c>
      <c r="DM9" s="114" t="s">
        <v>346</v>
      </c>
      <c r="DN9" s="114">
        <v>4.0</v>
      </c>
      <c r="DO9" s="114">
        <v>1.0</v>
      </c>
      <c r="DP9" s="114" t="s">
        <v>347</v>
      </c>
      <c r="DQ9" s="115" t="s">
        <v>422</v>
      </c>
      <c r="DR9" s="116" t="s">
        <v>206</v>
      </c>
      <c r="DS9" s="116" t="s">
        <v>207</v>
      </c>
      <c r="DT9" s="116" t="s">
        <v>383</v>
      </c>
      <c r="DU9" s="139" t="s">
        <v>423</v>
      </c>
      <c r="DV9" s="139" t="s">
        <v>424</v>
      </c>
      <c r="DW9" s="139" t="s">
        <v>425</v>
      </c>
      <c r="DX9" s="139" t="s">
        <v>426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427</v>
      </c>
      <c r="B10" s="69" t="s">
        <v>212</v>
      </c>
      <c r="C10" s="140" t="s">
        <v>428</v>
      </c>
      <c r="D10" s="81" t="s">
        <v>429</v>
      </c>
      <c r="E10" s="82"/>
      <c r="F10" s="82"/>
      <c r="G10" s="82"/>
      <c r="H10" s="82"/>
      <c r="I10" s="82"/>
      <c r="J10" s="83"/>
      <c r="K10" s="85" t="s">
        <v>184</v>
      </c>
      <c r="L10" s="85"/>
      <c r="M10" s="84"/>
      <c r="N10" s="84"/>
      <c r="O10" s="84"/>
      <c r="P10" s="84"/>
      <c r="Q10" s="86"/>
      <c r="R10" s="85"/>
      <c r="S10" s="85"/>
      <c r="T10" s="85" t="s">
        <v>184</v>
      </c>
      <c r="U10" s="84"/>
      <c r="V10" s="128" t="s">
        <v>184</v>
      </c>
      <c r="W10" s="87"/>
      <c r="X10" s="88" t="s">
        <v>430</v>
      </c>
      <c r="Y10" s="89" t="s">
        <v>431</v>
      </c>
      <c r="Z10" s="89" t="s">
        <v>432</v>
      </c>
      <c r="AA10" s="90"/>
      <c r="AB10" s="91" t="s">
        <v>433</v>
      </c>
      <c r="AC10" s="92" t="s">
        <v>434</v>
      </c>
      <c r="AD10" s="93" t="s">
        <v>435</v>
      </c>
      <c r="AE10" s="92" t="s">
        <v>436</v>
      </c>
      <c r="AF10" s="92" t="s">
        <v>231</v>
      </c>
      <c r="AG10" s="92" t="s">
        <v>437</v>
      </c>
      <c r="AH10" s="92" t="s">
        <v>438</v>
      </c>
      <c r="AI10" s="94"/>
      <c r="AJ10" s="94"/>
      <c r="AK10" s="94"/>
      <c r="AL10" s="94"/>
      <c r="AM10" s="94"/>
      <c r="AN10" s="94"/>
      <c r="AO10" s="95"/>
      <c r="AP10" s="96"/>
      <c r="AQ10" s="97"/>
      <c r="AR10" s="98"/>
      <c r="AS10" s="97"/>
      <c r="AT10" s="97"/>
      <c r="AU10" s="144"/>
      <c r="AV10" s="97"/>
      <c r="AW10" s="94"/>
      <c r="AX10" s="94"/>
      <c r="AY10" s="94"/>
      <c r="AZ10" s="94"/>
      <c r="BA10" s="94"/>
      <c r="BB10" s="94"/>
      <c r="BC10" s="99"/>
      <c r="BD10" s="100" t="s">
        <v>439</v>
      </c>
      <c r="BE10" s="101" t="s">
        <v>440</v>
      </c>
      <c r="BF10" s="102" t="s">
        <v>441</v>
      </c>
      <c r="BG10" s="101" t="s">
        <v>442</v>
      </c>
      <c r="BH10" s="101" t="s">
        <v>265</v>
      </c>
      <c r="BI10" s="101" t="s">
        <v>443</v>
      </c>
      <c r="BJ10" s="101" t="s">
        <v>399</v>
      </c>
      <c r="BK10" s="103"/>
      <c r="BL10" s="103"/>
      <c r="BM10" s="103"/>
      <c r="BN10" s="103"/>
      <c r="BO10" s="103"/>
      <c r="BP10" s="103"/>
      <c r="BQ10" s="83"/>
      <c r="BR10" s="104">
        <v>30.0</v>
      </c>
      <c r="BS10" s="104">
        <v>35.0</v>
      </c>
      <c r="BT10" s="104">
        <v>20.0</v>
      </c>
      <c r="BU10" s="104">
        <v>15.0</v>
      </c>
      <c r="BV10" s="105" t="s">
        <v>444</v>
      </c>
      <c r="BW10" s="83"/>
      <c r="BX10" s="106" t="s">
        <v>373</v>
      </c>
      <c r="BY10" s="106" t="s">
        <v>201</v>
      </c>
      <c r="BZ10" s="106" t="s">
        <v>445</v>
      </c>
      <c r="CA10" s="106" t="s">
        <v>179</v>
      </c>
      <c r="CB10" s="106" t="s">
        <v>446</v>
      </c>
      <c r="CC10" s="106" t="s">
        <v>179</v>
      </c>
      <c r="CD10" s="122" t="s">
        <v>447</v>
      </c>
      <c r="CE10" s="123" t="s">
        <v>448</v>
      </c>
      <c r="CF10" s="123" t="s">
        <v>449</v>
      </c>
      <c r="CG10" s="109" t="s">
        <v>450</v>
      </c>
      <c r="CH10" s="109" t="s">
        <v>303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451</v>
      </c>
      <c r="DM10" s="114" t="s">
        <v>346</v>
      </c>
      <c r="DN10" s="114">
        <v>5.0</v>
      </c>
      <c r="DO10" s="114">
        <v>2.0</v>
      </c>
      <c r="DP10" s="114" t="s">
        <v>347</v>
      </c>
      <c r="DQ10" s="115" t="s">
        <v>452</v>
      </c>
      <c r="DR10" s="124" t="s">
        <v>206</v>
      </c>
      <c r="DS10" s="124" t="s">
        <v>384</v>
      </c>
      <c r="DT10" s="124" t="s">
        <v>453</v>
      </c>
      <c r="DU10" s="148" t="s">
        <v>423</v>
      </c>
      <c r="DV10" s="148" t="s">
        <v>424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454</v>
      </c>
      <c r="B11" s="69" t="s">
        <v>455</v>
      </c>
      <c r="C11" s="80" t="s">
        <v>456</v>
      </c>
      <c r="D11" s="81" t="s">
        <v>457</v>
      </c>
      <c r="E11" s="82" t="s">
        <v>458</v>
      </c>
      <c r="F11" s="82" t="s">
        <v>459</v>
      </c>
      <c r="G11" s="82" t="s">
        <v>460</v>
      </c>
      <c r="H11" s="82" t="s">
        <v>461</v>
      </c>
      <c r="I11" s="82" t="s">
        <v>462</v>
      </c>
      <c r="J11" s="83"/>
      <c r="K11" s="85" t="s">
        <v>184</v>
      </c>
      <c r="L11" s="85" t="s">
        <v>184</v>
      </c>
      <c r="M11" s="84"/>
      <c r="N11" s="84"/>
      <c r="O11" s="84"/>
      <c r="P11" s="84"/>
      <c r="Q11" s="86"/>
      <c r="R11" s="84"/>
      <c r="S11" s="84"/>
      <c r="T11" s="85" t="s">
        <v>184</v>
      </c>
      <c r="U11" s="84"/>
      <c r="V11" s="86"/>
      <c r="W11" s="87"/>
      <c r="X11" s="88" t="s">
        <v>463</v>
      </c>
      <c r="Y11" s="89" t="s">
        <v>272</v>
      </c>
      <c r="Z11" s="89" t="s">
        <v>398</v>
      </c>
      <c r="AA11" s="90"/>
      <c r="AB11" s="91" t="s">
        <v>219</v>
      </c>
      <c r="AC11" s="92" t="s">
        <v>464</v>
      </c>
      <c r="AD11" s="93" t="s">
        <v>221</v>
      </c>
      <c r="AE11" s="92" t="s">
        <v>465</v>
      </c>
      <c r="AF11" s="92" t="s">
        <v>224</v>
      </c>
      <c r="AG11" s="143" t="s">
        <v>466</v>
      </c>
      <c r="AH11" s="92" t="s">
        <v>467</v>
      </c>
      <c r="AI11" s="94"/>
      <c r="AJ11" s="94"/>
      <c r="AK11" s="94"/>
      <c r="AL11" s="94"/>
      <c r="AM11" s="94"/>
      <c r="AN11" s="94"/>
      <c r="AO11" s="95"/>
      <c r="AP11" s="96" t="s">
        <v>257</v>
      </c>
      <c r="AQ11" s="97" t="s">
        <v>217</v>
      </c>
      <c r="AR11" s="98" t="s">
        <v>258</v>
      </c>
      <c r="AS11" s="97" t="s">
        <v>468</v>
      </c>
      <c r="AT11" s="97" t="s">
        <v>219</v>
      </c>
      <c r="AU11" s="144" t="s">
        <v>469</v>
      </c>
      <c r="AV11" s="97" t="s">
        <v>470</v>
      </c>
      <c r="AW11" s="94">
        <v>3058.0</v>
      </c>
      <c r="AX11" s="94">
        <v>284.0</v>
      </c>
      <c r="AY11" s="94">
        <v>427.0</v>
      </c>
      <c r="AZ11" s="94">
        <v>228.0</v>
      </c>
      <c r="BA11" s="94">
        <v>364.0</v>
      </c>
      <c r="BB11" s="94">
        <v>80.0</v>
      </c>
      <c r="BC11" s="99"/>
      <c r="BD11" s="100" t="s">
        <v>471</v>
      </c>
      <c r="BE11" s="101" t="s">
        <v>318</v>
      </c>
      <c r="BF11" s="102"/>
      <c r="BG11" s="101"/>
      <c r="BH11" s="101"/>
      <c r="BI11" s="101"/>
      <c r="BJ11" s="101"/>
      <c r="BK11" s="103"/>
      <c r="BL11" s="103"/>
      <c r="BM11" s="103"/>
      <c r="BN11" s="103"/>
      <c r="BO11" s="103"/>
      <c r="BP11" s="103"/>
      <c r="BQ11" s="83"/>
      <c r="BR11" s="104">
        <v>20.0</v>
      </c>
      <c r="BS11" s="104">
        <v>10.0</v>
      </c>
      <c r="BT11" s="104">
        <v>30.0</v>
      </c>
      <c r="BU11" s="104">
        <v>35.0</v>
      </c>
      <c r="BV11" s="105" t="s">
        <v>472</v>
      </c>
      <c r="BW11" s="83"/>
      <c r="BX11" s="106" t="s">
        <v>233</v>
      </c>
      <c r="BY11" s="106" t="s">
        <v>201</v>
      </c>
      <c r="BZ11" s="106" t="s">
        <v>473</v>
      </c>
      <c r="CA11" s="106" t="s">
        <v>474</v>
      </c>
      <c r="CB11" s="106" t="s">
        <v>204</v>
      </c>
      <c r="CC11" s="106" t="s">
        <v>203</v>
      </c>
      <c r="CD11" s="122" t="s">
        <v>475</v>
      </c>
      <c r="CE11" s="123" t="s">
        <v>476</v>
      </c>
      <c r="CF11" s="123" t="s">
        <v>477</v>
      </c>
      <c r="CG11" s="109" t="s">
        <v>478</v>
      </c>
      <c r="CH11" s="109" t="s">
        <v>479</v>
      </c>
      <c r="CI11" s="109" t="s">
        <v>480</v>
      </c>
      <c r="CJ11" s="83"/>
      <c r="CK11" s="111" t="s">
        <v>481</v>
      </c>
      <c r="CL11" s="112" t="s">
        <v>337</v>
      </c>
      <c r="CM11" s="112" t="s">
        <v>275</v>
      </c>
      <c r="CN11" s="112" t="s">
        <v>482</v>
      </c>
      <c r="CO11" s="112"/>
      <c r="CP11" s="112"/>
      <c r="CQ11" s="112"/>
      <c r="CR11" s="112">
        <v>34.0</v>
      </c>
      <c r="CS11" s="112">
        <v>135.0</v>
      </c>
      <c r="CT11" s="112">
        <v>247.0</v>
      </c>
      <c r="CU11" s="112">
        <v>359.0</v>
      </c>
      <c r="CV11" s="112">
        <v>471.0</v>
      </c>
      <c r="CW11" s="112">
        <v>583.0</v>
      </c>
      <c r="CX11" s="112" t="s">
        <v>112</v>
      </c>
      <c r="CY11" s="112">
        <v>7.0</v>
      </c>
      <c r="CZ11" s="112">
        <v>21.0</v>
      </c>
      <c r="DA11" s="112">
        <v>37.0</v>
      </c>
      <c r="DB11" s="112">
        <v>53.0</v>
      </c>
      <c r="DC11" s="112">
        <v>69.0</v>
      </c>
      <c r="DD11" s="112">
        <v>85.0</v>
      </c>
      <c r="DE11" s="112" t="s">
        <v>114</v>
      </c>
      <c r="DF11" s="112" t="s">
        <v>483</v>
      </c>
      <c r="DG11" s="112" t="s">
        <v>484</v>
      </c>
      <c r="DH11" s="112" t="s">
        <v>485</v>
      </c>
      <c r="DI11" s="112" t="s">
        <v>486</v>
      </c>
      <c r="DJ11" s="112" t="s">
        <v>487</v>
      </c>
      <c r="DK11" s="112"/>
      <c r="DL11" s="113" t="s">
        <v>488</v>
      </c>
      <c r="DM11" s="114" t="s">
        <v>489</v>
      </c>
      <c r="DN11" s="114">
        <v>5.0</v>
      </c>
      <c r="DO11" s="114" t="s">
        <v>273</v>
      </c>
      <c r="DP11" s="114">
        <v>4.0</v>
      </c>
      <c r="DQ11" s="115" t="s">
        <v>490</v>
      </c>
      <c r="DR11" s="116" t="s">
        <v>248</v>
      </c>
      <c r="DS11" s="116" t="s">
        <v>249</v>
      </c>
      <c r="DT11" s="116" t="s">
        <v>275</v>
      </c>
      <c r="DU11" s="116" t="s">
        <v>250</v>
      </c>
      <c r="DV11" s="116" t="s">
        <v>251</v>
      </c>
      <c r="DW11" s="116" t="s">
        <v>491</v>
      </c>
      <c r="DX11" s="139" t="s">
        <v>492</v>
      </c>
      <c r="DY11" s="117"/>
      <c r="DZ11" s="118"/>
      <c r="EA11" s="119"/>
      <c r="EB11" s="149" t="s">
        <v>493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212</v>
      </c>
      <c r="C12" s="80" t="s">
        <v>494</v>
      </c>
      <c r="D12" s="81" t="s">
        <v>495</v>
      </c>
      <c r="E12" s="82" t="s">
        <v>179</v>
      </c>
      <c r="F12" s="82" t="s">
        <v>496</v>
      </c>
      <c r="G12" s="82" t="s">
        <v>497</v>
      </c>
      <c r="H12" s="82" t="s">
        <v>498</v>
      </c>
      <c r="I12" s="82" t="s">
        <v>499</v>
      </c>
      <c r="J12" s="83"/>
      <c r="K12" s="85"/>
      <c r="L12" s="85"/>
      <c r="M12" s="84"/>
      <c r="N12" s="84"/>
      <c r="O12" s="121" t="s">
        <v>184</v>
      </c>
      <c r="P12" s="84"/>
      <c r="Q12" s="128" t="s">
        <v>184</v>
      </c>
      <c r="R12" s="84"/>
      <c r="S12" s="84"/>
      <c r="T12" s="85"/>
      <c r="U12" s="84"/>
      <c r="V12" s="86"/>
      <c r="W12" s="87"/>
      <c r="X12" s="88" t="s">
        <v>185</v>
      </c>
      <c r="Y12" s="89" t="s">
        <v>195</v>
      </c>
      <c r="Z12" s="89" t="s">
        <v>193</v>
      </c>
      <c r="AA12" s="90"/>
      <c r="AB12" s="91" t="s">
        <v>500</v>
      </c>
      <c r="AC12" s="92" t="s">
        <v>501</v>
      </c>
      <c r="AD12" s="93" t="s">
        <v>502</v>
      </c>
      <c r="AE12" s="92" t="s">
        <v>503</v>
      </c>
      <c r="AF12" s="92" t="s">
        <v>194</v>
      </c>
      <c r="AG12" s="143" t="s">
        <v>504</v>
      </c>
      <c r="AH12" s="92" t="s">
        <v>320</v>
      </c>
      <c r="AI12" s="94"/>
      <c r="AJ12" s="94"/>
      <c r="AK12" s="94"/>
      <c r="AL12" s="94"/>
      <c r="AM12" s="94"/>
      <c r="AN12" s="94"/>
      <c r="AO12" s="95"/>
      <c r="AP12" s="96"/>
      <c r="AQ12" s="97"/>
      <c r="AR12" s="98"/>
      <c r="AS12" s="97"/>
      <c r="AT12" s="97"/>
      <c r="AU12" s="144"/>
      <c r="AV12" s="97"/>
      <c r="AW12" s="94"/>
      <c r="AX12" s="94"/>
      <c r="AY12" s="94"/>
      <c r="AZ12" s="94"/>
      <c r="BA12" s="94"/>
      <c r="BB12" s="94"/>
      <c r="BC12" s="99"/>
      <c r="BD12" s="100" t="s">
        <v>197</v>
      </c>
      <c r="BE12" s="101" t="s">
        <v>505</v>
      </c>
      <c r="BF12" s="102" t="s">
        <v>397</v>
      </c>
      <c r="BG12" s="101" t="s">
        <v>506</v>
      </c>
      <c r="BH12" s="101" t="s">
        <v>507</v>
      </c>
      <c r="BI12" s="101" t="s">
        <v>508</v>
      </c>
      <c r="BJ12" s="101" t="s">
        <v>290</v>
      </c>
      <c r="BK12" s="103"/>
      <c r="BL12" s="103"/>
      <c r="BM12" s="103"/>
      <c r="BN12" s="103"/>
      <c r="BO12" s="103"/>
      <c r="BP12" s="103"/>
      <c r="BQ12" s="83"/>
      <c r="BR12" s="104">
        <v>10.0</v>
      </c>
      <c r="BS12" s="104">
        <v>40.0</v>
      </c>
      <c r="BT12" s="104">
        <v>25.0</v>
      </c>
      <c r="BU12" s="104">
        <v>25.0</v>
      </c>
      <c r="BV12" s="105" t="s">
        <v>509</v>
      </c>
      <c r="BW12" s="83"/>
      <c r="BX12" s="106" t="s">
        <v>373</v>
      </c>
      <c r="BY12" s="106" t="s">
        <v>201</v>
      </c>
      <c r="BZ12" s="106" t="s">
        <v>510</v>
      </c>
      <c r="CA12" s="106" t="s">
        <v>511</v>
      </c>
      <c r="CB12" s="106" t="s">
        <v>512</v>
      </c>
      <c r="CC12" s="106" t="s">
        <v>513</v>
      </c>
      <c r="CD12" s="147"/>
      <c r="CE12" s="123"/>
      <c r="CF12" s="123"/>
      <c r="CG12" s="109"/>
      <c r="CH12" s="109"/>
      <c r="CI12" s="109"/>
      <c r="CJ12" s="83"/>
      <c r="CK12" s="111" t="s">
        <v>514</v>
      </c>
      <c r="CL12" s="112" t="s">
        <v>515</v>
      </c>
      <c r="CM12" s="112" t="s">
        <v>516</v>
      </c>
      <c r="CN12" s="112" t="s">
        <v>517</v>
      </c>
      <c r="CO12" s="112" t="s">
        <v>518</v>
      </c>
      <c r="CP12" s="112"/>
      <c r="CQ12" s="112"/>
      <c r="CR12" s="112">
        <v>25.0</v>
      </c>
      <c r="CS12" s="112">
        <v>101.0</v>
      </c>
      <c r="CT12" s="112">
        <v>185.0</v>
      </c>
      <c r="CU12" s="112">
        <v>269.0</v>
      </c>
      <c r="CV12" s="112">
        <v>353.0</v>
      </c>
      <c r="CW12" s="112">
        <v>437.0</v>
      </c>
      <c r="CX12" s="112" t="s">
        <v>112</v>
      </c>
      <c r="CY12" s="112">
        <v>6.0</v>
      </c>
      <c r="CZ12" s="112">
        <v>17.0</v>
      </c>
      <c r="DA12" s="112">
        <v>29.0</v>
      </c>
      <c r="DB12" s="112">
        <v>41.0</v>
      </c>
      <c r="DC12" s="112">
        <v>53.0</v>
      </c>
      <c r="DD12" s="112">
        <v>65.0</v>
      </c>
      <c r="DE12" s="112" t="s">
        <v>115</v>
      </c>
      <c r="DF12" s="112" t="s">
        <v>519</v>
      </c>
      <c r="DG12" s="112" t="s">
        <v>520</v>
      </c>
      <c r="DH12" s="112" t="s">
        <v>521</v>
      </c>
      <c r="DI12" s="112" t="s">
        <v>522</v>
      </c>
      <c r="DJ12" s="112" t="s">
        <v>523</v>
      </c>
      <c r="DK12" s="112"/>
      <c r="DL12" s="113" t="s">
        <v>524</v>
      </c>
      <c r="DM12" s="114" t="s">
        <v>525</v>
      </c>
      <c r="DN12" s="114">
        <v>6.0</v>
      </c>
      <c r="DO12" s="114" t="s">
        <v>273</v>
      </c>
      <c r="DP12" s="114">
        <v>4.0</v>
      </c>
      <c r="DQ12" s="115" t="s">
        <v>526</v>
      </c>
      <c r="DR12" s="124" t="s">
        <v>206</v>
      </c>
      <c r="DS12" s="124" t="s">
        <v>383</v>
      </c>
      <c r="DT12" s="124" t="s">
        <v>208</v>
      </c>
      <c r="DU12" s="124" t="s">
        <v>209</v>
      </c>
      <c r="DV12" s="124" t="s">
        <v>210</v>
      </c>
      <c r="DW12" s="148" t="s">
        <v>527</v>
      </c>
      <c r="DX12" s="148" t="s">
        <v>528</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529</v>
      </c>
      <c r="B13" s="69" t="s">
        <v>212</v>
      </c>
      <c r="C13" s="150" t="s">
        <v>530</v>
      </c>
      <c r="D13" s="151" t="s">
        <v>531</v>
      </c>
      <c r="E13" s="82" t="s">
        <v>179</v>
      </c>
      <c r="F13" s="82" t="s">
        <v>179</v>
      </c>
      <c r="G13" s="82" t="s">
        <v>532</v>
      </c>
      <c r="H13" s="82" t="s">
        <v>533</v>
      </c>
      <c r="I13" s="82" t="s">
        <v>534</v>
      </c>
      <c r="J13" s="83"/>
      <c r="K13" s="84"/>
      <c r="L13" s="84"/>
      <c r="M13" s="84"/>
      <c r="N13" s="84"/>
      <c r="O13" s="85" t="s">
        <v>184</v>
      </c>
      <c r="P13" s="85" t="s">
        <v>535</v>
      </c>
      <c r="Q13" s="142" t="s">
        <v>184</v>
      </c>
      <c r="R13" s="85"/>
      <c r="S13" s="85"/>
      <c r="T13" s="85"/>
      <c r="U13" s="85"/>
      <c r="V13" s="142"/>
      <c r="W13" s="87"/>
      <c r="X13" s="88" t="s">
        <v>536</v>
      </c>
      <c r="Y13" s="89" t="s">
        <v>537</v>
      </c>
      <c r="Z13" s="89" t="s">
        <v>193</v>
      </c>
      <c r="AA13" s="90"/>
      <c r="AB13" s="91" t="s">
        <v>190</v>
      </c>
      <c r="AC13" s="92" t="s">
        <v>506</v>
      </c>
      <c r="AD13" s="93" t="s">
        <v>192</v>
      </c>
      <c r="AE13" s="143" t="s">
        <v>538</v>
      </c>
      <c r="AF13" s="92" t="s">
        <v>194</v>
      </c>
      <c r="AG13" s="92" t="s">
        <v>539</v>
      </c>
      <c r="AH13" s="92" t="s">
        <v>540</v>
      </c>
      <c r="AI13" s="94">
        <v>4603.0</v>
      </c>
      <c r="AJ13" s="94">
        <v>489.0</v>
      </c>
      <c r="AK13" s="94">
        <v>244.0</v>
      </c>
      <c r="AL13" s="94">
        <v>333.0</v>
      </c>
      <c r="AM13" s="94">
        <v>238.0</v>
      </c>
      <c r="AN13" s="94">
        <v>122.0</v>
      </c>
      <c r="AO13" s="95"/>
      <c r="AP13" s="96" t="s">
        <v>541</v>
      </c>
      <c r="AQ13" s="97" t="s">
        <v>542</v>
      </c>
      <c r="AR13" s="98" t="s">
        <v>543</v>
      </c>
      <c r="AS13" s="97" t="s">
        <v>544</v>
      </c>
      <c r="AT13" s="97" t="s">
        <v>545</v>
      </c>
      <c r="AU13" s="97" t="s">
        <v>546</v>
      </c>
      <c r="AV13" s="97" t="s">
        <v>327</v>
      </c>
      <c r="AW13" s="94">
        <v>4038.0</v>
      </c>
      <c r="AX13" s="94">
        <v>541.0</v>
      </c>
      <c r="AY13" s="94">
        <v>244.0</v>
      </c>
      <c r="AZ13" s="94">
        <v>290.0</v>
      </c>
      <c r="BA13" s="94">
        <v>323.0</v>
      </c>
      <c r="BB13" s="94">
        <v>177.0</v>
      </c>
      <c r="BC13" s="99"/>
      <c r="BD13" s="100" t="s">
        <v>547</v>
      </c>
      <c r="BE13" s="101" t="s">
        <v>548</v>
      </c>
      <c r="BF13" s="102"/>
      <c r="BG13" s="101"/>
      <c r="BH13" s="101"/>
      <c r="BI13" s="101"/>
      <c r="BJ13" s="101"/>
      <c r="BK13" s="103"/>
      <c r="BL13" s="103"/>
      <c r="BM13" s="103"/>
      <c r="BN13" s="103"/>
      <c r="BO13" s="103"/>
      <c r="BP13" s="103"/>
      <c r="BQ13" s="83"/>
      <c r="BR13" s="104">
        <v>40.0</v>
      </c>
      <c r="BS13" s="104">
        <v>40.0</v>
      </c>
      <c r="BT13" s="104">
        <v>10.0</v>
      </c>
      <c r="BU13" s="104">
        <v>10.0</v>
      </c>
      <c r="BV13" s="105" t="s">
        <v>549</v>
      </c>
      <c r="BW13" s="83"/>
      <c r="BX13" s="106" t="s">
        <v>233</v>
      </c>
      <c r="BY13" s="106" t="s">
        <v>550</v>
      </c>
      <c r="BZ13" s="106" t="s">
        <v>551</v>
      </c>
      <c r="CA13" s="106" t="s">
        <v>552</v>
      </c>
      <c r="CB13" s="106" t="s">
        <v>553</v>
      </c>
      <c r="CC13" s="106" t="s">
        <v>554</v>
      </c>
      <c r="CD13" s="122" t="s">
        <v>555</v>
      </c>
      <c r="CE13" s="123" t="s">
        <v>556</v>
      </c>
      <c r="CF13" s="123" t="s">
        <v>557</v>
      </c>
      <c r="CG13" s="109" t="s">
        <v>558</v>
      </c>
      <c r="CH13" s="109" t="s">
        <v>243</v>
      </c>
      <c r="CI13" s="110"/>
      <c r="CJ13" s="83"/>
      <c r="CK13" s="111" t="s">
        <v>559</v>
      </c>
      <c r="CL13" s="112" t="s">
        <v>560</v>
      </c>
      <c r="CM13" s="112" t="s">
        <v>561</v>
      </c>
      <c r="CN13" s="112" t="s">
        <v>517</v>
      </c>
      <c r="CO13" s="112" t="s">
        <v>339</v>
      </c>
      <c r="CP13" s="112" t="s">
        <v>562</v>
      </c>
      <c r="CQ13" s="112"/>
      <c r="CR13" s="112">
        <v>25.0</v>
      </c>
      <c r="CS13" s="112">
        <v>101.0</v>
      </c>
      <c r="CT13" s="112">
        <v>185.0</v>
      </c>
      <c r="CU13" s="112">
        <v>269.0</v>
      </c>
      <c r="CV13" s="112">
        <v>353.0</v>
      </c>
      <c r="CW13" s="112">
        <v>437.0</v>
      </c>
      <c r="CX13" s="112" t="s">
        <v>112</v>
      </c>
      <c r="CY13" s="112">
        <v>5.0</v>
      </c>
      <c r="CZ13" s="112">
        <v>15.0</v>
      </c>
      <c r="DA13" s="112">
        <v>26.0</v>
      </c>
      <c r="DB13" s="112">
        <v>37.0</v>
      </c>
      <c r="DC13" s="112">
        <v>48.0</v>
      </c>
      <c r="DD13" s="112">
        <v>59.0</v>
      </c>
      <c r="DE13" s="112" t="s">
        <v>116</v>
      </c>
      <c r="DF13" s="112" t="s">
        <v>563</v>
      </c>
      <c r="DG13" s="112" t="s">
        <v>564</v>
      </c>
      <c r="DH13" s="112" t="s">
        <v>565</v>
      </c>
      <c r="DI13" s="112" t="s">
        <v>566</v>
      </c>
      <c r="DJ13" s="112" t="s">
        <v>567</v>
      </c>
      <c r="DK13" s="112"/>
      <c r="DL13" s="113" t="s">
        <v>568</v>
      </c>
      <c r="DM13" s="114" t="s">
        <v>569</v>
      </c>
      <c r="DN13" s="114">
        <v>6.0</v>
      </c>
      <c r="DO13" s="114">
        <v>1.0</v>
      </c>
      <c r="DP13" s="114" t="s">
        <v>347</v>
      </c>
      <c r="DQ13" s="115" t="s">
        <v>570</v>
      </c>
      <c r="DR13" s="116" t="s">
        <v>206</v>
      </c>
      <c r="DS13" s="116" t="s">
        <v>208</v>
      </c>
      <c r="DT13" s="116" t="s">
        <v>207</v>
      </c>
      <c r="DU13" s="139" t="s">
        <v>423</v>
      </c>
      <c r="DV13" s="139" t="s">
        <v>424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571</v>
      </c>
      <c r="B14" s="69" t="s">
        <v>386</v>
      </c>
      <c r="C14" s="150" t="s">
        <v>572</v>
      </c>
      <c r="D14" s="151" t="s">
        <v>573</v>
      </c>
      <c r="E14" s="82" t="s">
        <v>179</v>
      </c>
      <c r="F14" s="82" t="s">
        <v>574</v>
      </c>
      <c r="G14" s="82" t="s">
        <v>575</v>
      </c>
      <c r="H14" s="82" t="s">
        <v>576</v>
      </c>
      <c r="I14" s="82" t="s">
        <v>577</v>
      </c>
      <c r="J14" s="83"/>
      <c r="K14" s="84"/>
      <c r="L14" s="85"/>
      <c r="M14" s="85"/>
      <c r="N14" s="85"/>
      <c r="O14" s="85" t="s">
        <v>184</v>
      </c>
      <c r="P14" s="85"/>
      <c r="Q14" s="142"/>
      <c r="R14" s="85" t="s">
        <v>184</v>
      </c>
      <c r="S14" s="85"/>
      <c r="T14" s="85"/>
      <c r="U14" s="85"/>
      <c r="V14" s="142" t="s">
        <v>184</v>
      </c>
      <c r="W14" s="87"/>
      <c r="X14" s="152" t="s">
        <v>282</v>
      </c>
      <c r="Y14" s="89" t="s">
        <v>283</v>
      </c>
      <c r="Z14" s="89" t="s">
        <v>398</v>
      </c>
      <c r="AA14" s="90"/>
      <c r="AB14" s="91" t="s">
        <v>578</v>
      </c>
      <c r="AC14" s="143" t="s">
        <v>579</v>
      </c>
      <c r="AD14" s="93" t="s">
        <v>224</v>
      </c>
      <c r="AE14" s="92" t="s">
        <v>580</v>
      </c>
      <c r="AF14" s="92" t="s">
        <v>224</v>
      </c>
      <c r="AG14" s="92" t="s">
        <v>220</v>
      </c>
      <c r="AH14" s="92" t="s">
        <v>265</v>
      </c>
      <c r="AI14" s="94"/>
      <c r="AJ14" s="94"/>
      <c r="AK14" s="94"/>
      <c r="AL14" s="94"/>
      <c r="AM14" s="94"/>
      <c r="AN14" s="94"/>
      <c r="AO14" s="95"/>
      <c r="AP14" s="96"/>
      <c r="AQ14" s="97"/>
      <c r="AR14" s="98"/>
      <c r="AS14" s="97"/>
      <c r="AT14" s="97"/>
      <c r="AU14" s="97"/>
      <c r="AV14" s="97"/>
      <c r="AW14" s="94"/>
      <c r="AX14" s="94"/>
      <c r="AY14" s="94"/>
      <c r="AZ14" s="94"/>
      <c r="BA14" s="94"/>
      <c r="BB14" s="94"/>
      <c r="BC14" s="99"/>
      <c r="BD14" s="100" t="s">
        <v>581</v>
      </c>
      <c r="BE14" s="101" t="s">
        <v>582</v>
      </c>
      <c r="BF14" s="102" t="s">
        <v>583</v>
      </c>
      <c r="BG14" s="101" t="s">
        <v>193</v>
      </c>
      <c r="BH14" s="101" t="s">
        <v>229</v>
      </c>
      <c r="BI14" s="145" t="s">
        <v>584</v>
      </c>
      <c r="BJ14" s="101" t="s">
        <v>585</v>
      </c>
      <c r="BK14" s="103"/>
      <c r="BL14" s="103"/>
      <c r="BM14" s="103"/>
      <c r="BN14" s="103"/>
      <c r="BO14" s="103"/>
      <c r="BP14" s="103"/>
      <c r="BQ14" s="83"/>
      <c r="BR14" s="104">
        <v>20.0</v>
      </c>
      <c r="BS14" s="104">
        <v>30.0</v>
      </c>
      <c r="BT14" s="104">
        <v>15.0</v>
      </c>
      <c r="BU14" s="104">
        <v>30.0</v>
      </c>
      <c r="BV14" s="105" t="s">
        <v>586</v>
      </c>
      <c r="BW14" s="83"/>
      <c r="BX14" s="106" t="s">
        <v>233</v>
      </c>
      <c r="BY14" s="106" t="s">
        <v>201</v>
      </c>
      <c r="BZ14" s="106" t="s">
        <v>587</v>
      </c>
      <c r="CA14" s="106" t="s">
        <v>179</v>
      </c>
      <c r="CB14" s="106" t="s">
        <v>588</v>
      </c>
      <c r="CC14" s="106" t="s">
        <v>179</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589</v>
      </c>
      <c r="DM14" s="114" t="s">
        <v>590</v>
      </c>
      <c r="DN14" s="114">
        <v>5.0</v>
      </c>
      <c r="DO14" s="114">
        <v>3.0</v>
      </c>
      <c r="DP14" s="114">
        <v>4.0</v>
      </c>
      <c r="DQ14" s="115" t="s">
        <v>591</v>
      </c>
      <c r="DR14" s="124" t="s">
        <v>248</v>
      </c>
      <c r="DS14" s="124" t="s">
        <v>249</v>
      </c>
      <c r="DT14" s="124" t="s">
        <v>249</v>
      </c>
      <c r="DU14" s="124" t="s">
        <v>250</v>
      </c>
      <c r="DV14" s="124" t="s">
        <v>251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592</v>
      </c>
      <c r="B15" s="69" t="s">
        <v>212</v>
      </c>
      <c r="C15" s="150" t="s">
        <v>593</v>
      </c>
      <c r="D15" s="151" t="s">
        <v>594</v>
      </c>
      <c r="E15" s="82" t="s">
        <v>179</v>
      </c>
      <c r="F15" s="82" t="s">
        <v>179</v>
      </c>
      <c r="G15" s="82" t="s">
        <v>595</v>
      </c>
      <c r="H15" s="82" t="s">
        <v>596</v>
      </c>
      <c r="I15" s="82" t="s">
        <v>597</v>
      </c>
      <c r="J15" s="83"/>
      <c r="K15" s="84"/>
      <c r="L15" s="85" t="s">
        <v>184</v>
      </c>
      <c r="M15" s="85" t="s">
        <v>184</v>
      </c>
      <c r="N15" s="85"/>
      <c r="O15" s="85"/>
      <c r="P15" s="85" t="s">
        <v>184</v>
      </c>
      <c r="Q15" s="142"/>
      <c r="R15" s="85"/>
      <c r="S15" s="85"/>
      <c r="T15" s="85"/>
      <c r="U15" s="85"/>
      <c r="V15" s="142"/>
      <c r="W15" s="87"/>
      <c r="X15" s="152" t="s">
        <v>598</v>
      </c>
      <c r="Y15" s="89" t="s">
        <v>599</v>
      </c>
      <c r="Z15" s="89" t="s">
        <v>548</v>
      </c>
      <c r="AA15" s="90"/>
      <c r="AB15" s="91" t="s">
        <v>600</v>
      </c>
      <c r="AC15" s="143" t="s">
        <v>601</v>
      </c>
      <c r="AD15" s="93" t="s">
        <v>602</v>
      </c>
      <c r="AE15" s="92" t="s">
        <v>603</v>
      </c>
      <c r="AF15" s="92" t="s">
        <v>604</v>
      </c>
      <c r="AG15" s="92" t="s">
        <v>605</v>
      </c>
      <c r="AH15" s="92" t="s">
        <v>325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606</v>
      </c>
      <c r="BE15" s="101" t="s">
        <v>607</v>
      </c>
      <c r="BF15" s="102" t="s">
        <v>608</v>
      </c>
      <c r="BG15" s="101" t="s">
        <v>609</v>
      </c>
      <c r="BH15" s="101" t="s">
        <v>231</v>
      </c>
      <c r="BI15" s="145" t="s">
        <v>610</v>
      </c>
      <c r="BJ15" s="101" t="s">
        <v>585</v>
      </c>
      <c r="BK15" s="103">
        <v>3188.0</v>
      </c>
      <c r="BL15" s="103">
        <v>520.0</v>
      </c>
      <c r="BM15" s="103">
        <v>222.0</v>
      </c>
      <c r="BN15" s="103">
        <v>234.0</v>
      </c>
      <c r="BO15" s="103">
        <v>295.0</v>
      </c>
      <c r="BP15" s="103">
        <v>230.0</v>
      </c>
      <c r="BQ15" s="83"/>
      <c r="BR15" s="104">
        <v>20.0</v>
      </c>
      <c r="BS15" s="104">
        <v>35.0</v>
      </c>
      <c r="BT15" s="104">
        <v>35.0</v>
      </c>
      <c r="BU15" s="104">
        <v>10.0</v>
      </c>
      <c r="BV15" s="105" t="s">
        <v>611</v>
      </c>
      <c r="BW15" s="83"/>
      <c r="BX15" s="106" t="s">
        <v>233</v>
      </c>
      <c r="BY15" s="106" t="s">
        <v>201</v>
      </c>
      <c r="BZ15" s="106" t="s">
        <v>612</v>
      </c>
      <c r="CA15" s="106" t="s">
        <v>332</v>
      </c>
      <c r="CB15" s="106" t="s">
        <v>613</v>
      </c>
      <c r="CC15" s="106" t="s">
        <v>454</v>
      </c>
      <c r="CD15" s="122" t="s">
        <v>614</v>
      </c>
      <c r="CE15" s="123" t="s">
        <v>615</v>
      </c>
      <c r="CF15" s="123" t="s">
        <v>616</v>
      </c>
      <c r="CG15" s="109" t="s">
        <v>450</v>
      </c>
      <c r="CH15" s="109" t="s">
        <v>479</v>
      </c>
      <c r="CI15" s="110"/>
      <c r="CJ15" s="83"/>
      <c r="CK15" s="111" t="s">
        <v>617</v>
      </c>
      <c r="CL15" s="112" t="s">
        <v>560</v>
      </c>
      <c r="CM15" s="112" t="s">
        <v>561</v>
      </c>
      <c r="CN15" s="112" t="s">
        <v>598</v>
      </c>
      <c r="CO15" s="112"/>
      <c r="CP15" s="112"/>
      <c r="CQ15" s="112"/>
      <c r="CR15" s="112">
        <v>25.0</v>
      </c>
      <c r="CS15" s="112">
        <v>101.0</v>
      </c>
      <c r="CT15" s="112">
        <v>185.0</v>
      </c>
      <c r="CU15" s="112">
        <v>269.0</v>
      </c>
      <c r="CV15" s="112">
        <v>353.0</v>
      </c>
      <c r="CW15" s="112">
        <v>437.0</v>
      </c>
      <c r="CX15" s="112" t="s">
        <v>112</v>
      </c>
      <c r="CY15" s="112">
        <v>5.0</v>
      </c>
      <c r="CZ15" s="112">
        <v>15.0</v>
      </c>
      <c r="DA15" s="112">
        <v>26.0</v>
      </c>
      <c r="DB15" s="112">
        <v>37.0</v>
      </c>
      <c r="DC15" s="112">
        <v>48.0</v>
      </c>
      <c r="DD15" s="112">
        <v>59.0</v>
      </c>
      <c r="DE15" s="112" t="s">
        <v>116</v>
      </c>
      <c r="DF15" s="112" t="s">
        <v>618</v>
      </c>
      <c r="DG15" s="112" t="s">
        <v>619</v>
      </c>
      <c r="DH15" s="112" t="s">
        <v>620</v>
      </c>
      <c r="DI15" s="112" t="s">
        <v>621</v>
      </c>
      <c r="DJ15" s="112" t="s">
        <v>622</v>
      </c>
      <c r="DK15" s="112"/>
      <c r="DL15" s="113" t="s">
        <v>623</v>
      </c>
      <c r="DM15" s="114" t="s">
        <v>569</v>
      </c>
      <c r="DN15" s="114">
        <v>5.0</v>
      </c>
      <c r="DO15" s="114">
        <v>2.0</v>
      </c>
      <c r="DP15" s="114" t="s">
        <v>347</v>
      </c>
      <c r="DQ15" s="115" t="s">
        <v>624</v>
      </c>
      <c r="DR15" s="116" t="s">
        <v>206</v>
      </c>
      <c r="DS15" s="116" t="s">
        <v>384</v>
      </c>
      <c r="DT15" s="116" t="s">
        <v>453</v>
      </c>
      <c r="DU15" s="139" t="s">
        <v>423</v>
      </c>
      <c r="DV15" s="139" t="s">
        <v>424</v>
      </c>
      <c r="DW15" s="139" t="s">
        <v>625</v>
      </c>
      <c r="DX15" s="139" t="s">
        <v>626</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627</v>
      </c>
      <c r="B16" s="69" t="s">
        <v>212</v>
      </c>
      <c r="C16" s="150" t="s">
        <v>628</v>
      </c>
      <c r="D16" s="151" t="s">
        <v>629</v>
      </c>
      <c r="E16" s="82"/>
      <c r="F16" s="82"/>
      <c r="G16" s="82"/>
      <c r="H16" s="82"/>
      <c r="I16" s="82"/>
      <c r="J16" s="83"/>
      <c r="K16" s="84"/>
      <c r="L16" s="85"/>
      <c r="M16" s="85" t="s">
        <v>184</v>
      </c>
      <c r="N16" s="84"/>
      <c r="O16" s="85"/>
      <c r="P16" s="85" t="s">
        <v>184</v>
      </c>
      <c r="Q16" s="142"/>
      <c r="R16" s="85"/>
      <c r="S16" s="85"/>
      <c r="T16" s="85" t="s">
        <v>184</v>
      </c>
      <c r="U16" s="85"/>
      <c r="V16" s="142"/>
      <c r="W16" s="87"/>
      <c r="X16" s="152" t="s">
        <v>630</v>
      </c>
      <c r="Y16" s="89" t="s">
        <v>631</v>
      </c>
      <c r="Z16" s="89" t="s">
        <v>632</v>
      </c>
      <c r="AA16" s="90"/>
      <c r="AB16" s="91" t="s">
        <v>633</v>
      </c>
      <c r="AC16" s="92" t="s">
        <v>634</v>
      </c>
      <c r="AD16" s="93" t="s">
        <v>635</v>
      </c>
      <c r="AE16" s="92" t="s">
        <v>539</v>
      </c>
      <c r="AF16" s="92" t="s">
        <v>636</v>
      </c>
      <c r="AG16" s="92" t="s">
        <v>326</v>
      </c>
      <c r="AH16" s="92" t="s">
        <v>545</v>
      </c>
      <c r="AI16" s="94"/>
      <c r="AJ16" s="94"/>
      <c r="AK16" s="94"/>
      <c r="AL16" s="94"/>
      <c r="AM16" s="94"/>
      <c r="AN16" s="94"/>
      <c r="AO16" s="95"/>
      <c r="AP16" s="96"/>
      <c r="AQ16" s="97"/>
      <c r="AR16" s="98"/>
      <c r="AS16" s="144"/>
      <c r="AT16" s="97"/>
      <c r="AU16" s="97"/>
      <c r="AV16" s="97"/>
      <c r="AW16" s="94"/>
      <c r="AX16" s="94"/>
      <c r="AY16" s="94"/>
      <c r="AZ16" s="94"/>
      <c r="BA16" s="94"/>
      <c r="BB16" s="94"/>
      <c r="BC16" s="99"/>
      <c r="BD16" s="100" t="s">
        <v>637</v>
      </c>
      <c r="BE16" s="101" t="s">
        <v>638</v>
      </c>
      <c r="BF16" s="102" t="s">
        <v>639</v>
      </c>
      <c r="BG16" s="101" t="s">
        <v>640</v>
      </c>
      <c r="BH16" s="101" t="s">
        <v>325</v>
      </c>
      <c r="BI16" s="101" t="s">
        <v>641</v>
      </c>
      <c r="BJ16" s="101" t="s">
        <v>320</v>
      </c>
      <c r="BK16" s="103"/>
      <c r="BL16" s="103"/>
      <c r="BM16" s="103"/>
      <c r="BN16" s="103"/>
      <c r="BO16" s="103"/>
      <c r="BP16" s="103"/>
      <c r="BQ16" s="83"/>
      <c r="BR16" s="104">
        <v>25.0</v>
      </c>
      <c r="BS16" s="104">
        <v>30.0</v>
      </c>
      <c r="BT16" s="104">
        <v>30.0</v>
      </c>
      <c r="BU16" s="104">
        <v>15.0</v>
      </c>
      <c r="BV16" s="105" t="s">
        <v>642</v>
      </c>
      <c r="BW16" s="83"/>
      <c r="BX16" s="106" t="s">
        <v>233</v>
      </c>
      <c r="BY16" s="106" t="s">
        <v>643</v>
      </c>
      <c r="BZ16" s="106" t="s">
        <v>644</v>
      </c>
      <c r="CA16" s="106" t="s">
        <v>645</v>
      </c>
      <c r="CB16" s="106" t="s">
        <v>646</v>
      </c>
      <c r="CC16" s="106" t="s">
        <v>211</v>
      </c>
      <c r="CD16" s="147"/>
      <c r="CE16" s="123" t="s">
        <v>647</v>
      </c>
      <c r="CF16" s="123" t="s">
        <v>648</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649</v>
      </c>
      <c r="DM16" s="114" t="s">
        <v>305</v>
      </c>
      <c r="DN16" s="114">
        <v>3.0</v>
      </c>
      <c r="DO16" s="114">
        <v>1.0</v>
      </c>
      <c r="DP16" s="114" t="s">
        <v>347</v>
      </c>
      <c r="DQ16" s="115" t="s">
        <v>650</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651</v>
      </c>
      <c r="B17" s="69" t="s">
        <v>386</v>
      </c>
      <c r="C17" s="150" t="s">
        <v>652</v>
      </c>
      <c r="D17" s="151" t="s">
        <v>653</v>
      </c>
      <c r="E17" s="82" t="s">
        <v>179</v>
      </c>
      <c r="F17" s="82" t="s">
        <v>654</v>
      </c>
      <c r="G17" s="82" t="s">
        <v>655</v>
      </c>
      <c r="H17" s="82" t="s">
        <v>656</v>
      </c>
      <c r="I17" s="82" t="s">
        <v>657</v>
      </c>
      <c r="J17" s="83"/>
      <c r="K17" s="84"/>
      <c r="L17" s="85" t="s">
        <v>184</v>
      </c>
      <c r="M17" s="84"/>
      <c r="N17" s="84"/>
      <c r="O17" s="85"/>
      <c r="P17" s="85"/>
      <c r="Q17" s="142"/>
      <c r="R17" s="85"/>
      <c r="S17" s="85"/>
      <c r="T17" s="85"/>
      <c r="U17" s="85"/>
      <c r="V17" s="142" t="s">
        <v>535</v>
      </c>
      <c r="W17" s="87"/>
      <c r="X17" s="88" t="s">
        <v>282</v>
      </c>
      <c r="Y17" s="153" t="s">
        <v>658</v>
      </c>
      <c r="Z17" s="153" t="s">
        <v>659</v>
      </c>
      <c r="AA17" s="90"/>
      <c r="AB17" s="91" t="s">
        <v>219</v>
      </c>
      <c r="AC17" s="92" t="s">
        <v>660</v>
      </c>
      <c r="AD17" s="93" t="s">
        <v>221</v>
      </c>
      <c r="AE17" s="92" t="s">
        <v>465</v>
      </c>
      <c r="AF17" s="92" t="s">
        <v>231</v>
      </c>
      <c r="AG17" s="92" t="s">
        <v>661</v>
      </c>
      <c r="AH17" s="92" t="s">
        <v>662</v>
      </c>
      <c r="AI17" s="94"/>
      <c r="AJ17" s="94"/>
      <c r="AK17" s="94"/>
      <c r="AL17" s="94"/>
      <c r="AM17" s="94"/>
      <c r="AN17" s="94"/>
      <c r="AO17" s="95"/>
      <c r="AP17" s="96" t="s">
        <v>663</v>
      </c>
      <c r="AQ17" s="97" t="s">
        <v>228</v>
      </c>
      <c r="AR17" s="98" t="s">
        <v>664</v>
      </c>
      <c r="AS17" s="144" t="s">
        <v>665</v>
      </c>
      <c r="AT17" s="97" t="s">
        <v>224</v>
      </c>
      <c r="AU17" s="97" t="s">
        <v>223</v>
      </c>
      <c r="AV17" s="97" t="s">
        <v>666</v>
      </c>
      <c r="AW17" s="94">
        <v>2483.0</v>
      </c>
      <c r="AX17" s="94">
        <v>281.0</v>
      </c>
      <c r="AY17" s="94">
        <v>382.0</v>
      </c>
      <c r="AZ17" s="94">
        <v>216.0</v>
      </c>
      <c r="BA17" s="94">
        <v>217.0</v>
      </c>
      <c r="BB17" s="94">
        <v>104.0</v>
      </c>
      <c r="BC17" s="99"/>
      <c r="BD17" s="100" t="s">
        <v>606</v>
      </c>
      <c r="BE17" s="101" t="s">
        <v>667</v>
      </c>
      <c r="BF17" s="102"/>
      <c r="BG17" s="101"/>
      <c r="BH17" s="101"/>
      <c r="BI17" s="101"/>
      <c r="BJ17" s="101"/>
      <c r="BK17" s="103"/>
      <c r="BL17" s="103"/>
      <c r="BM17" s="103"/>
      <c r="BN17" s="103"/>
      <c r="BO17" s="103"/>
      <c r="BP17" s="103"/>
      <c r="BQ17" s="83"/>
      <c r="BR17" s="104">
        <v>35.0</v>
      </c>
      <c r="BS17" s="104">
        <v>10.0</v>
      </c>
      <c r="BT17" s="104">
        <v>35.0</v>
      </c>
      <c r="BU17" s="104">
        <v>15.0</v>
      </c>
      <c r="BV17" s="105" t="s">
        <v>668</v>
      </c>
      <c r="BW17" s="83"/>
      <c r="BX17" s="106" t="s">
        <v>373</v>
      </c>
      <c r="BY17" s="106" t="s">
        <v>669</v>
      </c>
      <c r="BZ17" s="106" t="s">
        <v>670</v>
      </c>
      <c r="CA17" s="106" t="s">
        <v>671</v>
      </c>
      <c r="CB17" s="106" t="s">
        <v>672</v>
      </c>
      <c r="CC17" s="106" t="s">
        <v>673</v>
      </c>
      <c r="CD17" s="147"/>
      <c r="CE17" s="123"/>
      <c r="CF17" s="123"/>
      <c r="CG17" s="109"/>
      <c r="CH17" s="109"/>
      <c r="CI17" s="110"/>
      <c r="CJ17" s="83"/>
      <c r="CK17" s="111" t="s">
        <v>674</v>
      </c>
      <c r="CL17" s="112" t="s">
        <v>560</v>
      </c>
      <c r="CM17" s="112" t="s">
        <v>675</v>
      </c>
      <c r="CN17" s="112" t="s">
        <v>598</v>
      </c>
      <c r="CO17" s="112" t="s">
        <v>282</v>
      </c>
      <c r="CP17" s="112" t="s">
        <v>482</v>
      </c>
      <c r="CQ17" s="112"/>
      <c r="CR17" s="112">
        <v>21.0</v>
      </c>
      <c r="CS17" s="112">
        <v>84.0</v>
      </c>
      <c r="CT17" s="112">
        <v>154.0</v>
      </c>
      <c r="CU17" s="112">
        <v>224.0</v>
      </c>
      <c r="CV17" s="112">
        <v>294.0</v>
      </c>
      <c r="CW17" s="112">
        <v>364.0</v>
      </c>
      <c r="CX17" s="112" t="s">
        <v>112</v>
      </c>
      <c r="CY17" s="112">
        <v>6.0</v>
      </c>
      <c r="CZ17" s="112">
        <v>17.0</v>
      </c>
      <c r="DA17" s="112">
        <v>29.0</v>
      </c>
      <c r="DB17" s="112">
        <v>41.0</v>
      </c>
      <c r="DC17" s="112">
        <v>53.0</v>
      </c>
      <c r="DD17" s="112">
        <v>65.0</v>
      </c>
      <c r="DE17" s="112" t="s">
        <v>116</v>
      </c>
      <c r="DF17" s="112" t="s">
        <v>676</v>
      </c>
      <c r="DG17" s="112" t="s">
        <v>677</v>
      </c>
      <c r="DH17" s="112" t="s">
        <v>678</v>
      </c>
      <c r="DI17" s="112" t="s">
        <v>679</v>
      </c>
      <c r="DJ17" s="112" t="s">
        <v>680</v>
      </c>
      <c r="DK17" s="112"/>
      <c r="DL17" s="113" t="s">
        <v>681</v>
      </c>
      <c r="DM17" s="114" t="s">
        <v>272</v>
      </c>
      <c r="DN17" s="114">
        <v>1.0</v>
      </c>
      <c r="DO17" s="114">
        <v>3.0</v>
      </c>
      <c r="DP17" s="114">
        <v>4.0</v>
      </c>
      <c r="DQ17" s="115" t="s">
        <v>682</v>
      </c>
      <c r="DR17" s="116" t="s">
        <v>248</v>
      </c>
      <c r="DS17" s="116" t="s">
        <v>249</v>
      </c>
      <c r="DT17" s="116" t="s">
        <v>275</v>
      </c>
      <c r="DU17" s="116" t="s">
        <v>250</v>
      </c>
      <c r="DV17" s="116" t="s">
        <v>251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683</v>
      </c>
      <c r="B18" s="69" t="s">
        <v>212</v>
      </c>
      <c r="C18" s="150" t="s">
        <v>684</v>
      </c>
      <c r="D18" s="151" t="s">
        <v>685</v>
      </c>
      <c r="E18" s="82" t="s">
        <v>179</v>
      </c>
      <c r="F18" s="82" t="s">
        <v>179</v>
      </c>
      <c r="G18" s="82" t="s">
        <v>686</v>
      </c>
      <c r="H18" s="82" t="s">
        <v>687</v>
      </c>
      <c r="I18" s="82" t="s">
        <v>688</v>
      </c>
      <c r="J18" s="83"/>
      <c r="K18" s="84"/>
      <c r="L18" s="84"/>
      <c r="M18" s="84"/>
      <c r="N18" s="85" t="s">
        <v>184</v>
      </c>
      <c r="O18" s="85"/>
      <c r="P18" s="85"/>
      <c r="Q18" s="142"/>
      <c r="R18" s="85" t="s">
        <v>184</v>
      </c>
      <c r="S18" s="85" t="s">
        <v>184</v>
      </c>
      <c r="T18" s="85"/>
      <c r="U18" s="85"/>
      <c r="V18" s="142"/>
      <c r="W18" s="87"/>
      <c r="X18" s="88" t="s">
        <v>689</v>
      </c>
      <c r="Y18" s="89" t="s">
        <v>690</v>
      </c>
      <c r="Z18" s="153" t="s">
        <v>691</v>
      </c>
      <c r="AA18" s="90"/>
      <c r="AB18" s="91" t="s">
        <v>401</v>
      </c>
      <c r="AC18" s="92" t="s">
        <v>692</v>
      </c>
      <c r="AD18" s="93" t="s">
        <v>403</v>
      </c>
      <c r="AE18" s="143" t="s">
        <v>693</v>
      </c>
      <c r="AF18" s="92" t="s">
        <v>405</v>
      </c>
      <c r="AG18" s="92" t="s">
        <v>363</v>
      </c>
      <c r="AH18" s="92" t="s">
        <v>694</v>
      </c>
      <c r="AI18" s="94">
        <v>4277.0</v>
      </c>
      <c r="AJ18" s="94">
        <v>502.0</v>
      </c>
      <c r="AK18" s="94">
        <v>225.0</v>
      </c>
      <c r="AL18" s="94">
        <v>314.0</v>
      </c>
      <c r="AM18" s="94">
        <v>264.0</v>
      </c>
      <c r="AN18" s="94">
        <v>122.0</v>
      </c>
      <c r="AO18" s="95"/>
      <c r="AP18" s="96" t="s">
        <v>541</v>
      </c>
      <c r="AQ18" s="97" t="s">
        <v>695</v>
      </c>
      <c r="AR18" s="98" t="s">
        <v>543</v>
      </c>
      <c r="AS18" s="97" t="s">
        <v>696</v>
      </c>
      <c r="AT18" s="97" t="s">
        <v>545</v>
      </c>
      <c r="AU18" s="97" t="s">
        <v>546</v>
      </c>
      <c r="AV18" s="97" t="s">
        <v>196</v>
      </c>
      <c r="AW18" s="94">
        <v>3983.0</v>
      </c>
      <c r="AX18" s="94">
        <v>529.0</v>
      </c>
      <c r="AY18" s="94">
        <v>225.0</v>
      </c>
      <c r="AZ18" s="94">
        <v>291.0</v>
      </c>
      <c r="BA18" s="94">
        <v>315.0</v>
      </c>
      <c r="BB18" s="94">
        <v>175.0</v>
      </c>
      <c r="BC18" s="99"/>
      <c r="BD18" s="100" t="s">
        <v>197</v>
      </c>
      <c r="BE18" s="101" t="s">
        <v>402</v>
      </c>
      <c r="BF18" s="102"/>
      <c r="BG18" s="101"/>
      <c r="BH18" s="101"/>
      <c r="BI18" s="101"/>
      <c r="BJ18" s="101"/>
      <c r="BK18" s="103"/>
      <c r="BL18" s="103"/>
      <c r="BM18" s="103"/>
      <c r="BN18" s="103"/>
      <c r="BO18" s="103"/>
      <c r="BP18" s="103"/>
      <c r="BQ18" s="83"/>
      <c r="BR18" s="104">
        <v>20.0</v>
      </c>
      <c r="BS18" s="104">
        <v>20.0</v>
      </c>
      <c r="BT18" s="104">
        <v>35.0</v>
      </c>
      <c r="BU18" s="104">
        <v>25.0</v>
      </c>
      <c r="BV18" s="105" t="s">
        <v>697</v>
      </c>
      <c r="BW18" s="83"/>
      <c r="BX18" s="106" t="s">
        <v>233</v>
      </c>
      <c r="BY18" s="106" t="s">
        <v>201</v>
      </c>
      <c r="BZ18" s="106" t="s">
        <v>698</v>
      </c>
      <c r="CA18" s="106" t="s">
        <v>332</v>
      </c>
      <c r="CB18" s="106" t="s">
        <v>699</v>
      </c>
      <c r="CC18" s="106" t="s">
        <v>700</v>
      </c>
      <c r="CD18" s="122" t="s">
        <v>701</v>
      </c>
      <c r="CE18" s="123" t="s">
        <v>702</v>
      </c>
      <c r="CF18" s="123" t="s">
        <v>703</v>
      </c>
      <c r="CG18" s="109" t="s">
        <v>558</v>
      </c>
      <c r="CH18" s="109" t="s">
        <v>479</v>
      </c>
      <c r="CI18" s="110"/>
      <c r="CJ18" s="83"/>
      <c r="CK18" s="111" t="s">
        <v>704</v>
      </c>
      <c r="CL18" s="112" t="s">
        <v>560</v>
      </c>
      <c r="CM18" s="112" t="s">
        <v>561</v>
      </c>
      <c r="CN18" s="112" t="s">
        <v>518</v>
      </c>
      <c r="CO18" s="112" t="s">
        <v>562</v>
      </c>
      <c r="CP18" s="112" t="s">
        <v>705</v>
      </c>
      <c r="CQ18" s="112"/>
      <c r="CR18" s="112">
        <v>25.0</v>
      </c>
      <c r="CS18" s="112">
        <v>101.0</v>
      </c>
      <c r="CT18" s="112">
        <v>185.0</v>
      </c>
      <c r="CU18" s="112">
        <v>269.0</v>
      </c>
      <c r="CV18" s="112">
        <v>353.0</v>
      </c>
      <c r="CW18" s="112">
        <v>437.0</v>
      </c>
      <c r="CX18" s="112" t="s">
        <v>112</v>
      </c>
      <c r="CY18" s="112">
        <v>5.0</v>
      </c>
      <c r="CZ18" s="112">
        <v>15.0</v>
      </c>
      <c r="DA18" s="112">
        <v>26.0</v>
      </c>
      <c r="DB18" s="112">
        <v>37.0</v>
      </c>
      <c r="DC18" s="112">
        <v>48.0</v>
      </c>
      <c r="DD18" s="112">
        <v>59.0</v>
      </c>
      <c r="DE18" s="112" t="s">
        <v>116</v>
      </c>
      <c r="DF18" s="112" t="s">
        <v>706</v>
      </c>
      <c r="DG18" s="112" t="s">
        <v>707</v>
      </c>
      <c r="DH18" s="112" t="s">
        <v>708</v>
      </c>
      <c r="DI18" s="112" t="s">
        <v>709</v>
      </c>
      <c r="DJ18" s="112" t="s">
        <v>710</v>
      </c>
      <c r="DK18" s="112"/>
      <c r="DL18" s="113" t="s">
        <v>711</v>
      </c>
      <c r="DM18" s="114" t="s">
        <v>569</v>
      </c>
      <c r="DN18" s="114">
        <v>5.0</v>
      </c>
      <c r="DO18" s="114">
        <v>3.0</v>
      </c>
      <c r="DP18" s="114" t="s">
        <v>712</v>
      </c>
      <c r="DQ18" s="115" t="s">
        <v>713</v>
      </c>
      <c r="DR18" s="124" t="s">
        <v>206</v>
      </c>
      <c r="DS18" s="124" t="s">
        <v>207</v>
      </c>
      <c r="DT18" s="124" t="s">
        <v>208</v>
      </c>
      <c r="DU18" s="148" t="s">
        <v>423</v>
      </c>
      <c r="DV18" s="148" t="s">
        <v>424</v>
      </c>
      <c r="DW18" s="148" t="s">
        <v>714</v>
      </c>
      <c r="DX18" s="148" t="s">
        <v>715</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552</v>
      </c>
      <c r="B19" s="69" t="s">
        <v>176</v>
      </c>
      <c r="C19" s="80" t="s">
        <v>716</v>
      </c>
      <c r="D19" s="81" t="s">
        <v>717</v>
      </c>
      <c r="E19" s="82" t="s">
        <v>179</v>
      </c>
      <c r="F19" s="82" t="s">
        <v>718</v>
      </c>
      <c r="G19" s="82" t="s">
        <v>719</v>
      </c>
      <c r="H19" s="82" t="s">
        <v>720</v>
      </c>
      <c r="I19" s="82" t="s">
        <v>721</v>
      </c>
      <c r="J19" s="83"/>
      <c r="K19" s="84"/>
      <c r="L19" s="84"/>
      <c r="M19" s="84"/>
      <c r="N19" s="85" t="s">
        <v>184</v>
      </c>
      <c r="O19" s="85" t="s">
        <v>184</v>
      </c>
      <c r="P19" s="84"/>
      <c r="Q19" s="86"/>
      <c r="R19" s="84"/>
      <c r="S19" s="84"/>
      <c r="T19" s="84"/>
      <c r="U19" s="84"/>
      <c r="V19" s="86"/>
      <c r="W19" s="87"/>
      <c r="X19" s="88" t="s">
        <v>216</v>
      </c>
      <c r="Y19" s="89" t="s">
        <v>272</v>
      </c>
      <c r="Z19" s="89" t="s">
        <v>722</v>
      </c>
      <c r="AA19" s="90"/>
      <c r="AB19" s="91" t="s">
        <v>606</v>
      </c>
      <c r="AC19" s="92" t="s">
        <v>723</v>
      </c>
      <c r="AD19" s="93"/>
      <c r="AE19" s="92"/>
      <c r="AF19" s="92"/>
      <c r="AG19" s="92"/>
      <c r="AH19" s="92"/>
      <c r="AI19" s="94"/>
      <c r="AJ19" s="94"/>
      <c r="AK19" s="94"/>
      <c r="AL19" s="94"/>
      <c r="AM19" s="94"/>
      <c r="AN19" s="94"/>
      <c r="AO19" s="95"/>
      <c r="AP19" s="96" t="s">
        <v>219</v>
      </c>
      <c r="AQ19" s="97" t="s">
        <v>260</v>
      </c>
      <c r="AR19" s="98" t="s">
        <v>221</v>
      </c>
      <c r="AS19" s="97" t="s">
        <v>724</v>
      </c>
      <c r="AT19" s="97" t="s">
        <v>219</v>
      </c>
      <c r="AU19" s="97" t="s">
        <v>220</v>
      </c>
      <c r="AV19" s="97" t="s">
        <v>320</v>
      </c>
      <c r="AW19" s="94">
        <v>2348.0</v>
      </c>
      <c r="AX19" s="94">
        <v>274.0</v>
      </c>
      <c r="AY19" s="94">
        <v>312.0</v>
      </c>
      <c r="AZ19" s="94">
        <v>183.0</v>
      </c>
      <c r="BA19" s="94">
        <v>281.0</v>
      </c>
      <c r="BB19" s="94">
        <v>75.0</v>
      </c>
      <c r="BC19" s="99"/>
      <c r="BD19" s="100" t="s">
        <v>725</v>
      </c>
      <c r="BE19" s="101" t="s">
        <v>726</v>
      </c>
      <c r="BF19" s="102"/>
      <c r="BG19" s="101"/>
      <c r="BH19" s="101"/>
      <c r="BI19" s="101"/>
      <c r="BJ19" s="154"/>
      <c r="BK19" s="103"/>
      <c r="BL19" s="103"/>
      <c r="BM19" s="103"/>
      <c r="BN19" s="103"/>
      <c r="BO19" s="103"/>
      <c r="BP19" s="103"/>
      <c r="BQ19" s="83"/>
      <c r="BR19" s="104">
        <v>10.0</v>
      </c>
      <c r="BS19" s="104">
        <v>10.0</v>
      </c>
      <c r="BT19" s="104">
        <v>35.0</v>
      </c>
      <c r="BU19" s="104">
        <v>35.0</v>
      </c>
      <c r="BV19" s="105" t="s">
        <v>727</v>
      </c>
      <c r="BW19" s="83"/>
      <c r="BX19" s="106" t="s">
        <v>233</v>
      </c>
      <c r="BY19" s="106" t="s">
        <v>267</v>
      </c>
      <c r="BZ19" s="106" t="s">
        <v>728</v>
      </c>
      <c r="CA19" s="106" t="s">
        <v>729</v>
      </c>
      <c r="CB19" s="106" t="s">
        <v>730</v>
      </c>
      <c r="CC19" s="106" t="s">
        <v>529</v>
      </c>
      <c r="CD19" s="107"/>
      <c r="CE19" s="108"/>
      <c r="CF19" s="108"/>
      <c r="CG19" s="109" t="s">
        <v>478</v>
      </c>
      <c r="CH19" s="109" t="s">
        <v>380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248</v>
      </c>
      <c r="DS19" s="116" t="s">
        <v>249</v>
      </c>
      <c r="DT19" s="116" t="s">
        <v>275</v>
      </c>
      <c r="DU19" s="116" t="s">
        <v>250</v>
      </c>
      <c r="DV19" s="116" t="s">
        <v>251</v>
      </c>
      <c r="DW19" s="116"/>
      <c r="DX19" s="116"/>
      <c r="DY19" s="117"/>
      <c r="DZ19" s="118"/>
      <c r="EA19" s="119" t="str">
        <f t="array" ref="EA19">if(ISBLANK(X19),,(XLOOKUP(X19,Classes!A:A,Classes!A:A,CONCAT("ERROR-Class: ",X19))))</f>
        <v>Sister</v>
      </c>
      <c r="EB19" s="149" t="s">
        <v>493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236</v>
      </c>
      <c r="B20" s="155" t="s">
        <v>212</v>
      </c>
      <c r="C20" s="80" t="s">
        <v>731</v>
      </c>
      <c r="D20" s="81" t="s">
        <v>732</v>
      </c>
      <c r="E20" s="82"/>
      <c r="F20" s="82"/>
      <c r="G20" s="82"/>
      <c r="H20" s="82"/>
      <c r="I20" s="82"/>
      <c r="J20" s="83"/>
      <c r="K20" s="85"/>
      <c r="L20" s="84"/>
      <c r="M20" s="85"/>
      <c r="N20" s="85"/>
      <c r="O20" s="156"/>
      <c r="P20" s="156" t="s">
        <v>184</v>
      </c>
      <c r="Q20" s="86"/>
      <c r="R20" s="85"/>
      <c r="S20" s="85" t="s">
        <v>184</v>
      </c>
      <c r="T20" s="85" t="s">
        <v>184</v>
      </c>
      <c r="U20" s="85"/>
      <c r="V20" s="142"/>
      <c r="W20" s="87"/>
      <c r="X20" s="88" t="s">
        <v>733</v>
      </c>
      <c r="Y20" s="89" t="s">
        <v>734</v>
      </c>
      <c r="Z20" s="89" t="s">
        <v>735</v>
      </c>
      <c r="AA20" s="90"/>
      <c r="AB20" s="91" t="s">
        <v>736</v>
      </c>
      <c r="AC20" s="157" t="s">
        <v>737</v>
      </c>
      <c r="AD20" s="93" t="s">
        <v>738</v>
      </c>
      <c r="AE20" s="92" t="s">
        <v>739</v>
      </c>
      <c r="AF20" s="92" t="s">
        <v>405</v>
      </c>
      <c r="AG20" s="92" t="s">
        <v>740</v>
      </c>
      <c r="AH20" s="92" t="s">
        <v>371</v>
      </c>
      <c r="AI20" s="94"/>
      <c r="AJ20" s="94"/>
      <c r="AK20" s="94"/>
      <c r="AL20" s="94"/>
      <c r="AM20" s="94"/>
      <c r="AN20" s="94"/>
      <c r="AO20" s="95"/>
      <c r="AP20" s="96"/>
      <c r="AQ20" s="97"/>
      <c r="AR20" s="98"/>
      <c r="AS20" s="97"/>
      <c r="AT20" s="97"/>
      <c r="AU20" s="97"/>
      <c r="AV20" s="97"/>
      <c r="AW20" s="94"/>
      <c r="AX20" s="94"/>
      <c r="AY20" s="94"/>
      <c r="AZ20" s="94"/>
      <c r="BA20" s="94"/>
      <c r="BB20" s="94"/>
      <c r="BC20" s="99"/>
      <c r="BD20" s="100" t="s">
        <v>741</v>
      </c>
      <c r="BE20" s="101" t="s">
        <v>692</v>
      </c>
      <c r="BF20" s="102" t="s">
        <v>742</v>
      </c>
      <c r="BG20" s="145" t="s">
        <v>432</v>
      </c>
      <c r="BH20" s="101" t="s">
        <v>399</v>
      </c>
      <c r="BI20" s="145" t="s">
        <v>542</v>
      </c>
      <c r="BJ20" s="101" t="s">
        <v>540</v>
      </c>
      <c r="BK20" s="103"/>
      <c r="BL20" s="103"/>
      <c r="BM20" s="103"/>
      <c r="BN20" s="103"/>
      <c r="BO20" s="103"/>
      <c r="BP20" s="103"/>
      <c r="BQ20" s="83"/>
      <c r="BR20" s="104">
        <v>20.0</v>
      </c>
      <c r="BS20" s="104">
        <v>35.0</v>
      </c>
      <c r="BT20" s="104">
        <v>30.0</v>
      </c>
      <c r="BU20" s="104">
        <v>15.0</v>
      </c>
      <c r="BV20" s="105" t="s">
        <v>743</v>
      </c>
      <c r="BW20" s="83"/>
      <c r="BX20" s="106" t="s">
        <v>200</v>
      </c>
      <c r="BY20" s="106" t="s">
        <v>201</v>
      </c>
      <c r="BZ20" s="106" t="s">
        <v>744</v>
      </c>
      <c r="CA20" s="106" t="s">
        <v>745</v>
      </c>
      <c r="CB20" s="106" t="s">
        <v>746</v>
      </c>
      <c r="CC20" s="106" t="s">
        <v>747</v>
      </c>
      <c r="CD20" s="122" t="s">
        <v>748</v>
      </c>
      <c r="CE20" s="123" t="s">
        <v>749</v>
      </c>
      <c r="CF20" s="123" t="s">
        <v>750</v>
      </c>
      <c r="CG20" s="109" t="s">
        <v>751</v>
      </c>
      <c r="CH20" s="109" t="s">
        <v>479</v>
      </c>
      <c r="CI20" s="109"/>
      <c r="CJ20" s="83"/>
      <c r="CK20" s="111" t="s">
        <v>752</v>
      </c>
      <c r="CL20" s="112" t="s">
        <v>560</v>
      </c>
      <c r="CM20" s="112" t="s">
        <v>561</v>
      </c>
      <c r="CN20" s="112" t="s">
        <v>705</v>
      </c>
      <c r="CO20" s="112"/>
      <c r="CP20" s="112"/>
      <c r="CQ20" s="112"/>
      <c r="CR20" s="112">
        <v>25.0</v>
      </c>
      <c r="CS20" s="112">
        <v>101.0</v>
      </c>
      <c r="CT20" s="112">
        <v>185.0</v>
      </c>
      <c r="CU20" s="112">
        <v>269.0</v>
      </c>
      <c r="CV20" s="112">
        <v>353.0</v>
      </c>
      <c r="CW20" s="112">
        <v>437.0</v>
      </c>
      <c r="CX20" s="112" t="s">
        <v>112</v>
      </c>
      <c r="CY20" s="112">
        <v>5.0</v>
      </c>
      <c r="CZ20" s="112">
        <v>15.0</v>
      </c>
      <c r="DA20" s="112">
        <v>26.0</v>
      </c>
      <c r="DB20" s="112">
        <v>37.0</v>
      </c>
      <c r="DC20" s="112">
        <v>48.0</v>
      </c>
      <c r="DD20" s="112">
        <v>59.0</v>
      </c>
      <c r="DE20" s="112" t="s">
        <v>116</v>
      </c>
      <c r="DF20" s="112" t="s">
        <v>753</v>
      </c>
      <c r="DG20" s="112" t="s">
        <v>754</v>
      </c>
      <c r="DH20" s="112" t="s">
        <v>755</v>
      </c>
      <c r="DI20" s="112" t="s">
        <v>756</v>
      </c>
      <c r="DJ20" s="112" t="s">
        <v>757</v>
      </c>
      <c r="DK20" s="112"/>
      <c r="DL20" s="113" t="s">
        <v>758</v>
      </c>
      <c r="DM20" s="114" t="s">
        <v>569</v>
      </c>
      <c r="DN20" s="114">
        <v>3.0</v>
      </c>
      <c r="DO20" s="114">
        <v>3.0</v>
      </c>
      <c r="DP20" s="114">
        <v>1.0</v>
      </c>
      <c r="DQ20" s="115" t="s">
        <v>759</v>
      </c>
      <c r="DR20" s="124" t="s">
        <v>206</v>
      </c>
      <c r="DS20" s="124" t="s">
        <v>207</v>
      </c>
      <c r="DT20" s="124" t="s">
        <v>275</v>
      </c>
      <c r="DU20" s="148" t="s">
        <v>423</v>
      </c>
      <c r="DV20" s="148" t="s">
        <v>424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760</v>
      </c>
      <c r="B21" s="155" t="s">
        <v>212</v>
      </c>
      <c r="C21" s="80" t="s">
        <v>761</v>
      </c>
      <c r="D21" s="81" t="s">
        <v>762</v>
      </c>
      <c r="E21" s="82" t="s">
        <v>179</v>
      </c>
      <c r="F21" s="82" t="s">
        <v>179</v>
      </c>
      <c r="G21" s="82" t="s">
        <v>763</v>
      </c>
      <c r="H21" s="82" t="s">
        <v>764</v>
      </c>
      <c r="I21" s="82" t="s">
        <v>765</v>
      </c>
      <c r="J21" s="83"/>
      <c r="K21" s="85" t="s">
        <v>184</v>
      </c>
      <c r="L21" s="84"/>
      <c r="M21" s="84"/>
      <c r="N21" s="84"/>
      <c r="O21" s="158" t="s">
        <v>184</v>
      </c>
      <c r="P21" s="84"/>
      <c r="Q21" s="142"/>
      <c r="R21" s="85"/>
      <c r="S21" s="85"/>
      <c r="T21" s="85"/>
      <c r="U21" s="85" t="s">
        <v>535</v>
      </c>
      <c r="V21" s="142"/>
      <c r="W21" s="87"/>
      <c r="X21" s="88" t="s">
        <v>393</v>
      </c>
      <c r="Y21" s="89" t="s">
        <v>505</v>
      </c>
      <c r="Z21" s="89" t="s">
        <v>766</v>
      </c>
      <c r="AA21" s="90"/>
      <c r="AB21" s="91" t="s">
        <v>541</v>
      </c>
      <c r="AC21" s="143" t="s">
        <v>767</v>
      </c>
      <c r="AD21" s="93" t="s">
        <v>543</v>
      </c>
      <c r="AE21" s="92" t="s">
        <v>768</v>
      </c>
      <c r="AF21" s="92" t="s">
        <v>769</v>
      </c>
      <c r="AG21" s="92" t="s">
        <v>690</v>
      </c>
      <c r="AH21" s="92" t="s">
        <v>196</v>
      </c>
      <c r="AI21" s="94"/>
      <c r="AJ21" s="94"/>
      <c r="AK21" s="94"/>
      <c r="AL21" s="94"/>
      <c r="AM21" s="94"/>
      <c r="AN21" s="94"/>
      <c r="AO21" s="95"/>
      <c r="AP21" s="96" t="s">
        <v>197</v>
      </c>
      <c r="AQ21" s="97" t="s">
        <v>193</v>
      </c>
      <c r="AR21" s="98" t="s">
        <v>770</v>
      </c>
      <c r="AS21" s="144" t="s">
        <v>771</v>
      </c>
      <c r="AT21" s="97" t="s">
        <v>772</v>
      </c>
      <c r="AU21" s="144" t="s">
        <v>773</v>
      </c>
      <c r="AV21" s="97" t="s">
        <v>399</v>
      </c>
      <c r="AW21" s="94"/>
      <c r="AX21" s="94"/>
      <c r="AY21" s="94"/>
      <c r="AZ21" s="94"/>
      <c r="BA21" s="94"/>
      <c r="BB21" s="94"/>
      <c r="BC21" s="99"/>
      <c r="BD21" s="100" t="s">
        <v>578</v>
      </c>
      <c r="BE21" s="101" t="s">
        <v>318</v>
      </c>
      <c r="BF21" s="102"/>
      <c r="BG21" s="101"/>
      <c r="BH21" s="101"/>
      <c r="BI21" s="101"/>
      <c r="BJ21" s="101"/>
      <c r="BK21" s="103"/>
      <c r="BL21" s="103"/>
      <c r="BM21" s="103"/>
      <c r="BN21" s="103"/>
      <c r="BO21" s="103"/>
      <c r="BP21" s="103"/>
      <c r="BQ21" s="83"/>
      <c r="BR21" s="104">
        <v>15.0</v>
      </c>
      <c r="BS21" s="104">
        <v>40.0</v>
      </c>
      <c r="BT21" s="104">
        <v>30.0</v>
      </c>
      <c r="BU21" s="104">
        <v>15.0</v>
      </c>
      <c r="BV21" s="105" t="s">
        <v>774</v>
      </c>
      <c r="BW21" s="83"/>
      <c r="BX21" s="106" t="s">
        <v>233</v>
      </c>
      <c r="BY21" s="106" t="s">
        <v>775</v>
      </c>
      <c r="BZ21" s="106" t="s">
        <v>776</v>
      </c>
      <c r="CA21" s="106" t="s">
        <v>777</v>
      </c>
      <c r="CB21" s="106" t="s">
        <v>778</v>
      </c>
      <c r="CC21" s="106" t="s">
        <v>779</v>
      </c>
      <c r="CD21" s="122" t="s">
        <v>780</v>
      </c>
      <c r="CE21" s="123" t="s">
        <v>781</v>
      </c>
      <c r="CF21" s="123" t="s">
        <v>782</v>
      </c>
      <c r="CG21" s="109" t="s">
        <v>558</v>
      </c>
      <c r="CH21" s="109" t="s">
        <v>303</v>
      </c>
      <c r="CI21" s="109"/>
      <c r="CJ21" s="83"/>
      <c r="CK21" s="111" t="s">
        <v>783</v>
      </c>
      <c r="CL21" s="112" t="s">
        <v>560</v>
      </c>
      <c r="CM21" s="112" t="s">
        <v>561</v>
      </c>
      <c r="CN21" s="112" t="s">
        <v>518</v>
      </c>
      <c r="CO21" s="112" t="s">
        <v>562</v>
      </c>
      <c r="CP21" s="112" t="s">
        <v>282</v>
      </c>
      <c r="CQ21" s="112"/>
      <c r="CR21" s="112">
        <v>25.0</v>
      </c>
      <c r="CS21" s="112">
        <v>101.0</v>
      </c>
      <c r="CT21" s="112">
        <v>185.0</v>
      </c>
      <c r="CU21" s="112">
        <v>269.0</v>
      </c>
      <c r="CV21" s="112">
        <v>353.0</v>
      </c>
      <c r="CW21" s="112">
        <v>437.0</v>
      </c>
      <c r="CX21" s="112" t="s">
        <v>112</v>
      </c>
      <c r="CY21" s="112">
        <v>5.0</v>
      </c>
      <c r="CZ21" s="112">
        <v>15.0</v>
      </c>
      <c r="DA21" s="112">
        <v>26.0</v>
      </c>
      <c r="DB21" s="112">
        <v>37.0</v>
      </c>
      <c r="DC21" s="112">
        <v>48.0</v>
      </c>
      <c r="DD21" s="112">
        <v>59.0</v>
      </c>
      <c r="DE21" s="112" t="s">
        <v>116</v>
      </c>
      <c r="DF21" s="112" t="s">
        <v>784</v>
      </c>
      <c r="DG21" s="112" t="s">
        <v>785</v>
      </c>
      <c r="DH21" s="112" t="s">
        <v>786</v>
      </c>
      <c r="DI21" s="112" t="s">
        <v>787</v>
      </c>
      <c r="DJ21" s="112" t="s">
        <v>788</v>
      </c>
      <c r="DK21" s="112"/>
      <c r="DL21" s="113" t="s">
        <v>789</v>
      </c>
      <c r="DM21" s="114" t="s">
        <v>489</v>
      </c>
      <c r="DN21" s="114">
        <v>4.0</v>
      </c>
      <c r="DO21" s="114" t="s">
        <v>273</v>
      </c>
      <c r="DP21" s="114" t="s">
        <v>347</v>
      </c>
      <c r="DQ21" s="115" t="s">
        <v>790</v>
      </c>
      <c r="DR21" s="116" t="s">
        <v>206</v>
      </c>
      <c r="DS21" s="116" t="s">
        <v>383</v>
      </c>
      <c r="DT21" s="116" t="s">
        <v>208</v>
      </c>
      <c r="DU21" s="139" t="s">
        <v>423</v>
      </c>
      <c r="DV21" s="139" t="s">
        <v>424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791</v>
      </c>
      <c r="B22" s="155" t="s">
        <v>212</v>
      </c>
      <c r="C22" s="80" t="s">
        <v>792</v>
      </c>
      <c r="D22" s="81" t="s">
        <v>793</v>
      </c>
      <c r="E22" s="82" t="s">
        <v>179</v>
      </c>
      <c r="F22" s="82" t="s">
        <v>179</v>
      </c>
      <c r="G22" s="82" t="s">
        <v>794</v>
      </c>
      <c r="H22" s="82" t="s">
        <v>795</v>
      </c>
      <c r="I22" s="82" t="s">
        <v>796</v>
      </c>
      <c r="J22" s="83"/>
      <c r="K22" s="84"/>
      <c r="L22" s="84"/>
      <c r="M22" s="84"/>
      <c r="N22" s="84"/>
      <c r="O22" s="85"/>
      <c r="P22" s="84"/>
      <c r="Q22" s="142"/>
      <c r="R22" s="85"/>
      <c r="S22" s="85"/>
      <c r="T22" s="85" t="s">
        <v>184</v>
      </c>
      <c r="U22" s="85" t="s">
        <v>184</v>
      </c>
      <c r="V22" s="142" t="s">
        <v>184</v>
      </c>
      <c r="W22" s="87"/>
      <c r="X22" s="88" t="s">
        <v>185</v>
      </c>
      <c r="Y22" s="153" t="s">
        <v>797</v>
      </c>
      <c r="Z22" s="89" t="s">
        <v>195</v>
      </c>
      <c r="AA22" s="90"/>
      <c r="AB22" s="91" t="s">
        <v>500</v>
      </c>
      <c r="AC22" s="92" t="s">
        <v>798</v>
      </c>
      <c r="AD22" s="93" t="s">
        <v>799</v>
      </c>
      <c r="AE22" s="92" t="s">
        <v>800</v>
      </c>
      <c r="AF22" s="92" t="s">
        <v>540</v>
      </c>
      <c r="AG22" s="92" t="s">
        <v>440</v>
      </c>
      <c r="AH22" s="92" t="s">
        <v>801</v>
      </c>
      <c r="AI22" s="94"/>
      <c r="AJ22" s="94"/>
      <c r="AK22" s="94"/>
      <c r="AL22" s="94"/>
      <c r="AM22" s="94"/>
      <c r="AN22" s="94"/>
      <c r="AO22" s="95"/>
      <c r="AP22" s="96"/>
      <c r="AQ22" s="97"/>
      <c r="AR22" s="98"/>
      <c r="AS22" s="97"/>
      <c r="AT22" s="97"/>
      <c r="AU22" s="97"/>
      <c r="AV22" s="97"/>
      <c r="AW22" s="94"/>
      <c r="AX22" s="94"/>
      <c r="AY22" s="94"/>
      <c r="AZ22" s="94"/>
      <c r="BA22" s="94"/>
      <c r="BB22" s="94"/>
      <c r="BC22" s="99"/>
      <c r="BD22" s="100" t="s">
        <v>802</v>
      </c>
      <c r="BE22" s="101" t="s">
        <v>803</v>
      </c>
      <c r="BF22" s="102" t="s">
        <v>792</v>
      </c>
      <c r="BG22" s="101" t="s">
        <v>804</v>
      </c>
      <c r="BH22" s="101" t="s">
        <v>662</v>
      </c>
      <c r="BI22" s="101" t="s">
        <v>805</v>
      </c>
      <c r="BJ22" s="101" t="s">
        <v>196</v>
      </c>
      <c r="BK22" s="103"/>
      <c r="BL22" s="103"/>
      <c r="BM22" s="103"/>
      <c r="BN22" s="103"/>
      <c r="BO22" s="103"/>
      <c r="BP22" s="103"/>
      <c r="BQ22" s="83"/>
      <c r="BR22" s="104">
        <v>15.0</v>
      </c>
      <c r="BS22" s="104">
        <v>20.0</v>
      </c>
      <c r="BT22" s="104">
        <v>30.0</v>
      </c>
      <c r="BU22" s="104">
        <v>35.0</v>
      </c>
      <c r="BV22" s="105" t="s">
        <v>806</v>
      </c>
      <c r="BW22" s="83"/>
      <c r="BX22" s="106" t="s">
        <v>373</v>
      </c>
      <c r="BY22" s="106" t="s">
        <v>201</v>
      </c>
      <c r="BZ22" s="106" t="s">
        <v>807</v>
      </c>
      <c r="CA22" s="106" t="s">
        <v>179</v>
      </c>
      <c r="CB22" s="106" t="s">
        <v>808</v>
      </c>
      <c r="CC22" s="106" t="s">
        <v>179</v>
      </c>
      <c r="CD22" s="122" t="s">
        <v>809</v>
      </c>
      <c r="CE22" s="123" t="s">
        <v>810</v>
      </c>
      <c r="CF22" s="123" t="s">
        <v>811</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812</v>
      </c>
      <c r="DM22" s="114" t="s">
        <v>569</v>
      </c>
      <c r="DN22" s="114">
        <v>6.0</v>
      </c>
      <c r="DO22" s="114" t="s">
        <v>273</v>
      </c>
      <c r="DP22" s="114">
        <v>3.0</v>
      </c>
      <c r="DQ22" s="115" t="s">
        <v>813</v>
      </c>
      <c r="DR22" s="124" t="s">
        <v>206</v>
      </c>
      <c r="DS22" s="124" t="s">
        <v>208</v>
      </c>
      <c r="DT22" s="124" t="s">
        <v>275</v>
      </c>
      <c r="DU22" s="124" t="s">
        <v>209</v>
      </c>
      <c r="DV22" s="124" t="s">
        <v>210</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814</v>
      </c>
      <c r="B23" s="155" t="s">
        <v>212</v>
      </c>
      <c r="C23" s="80" t="s">
        <v>815</v>
      </c>
      <c r="D23" s="81" t="s">
        <v>816</v>
      </c>
      <c r="E23" s="82"/>
      <c r="F23" s="82"/>
      <c r="G23" s="82"/>
      <c r="H23" s="82"/>
      <c r="I23" s="82"/>
      <c r="J23" s="83"/>
      <c r="K23" s="84"/>
      <c r="L23" s="84"/>
      <c r="M23" s="121" t="s">
        <v>184</v>
      </c>
      <c r="N23" s="121" t="s">
        <v>184</v>
      </c>
      <c r="O23" s="85"/>
      <c r="P23" s="84"/>
      <c r="Q23" s="142"/>
      <c r="R23" s="85"/>
      <c r="S23" s="85"/>
      <c r="T23" s="85" t="s">
        <v>184</v>
      </c>
      <c r="U23" s="85"/>
      <c r="V23" s="142"/>
      <c r="W23" s="87"/>
      <c r="X23" s="88" t="s">
        <v>282</v>
      </c>
      <c r="Y23" s="153" t="s">
        <v>817</v>
      </c>
      <c r="Z23" s="89" t="s">
        <v>818</v>
      </c>
      <c r="AA23" s="90"/>
      <c r="AB23" s="91" t="s">
        <v>578</v>
      </c>
      <c r="AC23" s="92" t="s">
        <v>819</v>
      </c>
      <c r="AD23" s="93" t="s">
        <v>820</v>
      </c>
      <c r="AE23" s="92" t="s">
        <v>226</v>
      </c>
      <c r="AF23" s="92" t="s">
        <v>229</v>
      </c>
      <c r="AG23" s="92" t="s">
        <v>821</v>
      </c>
      <c r="AH23" s="92" t="s">
        <v>231</v>
      </c>
      <c r="AI23" s="94"/>
      <c r="AJ23" s="94"/>
      <c r="AK23" s="94"/>
      <c r="AL23" s="94"/>
      <c r="AM23" s="94"/>
      <c r="AN23" s="94"/>
      <c r="AO23" s="95"/>
      <c r="AP23" s="96"/>
      <c r="AQ23" s="97"/>
      <c r="AR23" s="98"/>
      <c r="AS23" s="97"/>
      <c r="AT23" s="97"/>
      <c r="AU23" s="97"/>
      <c r="AV23" s="97"/>
      <c r="AW23" s="94"/>
      <c r="AX23" s="94"/>
      <c r="AY23" s="94"/>
      <c r="AZ23" s="94"/>
      <c r="BA23" s="94"/>
      <c r="BB23" s="94"/>
      <c r="BC23" s="99"/>
      <c r="BD23" s="100" t="s">
        <v>822</v>
      </c>
      <c r="BE23" s="101" t="s">
        <v>823</v>
      </c>
      <c r="BF23" s="102" t="s">
        <v>824</v>
      </c>
      <c r="BG23" s="101" t="s">
        <v>723</v>
      </c>
      <c r="BH23" s="101" t="s">
        <v>219</v>
      </c>
      <c r="BI23" s="101" t="s">
        <v>825</v>
      </c>
      <c r="BJ23" s="101" t="s">
        <v>265</v>
      </c>
      <c r="BK23" s="103"/>
      <c r="BL23" s="103"/>
      <c r="BM23" s="103"/>
      <c r="BN23" s="103"/>
      <c r="BO23" s="103"/>
      <c r="BP23" s="103"/>
      <c r="BQ23" s="83"/>
      <c r="BR23" s="104">
        <v>25.0</v>
      </c>
      <c r="BS23" s="104">
        <v>40.0</v>
      </c>
      <c r="BT23" s="104">
        <v>15.0</v>
      </c>
      <c r="BU23" s="104">
        <v>20.0</v>
      </c>
      <c r="BV23" s="105" t="s">
        <v>826</v>
      </c>
      <c r="BW23" s="83"/>
      <c r="BX23" s="106" t="s">
        <v>200</v>
      </c>
      <c r="BY23" s="106" t="s">
        <v>827</v>
      </c>
      <c r="BZ23" s="106" t="s">
        <v>828</v>
      </c>
      <c r="CA23" s="106" t="s">
        <v>745</v>
      </c>
      <c r="CB23" s="106" t="s">
        <v>829</v>
      </c>
      <c r="CC23" s="106" t="s">
        <v>830</v>
      </c>
      <c r="CD23" s="122" t="s">
        <v>614</v>
      </c>
      <c r="CE23" s="123" t="s">
        <v>831</v>
      </c>
      <c r="CF23" s="123" t="s">
        <v>832</v>
      </c>
      <c r="CG23" s="109" t="s">
        <v>833</v>
      </c>
      <c r="CH23" s="109" t="s">
        <v>303</v>
      </c>
      <c r="CI23" s="109"/>
      <c r="CJ23" s="83"/>
      <c r="CK23" s="111" t="s">
        <v>834</v>
      </c>
      <c r="CL23" s="112" t="s">
        <v>560</v>
      </c>
      <c r="CM23" s="112" t="s">
        <v>675</v>
      </c>
      <c r="CN23" s="112" t="s">
        <v>282</v>
      </c>
      <c r="CO23" s="112" t="s">
        <v>482</v>
      </c>
      <c r="CP23" s="112"/>
      <c r="CQ23" s="112"/>
      <c r="CR23" s="112">
        <v>21.0</v>
      </c>
      <c r="CS23" s="112">
        <v>84.0</v>
      </c>
      <c r="CT23" s="112">
        <v>154.0</v>
      </c>
      <c r="CU23" s="112">
        <v>224.0</v>
      </c>
      <c r="CV23" s="112">
        <v>294.0</v>
      </c>
      <c r="CW23" s="112">
        <v>364.0</v>
      </c>
      <c r="CX23" s="112" t="s">
        <v>112</v>
      </c>
      <c r="CY23" s="112">
        <v>6.0</v>
      </c>
      <c r="CZ23" s="112">
        <v>17.0</v>
      </c>
      <c r="DA23" s="112">
        <v>29.0</v>
      </c>
      <c r="DB23" s="112">
        <v>41.0</v>
      </c>
      <c r="DC23" s="112">
        <v>53.0</v>
      </c>
      <c r="DD23" s="112">
        <v>65.0</v>
      </c>
      <c r="DE23" s="112" t="s">
        <v>116</v>
      </c>
      <c r="DF23" s="112" t="s">
        <v>835</v>
      </c>
      <c r="DG23" s="112" t="s">
        <v>836</v>
      </c>
      <c r="DH23" s="112" t="s">
        <v>837</v>
      </c>
      <c r="DI23" s="112" t="s">
        <v>838</v>
      </c>
      <c r="DJ23" s="112" t="s">
        <v>839</v>
      </c>
      <c r="DK23" s="112"/>
      <c r="DL23" s="113" t="s">
        <v>840</v>
      </c>
      <c r="DM23" s="114" t="s">
        <v>245</v>
      </c>
      <c r="DN23" s="114">
        <v>3.0</v>
      </c>
      <c r="DO23" s="114">
        <v>2.0</v>
      </c>
      <c r="DP23" s="114" t="s">
        <v>347</v>
      </c>
      <c r="DQ23" s="115" t="s">
        <v>841</v>
      </c>
      <c r="DR23" s="139" t="s">
        <v>248</v>
      </c>
      <c r="DS23" s="139" t="s">
        <v>249</v>
      </c>
      <c r="DT23" s="139" t="s">
        <v>275</v>
      </c>
      <c r="DU23" s="139" t="s">
        <v>250</v>
      </c>
      <c r="DV23" s="139" t="s">
        <v>251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842</v>
      </c>
      <c r="B24" s="69" t="s">
        <v>212</v>
      </c>
      <c r="C24" s="80" t="s">
        <v>843</v>
      </c>
      <c r="D24" s="159" t="s">
        <v>844</v>
      </c>
      <c r="E24" s="82" t="s">
        <v>179</v>
      </c>
      <c r="F24" s="82" t="s">
        <v>179</v>
      </c>
      <c r="G24" s="160" t="s">
        <v>845</v>
      </c>
      <c r="H24" s="160" t="s">
        <v>846</v>
      </c>
      <c r="I24" s="160" t="s">
        <v>847</v>
      </c>
      <c r="J24" s="83"/>
      <c r="K24" s="84"/>
      <c r="L24" s="84"/>
      <c r="M24" s="84"/>
      <c r="N24" s="84"/>
      <c r="O24" s="85"/>
      <c r="P24" s="85" t="s">
        <v>184</v>
      </c>
      <c r="Q24" s="142" t="s">
        <v>184</v>
      </c>
      <c r="R24" s="85"/>
      <c r="S24" s="85"/>
      <c r="T24" s="85"/>
      <c r="U24" s="85"/>
      <c r="V24" s="142" t="s">
        <v>184</v>
      </c>
      <c r="W24" s="87"/>
      <c r="X24" s="88" t="s">
        <v>848</v>
      </c>
      <c r="Y24" s="153" t="s">
        <v>849</v>
      </c>
      <c r="Z24" s="89" t="s">
        <v>850</v>
      </c>
      <c r="AA24" s="90"/>
      <c r="AB24" s="91" t="s">
        <v>541</v>
      </c>
      <c r="AC24" s="92" t="s">
        <v>193</v>
      </c>
      <c r="AD24" s="93" t="s">
        <v>543</v>
      </c>
      <c r="AE24" s="92" t="s">
        <v>546</v>
      </c>
      <c r="AF24" s="92" t="s">
        <v>327</v>
      </c>
      <c r="AG24" s="143" t="s">
        <v>851</v>
      </c>
      <c r="AH24" s="92" t="s">
        <v>295</v>
      </c>
      <c r="AI24" s="94"/>
      <c r="AJ24" s="94"/>
      <c r="AK24" s="94"/>
      <c r="AL24" s="94"/>
      <c r="AM24" s="94"/>
      <c r="AN24" s="94"/>
      <c r="AO24" s="95"/>
      <c r="AP24" s="96"/>
      <c r="AQ24" s="97"/>
      <c r="AR24" s="98"/>
      <c r="AS24" s="97"/>
      <c r="AT24" s="97"/>
      <c r="AU24" s="97"/>
      <c r="AV24" s="97"/>
      <c r="AW24" s="94"/>
      <c r="AX24" s="94"/>
      <c r="AY24" s="94"/>
      <c r="AZ24" s="94"/>
      <c r="BA24" s="94"/>
      <c r="BB24" s="94"/>
      <c r="BC24" s="99"/>
      <c r="BD24" s="100" t="s">
        <v>547</v>
      </c>
      <c r="BE24" s="101" t="s">
        <v>638</v>
      </c>
      <c r="BF24" s="102" t="s">
        <v>852</v>
      </c>
      <c r="BG24" s="101" t="s">
        <v>667</v>
      </c>
      <c r="BH24" s="101" t="s">
        <v>325</v>
      </c>
      <c r="BI24" s="145" t="s">
        <v>853</v>
      </c>
      <c r="BJ24" s="101" t="s">
        <v>290</v>
      </c>
      <c r="BK24" s="103"/>
      <c r="BL24" s="103"/>
      <c r="BM24" s="103"/>
      <c r="BN24" s="103"/>
      <c r="BO24" s="103"/>
      <c r="BP24" s="103"/>
      <c r="BQ24" s="83"/>
      <c r="BR24" s="104">
        <v>40.0</v>
      </c>
      <c r="BS24" s="104">
        <v>40.0</v>
      </c>
      <c r="BT24" s="104">
        <v>10.0</v>
      </c>
      <c r="BU24" s="104">
        <v>10.0</v>
      </c>
      <c r="BV24" s="105" t="s">
        <v>854</v>
      </c>
      <c r="BW24" s="83"/>
      <c r="BX24" s="106" t="s">
        <v>233</v>
      </c>
      <c r="BY24" s="106" t="s">
        <v>201</v>
      </c>
      <c r="BZ24" s="106" t="s">
        <v>550</v>
      </c>
      <c r="CA24" s="106" t="s">
        <v>179</v>
      </c>
      <c r="CB24" s="106" t="s">
        <v>855</v>
      </c>
      <c r="CC24" s="106" t="s">
        <v>179</v>
      </c>
      <c r="CD24" s="122" t="s">
        <v>333</v>
      </c>
      <c r="CE24" s="123" t="s">
        <v>856</v>
      </c>
      <c r="CF24" s="123" t="s">
        <v>857</v>
      </c>
      <c r="CG24" s="109" t="s">
        <v>558</v>
      </c>
      <c r="CH24" s="109" t="s">
        <v>479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858</v>
      </c>
      <c r="DM24" s="114" t="s">
        <v>569</v>
      </c>
      <c r="DN24" s="114">
        <v>0.0</v>
      </c>
      <c r="DO24" s="114">
        <v>1.0</v>
      </c>
      <c r="DP24" s="114" t="s">
        <v>347</v>
      </c>
      <c r="DQ24" s="115" t="s">
        <v>859</v>
      </c>
      <c r="DR24" s="148" t="s">
        <v>206</v>
      </c>
      <c r="DS24" s="148" t="s">
        <v>383</v>
      </c>
      <c r="DT24" s="148" t="s">
        <v>208</v>
      </c>
      <c r="DU24" s="148" t="s">
        <v>209</v>
      </c>
      <c r="DV24" s="148" t="s">
        <v>210</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860</v>
      </c>
      <c r="B25" s="69" t="s">
        <v>212</v>
      </c>
      <c r="C25" s="80" t="s">
        <v>861</v>
      </c>
      <c r="D25" s="159" t="s">
        <v>862</v>
      </c>
      <c r="E25" s="82" t="s">
        <v>179</v>
      </c>
      <c r="F25" s="82" t="s">
        <v>179</v>
      </c>
      <c r="G25" s="160"/>
      <c r="H25" s="160"/>
      <c r="I25" s="160"/>
      <c r="J25" s="83"/>
      <c r="K25" s="84"/>
      <c r="L25" s="84"/>
      <c r="M25" s="84"/>
      <c r="N25" s="84"/>
      <c r="O25" s="85" t="s">
        <v>184</v>
      </c>
      <c r="P25" s="85"/>
      <c r="Q25" s="142"/>
      <c r="R25" s="85"/>
      <c r="S25" s="85"/>
      <c r="T25" s="85"/>
      <c r="U25" s="85" t="s">
        <v>184</v>
      </c>
      <c r="V25" s="142"/>
      <c r="W25" s="87"/>
      <c r="X25" s="88" t="s">
        <v>393</v>
      </c>
      <c r="Y25" s="153" t="s">
        <v>863</v>
      </c>
      <c r="Z25" s="89" t="s">
        <v>864</v>
      </c>
      <c r="AA25" s="90"/>
      <c r="AB25" s="91" t="s">
        <v>188</v>
      </c>
      <c r="AC25" s="92" t="s">
        <v>189</v>
      </c>
      <c r="AD25" s="93" t="s">
        <v>865</v>
      </c>
      <c r="AE25" s="92" t="s">
        <v>506</v>
      </c>
      <c r="AF25" s="92" t="s">
        <v>399</v>
      </c>
      <c r="AG25" s="143" t="s">
        <v>866</v>
      </c>
      <c r="AH25" s="92" t="s">
        <v>366</v>
      </c>
      <c r="AI25" s="94"/>
      <c r="AJ25" s="94"/>
      <c r="AK25" s="94"/>
      <c r="AL25" s="94"/>
      <c r="AM25" s="94"/>
      <c r="AN25" s="94"/>
      <c r="AO25" s="95"/>
      <c r="AP25" s="96" t="s">
        <v>197</v>
      </c>
      <c r="AQ25" s="97" t="s">
        <v>798</v>
      </c>
      <c r="AR25" s="98" t="s">
        <v>770</v>
      </c>
      <c r="AS25" s="97" t="s">
        <v>867</v>
      </c>
      <c r="AT25" s="97" t="s">
        <v>507</v>
      </c>
      <c r="AU25" s="97" t="s">
        <v>396</v>
      </c>
      <c r="AV25" s="97" t="s">
        <v>295</v>
      </c>
      <c r="AW25" s="94"/>
      <c r="AX25" s="94"/>
      <c r="AY25" s="94"/>
      <c r="AZ25" s="94"/>
      <c r="BA25" s="94"/>
      <c r="BB25" s="94"/>
      <c r="BC25" s="99"/>
      <c r="BD25" s="100" t="s">
        <v>190</v>
      </c>
      <c r="BE25" s="101" t="s">
        <v>539</v>
      </c>
      <c r="BF25" s="102"/>
      <c r="BG25" s="101"/>
      <c r="BH25" s="101"/>
      <c r="BI25" s="145"/>
      <c r="BJ25" s="101"/>
      <c r="BK25" s="103"/>
      <c r="BL25" s="103"/>
      <c r="BM25" s="103"/>
      <c r="BN25" s="103"/>
      <c r="BO25" s="103"/>
      <c r="BP25" s="103"/>
      <c r="BQ25" s="83"/>
      <c r="BR25" s="104">
        <v>40.0</v>
      </c>
      <c r="BS25" s="104">
        <v>10.0</v>
      </c>
      <c r="BT25" s="104">
        <v>40.0</v>
      </c>
      <c r="BU25" s="104">
        <v>10.0</v>
      </c>
      <c r="BV25" s="105" t="s">
        <v>868</v>
      </c>
      <c r="BW25" s="83"/>
      <c r="BX25" s="106" t="s">
        <v>200</v>
      </c>
      <c r="BY25" s="106" t="s">
        <v>869</v>
      </c>
      <c r="BZ25" s="106" t="s">
        <v>870</v>
      </c>
      <c r="CA25" s="106" t="s">
        <v>760</v>
      </c>
      <c r="CB25" s="106" t="s">
        <v>871</v>
      </c>
      <c r="CC25" s="106" t="s">
        <v>872</v>
      </c>
      <c r="CD25" s="147"/>
      <c r="CE25" s="123" t="s">
        <v>873</v>
      </c>
      <c r="CF25" s="123" t="s">
        <v>874</v>
      </c>
      <c r="CG25" s="109" t="s">
        <v>205</v>
      </c>
      <c r="CH25" s="109" t="s">
        <v>303</v>
      </c>
      <c r="CI25" s="109"/>
      <c r="CJ25" s="83"/>
      <c r="CK25" s="111" t="s">
        <v>875</v>
      </c>
      <c r="CL25" s="112" t="s">
        <v>515</v>
      </c>
      <c r="CM25" s="112" t="s">
        <v>516</v>
      </c>
      <c r="CN25" s="112"/>
      <c r="CO25" s="112"/>
      <c r="CP25" s="112"/>
      <c r="CQ25" s="112"/>
      <c r="CR25" s="112">
        <v>25.0</v>
      </c>
      <c r="CS25" s="112">
        <v>101.0</v>
      </c>
      <c r="CT25" s="112">
        <v>185.0</v>
      </c>
      <c r="CU25" s="112">
        <v>269.0</v>
      </c>
      <c r="CV25" s="112">
        <v>353.0</v>
      </c>
      <c r="CW25" s="112">
        <v>437.0</v>
      </c>
      <c r="CX25" s="112" t="s">
        <v>112</v>
      </c>
      <c r="CY25" s="112">
        <v>6.0</v>
      </c>
      <c r="CZ25" s="112">
        <v>17.0</v>
      </c>
      <c r="DA25" s="112">
        <v>29.0</v>
      </c>
      <c r="DB25" s="112">
        <v>41.0</v>
      </c>
      <c r="DC25" s="112">
        <v>53.0</v>
      </c>
      <c r="DD25" s="112">
        <v>65.0</v>
      </c>
      <c r="DE25" s="112" t="s">
        <v>115</v>
      </c>
      <c r="DF25" s="112" t="s">
        <v>876</v>
      </c>
      <c r="DG25" s="112" t="s">
        <v>877</v>
      </c>
      <c r="DH25" s="112" t="s">
        <v>878</v>
      </c>
      <c r="DI25" s="112" t="s">
        <v>879</v>
      </c>
      <c r="DJ25" s="112" t="s">
        <v>880</v>
      </c>
      <c r="DK25" s="112"/>
      <c r="DL25" s="113" t="s">
        <v>881</v>
      </c>
      <c r="DM25" s="114" t="s">
        <v>569</v>
      </c>
      <c r="DN25" s="114">
        <v>5.0</v>
      </c>
      <c r="DO25" s="114">
        <v>6.0</v>
      </c>
      <c r="DP25" s="114" t="s">
        <v>882</v>
      </c>
      <c r="DQ25" s="115" t="s">
        <v>883</v>
      </c>
      <c r="DR25" s="116" t="s">
        <v>206</v>
      </c>
      <c r="DS25" s="116" t="s">
        <v>383</v>
      </c>
      <c r="DT25" s="116" t="s">
        <v>384</v>
      </c>
      <c r="DU25" s="116" t="s">
        <v>209</v>
      </c>
      <c r="DV25" s="116" t="s">
        <v>210</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884</v>
      </c>
      <c r="B26" s="69" t="s">
        <v>212</v>
      </c>
      <c r="C26" s="80" t="s">
        <v>885</v>
      </c>
      <c r="D26" s="159" t="s">
        <v>886</v>
      </c>
      <c r="E26" s="82"/>
      <c r="F26" s="82"/>
      <c r="G26" s="160"/>
      <c r="H26" s="160"/>
      <c r="I26" s="160"/>
      <c r="J26" s="83"/>
      <c r="K26" s="84"/>
      <c r="L26" s="84"/>
      <c r="M26" s="84"/>
      <c r="N26" s="84"/>
      <c r="O26" s="85"/>
      <c r="P26" s="85"/>
      <c r="Q26" s="142" t="s">
        <v>184</v>
      </c>
      <c r="R26" s="85"/>
      <c r="S26" s="85"/>
      <c r="T26" s="85" t="s">
        <v>184</v>
      </c>
      <c r="U26" s="85"/>
      <c r="V26" s="142" t="s">
        <v>535</v>
      </c>
      <c r="W26" s="87"/>
      <c r="X26" s="88" t="s">
        <v>887</v>
      </c>
      <c r="Y26" s="153" t="s">
        <v>888</v>
      </c>
      <c r="Z26" s="89" t="s">
        <v>283</v>
      </c>
      <c r="AA26" s="90"/>
      <c r="AB26" s="91" t="s">
        <v>889</v>
      </c>
      <c r="AC26" s="92" t="s">
        <v>890</v>
      </c>
      <c r="AD26" s="93" t="s">
        <v>891</v>
      </c>
      <c r="AE26" s="92" t="s">
        <v>892</v>
      </c>
      <c r="AF26" s="92" t="s">
        <v>229</v>
      </c>
      <c r="AG26" s="92" t="s">
        <v>893</v>
      </c>
      <c r="AH26" s="92" t="s">
        <v>894</v>
      </c>
      <c r="AI26" s="94"/>
      <c r="AJ26" s="94"/>
      <c r="AK26" s="94"/>
      <c r="AL26" s="94"/>
      <c r="AM26" s="94"/>
      <c r="AN26" s="94"/>
      <c r="AO26" s="95"/>
      <c r="AP26" s="96"/>
      <c r="AQ26" s="97"/>
      <c r="AR26" s="98"/>
      <c r="AS26" s="97"/>
      <c r="AT26" s="97"/>
      <c r="AU26" s="97"/>
      <c r="AV26" s="97"/>
      <c r="AW26" s="94"/>
      <c r="AX26" s="94"/>
      <c r="AY26" s="94"/>
      <c r="AZ26" s="94"/>
      <c r="BA26" s="94"/>
      <c r="BB26" s="94"/>
      <c r="BC26" s="99"/>
      <c r="BD26" s="100" t="s">
        <v>895</v>
      </c>
      <c r="BE26" s="101" t="s">
        <v>226</v>
      </c>
      <c r="BF26" s="102" t="s">
        <v>896</v>
      </c>
      <c r="BG26" s="101" t="s">
        <v>897</v>
      </c>
      <c r="BH26" s="101" t="s">
        <v>231</v>
      </c>
      <c r="BI26" s="101" t="s">
        <v>230</v>
      </c>
      <c r="BJ26" s="101" t="s">
        <v>898</v>
      </c>
      <c r="BK26" s="103"/>
      <c r="BL26" s="103"/>
      <c r="BM26" s="103"/>
      <c r="BN26" s="103"/>
      <c r="BO26" s="103"/>
      <c r="BP26" s="103"/>
      <c r="BQ26" s="83"/>
      <c r="BR26" s="104">
        <v>20.0</v>
      </c>
      <c r="BS26" s="104">
        <v>40.0</v>
      </c>
      <c r="BT26" s="104">
        <v>15.0</v>
      </c>
      <c r="BU26" s="104">
        <v>25.0</v>
      </c>
      <c r="BV26" s="105" t="s">
        <v>899</v>
      </c>
      <c r="BW26" s="83"/>
      <c r="BX26" s="106" t="s">
        <v>200</v>
      </c>
      <c r="BY26" s="106" t="s">
        <v>900</v>
      </c>
      <c r="BZ26" s="106" t="s">
        <v>901</v>
      </c>
      <c r="CA26" s="106" t="s">
        <v>902</v>
      </c>
      <c r="CB26" s="106" t="s">
        <v>903</v>
      </c>
      <c r="CC26" s="106" t="s">
        <v>211</v>
      </c>
      <c r="CD26" s="147"/>
      <c r="CE26" s="123" t="s">
        <v>904</v>
      </c>
      <c r="CF26" s="123" t="s">
        <v>905</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906</v>
      </c>
      <c r="DM26" s="114" t="s">
        <v>590</v>
      </c>
      <c r="DN26" s="114">
        <v>4.0</v>
      </c>
      <c r="DO26" s="114">
        <v>3.0</v>
      </c>
      <c r="DP26" s="114">
        <v>3.0</v>
      </c>
      <c r="DQ26" s="115" t="s">
        <v>907</v>
      </c>
      <c r="DR26" s="148" t="s">
        <v>248</v>
      </c>
      <c r="DS26" s="148" t="s">
        <v>249</v>
      </c>
      <c r="DT26" s="148" t="s">
        <v>249</v>
      </c>
      <c r="DU26" s="148" t="s">
        <v>250</v>
      </c>
      <c r="DV26" s="148" t="s">
        <v>251</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908</v>
      </c>
      <c r="B27" s="69" t="s">
        <v>212</v>
      </c>
      <c r="C27" s="80" t="s">
        <v>909</v>
      </c>
      <c r="D27" s="159" t="s">
        <v>910</v>
      </c>
      <c r="E27" s="82"/>
      <c r="F27" s="82"/>
      <c r="G27" s="160"/>
      <c r="H27" s="160"/>
      <c r="I27" s="160"/>
      <c r="J27" s="83"/>
      <c r="K27" s="84"/>
      <c r="L27" s="84"/>
      <c r="M27" s="121" t="s">
        <v>184</v>
      </c>
      <c r="N27" s="84"/>
      <c r="O27" s="85"/>
      <c r="P27" s="85" t="s">
        <v>184</v>
      </c>
      <c r="Q27" s="142"/>
      <c r="R27" s="85"/>
      <c r="S27" s="85"/>
      <c r="T27" s="85" t="s">
        <v>184</v>
      </c>
      <c r="U27" s="85"/>
      <c r="V27" s="142"/>
      <c r="W27" s="87"/>
      <c r="X27" s="88" t="s">
        <v>911</v>
      </c>
      <c r="Y27" s="153" t="s">
        <v>912</v>
      </c>
      <c r="Z27" s="89" t="s">
        <v>913</v>
      </c>
      <c r="AA27" s="90"/>
      <c r="AB27" s="91" t="s">
        <v>914</v>
      </c>
      <c r="AC27" s="92" t="s">
        <v>398</v>
      </c>
      <c r="AD27" s="93" t="s">
        <v>915</v>
      </c>
      <c r="AE27" s="92" t="s">
        <v>916</v>
      </c>
      <c r="AF27" s="92" t="s">
        <v>662</v>
      </c>
      <c r="AG27" s="92" t="s">
        <v>917</v>
      </c>
      <c r="AH27" s="92" t="s">
        <v>467</v>
      </c>
      <c r="AI27" s="94"/>
      <c r="AJ27" s="94"/>
      <c r="AK27" s="94"/>
      <c r="AL27" s="94"/>
      <c r="AM27" s="94"/>
      <c r="AN27" s="94"/>
      <c r="AO27" s="95"/>
      <c r="AP27" s="96"/>
      <c r="AQ27" s="97"/>
      <c r="AR27" s="98"/>
      <c r="AS27" s="97"/>
      <c r="AT27" s="97"/>
      <c r="AU27" s="97"/>
      <c r="AV27" s="97"/>
      <c r="AW27" s="94"/>
      <c r="AX27" s="94"/>
      <c r="AY27" s="94"/>
      <c r="AZ27" s="94"/>
      <c r="BA27" s="94"/>
      <c r="BB27" s="94"/>
      <c r="BC27" s="99"/>
      <c r="BD27" s="100" t="s">
        <v>918</v>
      </c>
      <c r="BE27" s="101" t="s">
        <v>696</v>
      </c>
      <c r="BF27" s="102" t="s">
        <v>919</v>
      </c>
      <c r="BG27" s="101" t="s">
        <v>920</v>
      </c>
      <c r="BH27" s="101" t="s">
        <v>801</v>
      </c>
      <c r="BI27" s="145" t="s">
        <v>805</v>
      </c>
      <c r="BJ27" s="101" t="s">
        <v>585</v>
      </c>
      <c r="BK27" s="103"/>
      <c r="BL27" s="103"/>
      <c r="BM27" s="103"/>
      <c r="BN27" s="103"/>
      <c r="BO27" s="103"/>
      <c r="BP27" s="103"/>
      <c r="BQ27" s="83"/>
      <c r="BR27" s="104">
        <v>30.0</v>
      </c>
      <c r="BS27" s="104">
        <v>35.0</v>
      </c>
      <c r="BT27" s="104">
        <v>20.0</v>
      </c>
      <c r="BU27" s="104">
        <v>15.0</v>
      </c>
      <c r="BV27" s="105" t="s">
        <v>921</v>
      </c>
      <c r="BW27" s="83"/>
      <c r="BX27" s="106" t="s">
        <v>373</v>
      </c>
      <c r="BY27" s="106" t="s">
        <v>201</v>
      </c>
      <c r="BZ27" s="106" t="s">
        <v>922</v>
      </c>
      <c r="CA27" s="106" t="s">
        <v>236</v>
      </c>
      <c r="CB27" s="106" t="s">
        <v>923</v>
      </c>
      <c r="CC27" s="106" t="s">
        <v>924</v>
      </c>
      <c r="CD27" s="122" t="s">
        <v>925</v>
      </c>
      <c r="CE27" s="123" t="s">
        <v>926</v>
      </c>
      <c r="CF27" s="123" t="s">
        <v>927</v>
      </c>
      <c r="CG27" s="109"/>
      <c r="CH27" s="109"/>
      <c r="CI27" s="109"/>
      <c r="CJ27" s="83"/>
      <c r="CK27" s="111" t="s">
        <v>928</v>
      </c>
      <c r="CL27" s="112" t="s">
        <v>675</v>
      </c>
      <c r="CM27" s="112" t="s">
        <v>482</v>
      </c>
      <c r="CN27" s="112"/>
      <c r="CO27" s="112"/>
      <c r="CP27" s="112"/>
      <c r="CR27" s="112">
        <v>21.0</v>
      </c>
      <c r="CS27" s="112">
        <v>84.0</v>
      </c>
      <c r="CT27" s="112">
        <v>154.0</v>
      </c>
      <c r="CU27" s="112">
        <v>224.0</v>
      </c>
      <c r="CV27" s="112">
        <v>294.0</v>
      </c>
      <c r="CW27" s="112">
        <v>364.0</v>
      </c>
      <c r="CX27" s="112" t="s">
        <v>112</v>
      </c>
      <c r="CY27" s="112">
        <v>6.0</v>
      </c>
      <c r="CZ27" s="112">
        <v>17.0</v>
      </c>
      <c r="DA27" s="112">
        <v>29.0</v>
      </c>
      <c r="DB27" s="112">
        <v>41.0</v>
      </c>
      <c r="DC27" s="112">
        <v>53.0</v>
      </c>
      <c r="DD27" s="112">
        <v>65.0</v>
      </c>
      <c r="DE27" s="112" t="s">
        <v>116</v>
      </c>
      <c r="DF27" s="112" t="s">
        <v>929</v>
      </c>
      <c r="DG27" s="112" t="s">
        <v>930</v>
      </c>
      <c r="DH27" s="112" t="s">
        <v>931</v>
      </c>
      <c r="DI27" s="112" t="s">
        <v>932</v>
      </c>
      <c r="DJ27" s="112" t="s">
        <v>933</v>
      </c>
      <c r="DK27" s="112"/>
      <c r="DL27" s="113" t="s">
        <v>934</v>
      </c>
      <c r="DM27" s="114" t="s">
        <v>305</v>
      </c>
      <c r="DN27" s="114">
        <v>4.0</v>
      </c>
      <c r="DO27" s="114">
        <v>2.0</v>
      </c>
      <c r="DP27" s="114" t="s">
        <v>347</v>
      </c>
      <c r="DQ27" s="115" t="s">
        <v>935</v>
      </c>
      <c r="DR27" s="116" t="s">
        <v>206</v>
      </c>
      <c r="DS27" s="116" t="s">
        <v>275</v>
      </c>
      <c r="DT27" s="116" t="s">
        <v>275</v>
      </c>
      <c r="DU27" s="139" t="s">
        <v>423</v>
      </c>
      <c r="DV27" s="139" t="s">
        <v>424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936</v>
      </c>
      <c r="B28" s="69" t="s">
        <v>212</v>
      </c>
      <c r="C28" s="80" t="s">
        <v>937</v>
      </c>
      <c r="D28" s="81" t="s">
        <v>938</v>
      </c>
      <c r="E28" s="82" t="s">
        <v>179</v>
      </c>
      <c r="F28" s="82" t="s">
        <v>179</v>
      </c>
      <c r="G28" s="82" t="s">
        <v>939</v>
      </c>
      <c r="H28" s="82" t="s">
        <v>940</v>
      </c>
      <c r="I28" s="82" t="s">
        <v>941</v>
      </c>
      <c r="J28" s="83"/>
      <c r="K28" s="84"/>
      <c r="L28" s="84"/>
      <c r="M28" s="84"/>
      <c r="N28" s="84"/>
      <c r="O28" s="85" t="s">
        <v>535</v>
      </c>
      <c r="P28" s="84"/>
      <c r="Q28" s="142" t="s">
        <v>184</v>
      </c>
      <c r="R28" s="85"/>
      <c r="S28" s="85"/>
      <c r="T28" s="85" t="s">
        <v>184</v>
      </c>
      <c r="U28" s="85"/>
      <c r="V28" s="142"/>
      <c r="W28" s="87"/>
      <c r="X28" s="88" t="s">
        <v>393</v>
      </c>
      <c r="Y28" s="89" t="s">
        <v>863</v>
      </c>
      <c r="Z28" s="89" t="s">
        <v>766</v>
      </c>
      <c r="AA28" s="90"/>
      <c r="AB28" s="91" t="s">
        <v>188</v>
      </c>
      <c r="AC28" s="92" t="s">
        <v>189</v>
      </c>
      <c r="AD28" s="93" t="s">
        <v>942</v>
      </c>
      <c r="AE28" s="92" t="s">
        <v>506</v>
      </c>
      <c r="AF28" s="92" t="s">
        <v>371</v>
      </c>
      <c r="AG28" s="92" t="s">
        <v>943</v>
      </c>
      <c r="AH28" s="92" t="s">
        <v>320</v>
      </c>
      <c r="AI28" s="94">
        <v>4697.0</v>
      </c>
      <c r="AJ28" s="94">
        <v>477.0</v>
      </c>
      <c r="AK28" s="94">
        <v>241.0</v>
      </c>
      <c r="AL28" s="94">
        <v>375.0</v>
      </c>
      <c r="AM28" s="94">
        <v>261.0</v>
      </c>
      <c r="AN28" s="94">
        <v>106.0</v>
      </c>
      <c r="AO28" s="95"/>
      <c r="AP28" s="96" t="s">
        <v>197</v>
      </c>
      <c r="AQ28" s="144" t="s">
        <v>798</v>
      </c>
      <c r="AR28" s="98" t="s">
        <v>770</v>
      </c>
      <c r="AS28" s="144" t="s">
        <v>944</v>
      </c>
      <c r="AT28" s="97" t="s">
        <v>295</v>
      </c>
      <c r="AU28" s="97" t="s">
        <v>945</v>
      </c>
      <c r="AV28" s="97" t="s">
        <v>366</v>
      </c>
      <c r="AW28" s="94">
        <v>4408.0</v>
      </c>
      <c r="AX28" s="94">
        <v>502.0</v>
      </c>
      <c r="AY28" s="94">
        <v>241.0</v>
      </c>
      <c r="AZ28" s="94">
        <v>354.0</v>
      </c>
      <c r="BA28" s="94">
        <v>261.0</v>
      </c>
      <c r="BB28" s="94">
        <v>141.0</v>
      </c>
      <c r="BC28" s="99"/>
      <c r="BD28" s="100" t="s">
        <v>190</v>
      </c>
      <c r="BE28" s="101" t="s">
        <v>946</v>
      </c>
      <c r="BF28" s="102"/>
      <c r="BG28" s="101"/>
      <c r="BH28" s="101"/>
      <c r="BI28" s="101"/>
      <c r="BJ28" s="101"/>
      <c r="BK28" s="103"/>
      <c r="BL28" s="103"/>
      <c r="BM28" s="103"/>
      <c r="BN28" s="103"/>
      <c r="BO28" s="103"/>
      <c r="BP28" s="103"/>
      <c r="BQ28" s="83"/>
      <c r="BR28" s="104">
        <v>35.0</v>
      </c>
      <c r="BS28" s="104">
        <v>35.0</v>
      </c>
      <c r="BT28" s="104">
        <v>15.0</v>
      </c>
      <c r="BU28" s="104">
        <v>15.0</v>
      </c>
      <c r="BV28" s="105" t="s">
        <v>947</v>
      </c>
      <c r="BW28" s="83"/>
      <c r="BX28" s="106" t="s">
        <v>233</v>
      </c>
      <c r="BY28" s="106" t="s">
        <v>775</v>
      </c>
      <c r="BZ28" s="106" t="s">
        <v>948</v>
      </c>
      <c r="CA28" s="106" t="s">
        <v>949</v>
      </c>
      <c r="CB28" s="106" t="s">
        <v>950</v>
      </c>
      <c r="CC28" s="106" t="s">
        <v>779</v>
      </c>
      <c r="CD28" s="122" t="s">
        <v>951</v>
      </c>
      <c r="CE28" s="123" t="s">
        <v>952</v>
      </c>
      <c r="CF28" s="123" t="s">
        <v>953</v>
      </c>
      <c r="CG28" s="109" t="s">
        <v>205</v>
      </c>
      <c r="CH28" s="109" t="s">
        <v>380</v>
      </c>
      <c r="CI28" s="109" t="s">
        <v>954</v>
      </c>
      <c r="CJ28" s="83"/>
      <c r="CK28" s="111" t="s">
        <v>955</v>
      </c>
      <c r="CL28" s="112" t="s">
        <v>515</v>
      </c>
      <c r="CM28" s="112" t="s">
        <v>516</v>
      </c>
      <c r="CN28" s="112" t="s">
        <v>518</v>
      </c>
      <c r="CO28" s="112" t="s">
        <v>517</v>
      </c>
      <c r="CP28" s="112"/>
      <c r="CQ28" s="112"/>
      <c r="CR28" s="112">
        <v>25.0</v>
      </c>
      <c r="CS28" s="112">
        <v>101.0</v>
      </c>
      <c r="CT28" s="112">
        <v>185.0</v>
      </c>
      <c r="CU28" s="112">
        <v>269.0</v>
      </c>
      <c r="CV28" s="112">
        <v>353.0</v>
      </c>
      <c r="CW28" s="112">
        <v>437.0</v>
      </c>
      <c r="CX28" s="112" t="s">
        <v>112</v>
      </c>
      <c r="CY28" s="112">
        <v>6.0</v>
      </c>
      <c r="CZ28" s="112">
        <v>17.0</v>
      </c>
      <c r="DA28" s="112">
        <v>29.0</v>
      </c>
      <c r="DB28" s="112">
        <v>41.0</v>
      </c>
      <c r="DC28" s="112">
        <v>53.0</v>
      </c>
      <c r="DD28" s="112">
        <v>65.0</v>
      </c>
      <c r="DE28" s="112" t="s">
        <v>115</v>
      </c>
      <c r="DF28" s="112" t="s">
        <v>956</v>
      </c>
      <c r="DG28" s="112" t="s">
        <v>957</v>
      </c>
      <c r="DH28" s="112" t="s">
        <v>958</v>
      </c>
      <c r="DI28" s="112" t="s">
        <v>959</v>
      </c>
      <c r="DJ28" s="112" t="s">
        <v>960</v>
      </c>
      <c r="DK28" s="112"/>
      <c r="DL28" s="113" t="s">
        <v>961</v>
      </c>
      <c r="DM28" s="114" t="s">
        <v>962</v>
      </c>
      <c r="DN28" s="114">
        <v>3.0</v>
      </c>
      <c r="DO28" s="114" t="s">
        <v>273</v>
      </c>
      <c r="DP28" s="114" t="s">
        <v>246</v>
      </c>
      <c r="DQ28" s="115" t="s">
        <v>963</v>
      </c>
      <c r="DR28" s="124" t="s">
        <v>206</v>
      </c>
      <c r="DS28" s="124" t="s">
        <v>383</v>
      </c>
      <c r="DT28" s="124" t="s">
        <v>275</v>
      </c>
      <c r="DU28" s="124" t="s">
        <v>209</v>
      </c>
      <c r="DV28" s="124" t="s">
        <v>210</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964</v>
      </c>
      <c r="B29" s="69" t="s">
        <v>212</v>
      </c>
      <c r="C29" s="80" t="s">
        <v>965</v>
      </c>
      <c r="D29" s="81" t="s">
        <v>966</v>
      </c>
      <c r="E29" s="82" t="s">
        <v>179</v>
      </c>
      <c r="F29" s="82" t="s">
        <v>179</v>
      </c>
      <c r="G29" s="82" t="s">
        <v>967</v>
      </c>
      <c r="H29" s="82" t="s">
        <v>968</v>
      </c>
      <c r="I29" s="82" t="s">
        <v>969</v>
      </c>
      <c r="J29" s="83"/>
      <c r="K29" s="84"/>
      <c r="L29" s="85" t="s">
        <v>184</v>
      </c>
      <c r="M29" s="84"/>
      <c r="N29" s="84"/>
      <c r="O29" s="85" t="s">
        <v>184</v>
      </c>
      <c r="P29" s="84"/>
      <c r="Q29" s="142" t="s">
        <v>184</v>
      </c>
      <c r="R29" s="85"/>
      <c r="S29" s="85"/>
      <c r="T29" s="85"/>
      <c r="U29" s="85"/>
      <c r="V29" s="142"/>
      <c r="W29" s="87"/>
      <c r="X29" s="88" t="s">
        <v>393</v>
      </c>
      <c r="Y29" s="89" t="s">
        <v>970</v>
      </c>
      <c r="Z29" s="89" t="s">
        <v>971</v>
      </c>
      <c r="AA29" s="90"/>
      <c r="AB29" s="91" t="s">
        <v>188</v>
      </c>
      <c r="AC29" s="92" t="s">
        <v>946</v>
      </c>
      <c r="AD29" s="93" t="s">
        <v>972</v>
      </c>
      <c r="AE29" s="92" t="s">
        <v>973</v>
      </c>
      <c r="AF29" s="92" t="s">
        <v>290</v>
      </c>
      <c r="AG29" s="92" t="s">
        <v>974</v>
      </c>
      <c r="AH29" s="92" t="s">
        <v>320</v>
      </c>
      <c r="AI29" s="94"/>
      <c r="AJ29" s="94"/>
      <c r="AK29" s="94"/>
      <c r="AL29" s="94"/>
      <c r="AM29" s="94"/>
      <c r="AN29" s="94"/>
      <c r="AO29" s="95"/>
      <c r="AP29" s="96" t="s">
        <v>197</v>
      </c>
      <c r="AQ29" s="97" t="s">
        <v>396</v>
      </c>
      <c r="AR29" s="98" t="s">
        <v>397</v>
      </c>
      <c r="AS29" s="97" t="s">
        <v>975</v>
      </c>
      <c r="AT29" s="97" t="s">
        <v>371</v>
      </c>
      <c r="AU29" s="97" t="s">
        <v>976</v>
      </c>
      <c r="AV29" s="97" t="s">
        <v>366</v>
      </c>
      <c r="AW29" s="94"/>
      <c r="AX29" s="94"/>
      <c r="AY29" s="94"/>
      <c r="AZ29" s="94"/>
      <c r="BA29" s="94"/>
      <c r="BB29" s="94"/>
      <c r="BC29" s="99"/>
      <c r="BD29" s="100" t="s">
        <v>547</v>
      </c>
      <c r="BE29" s="145" t="s">
        <v>977</v>
      </c>
      <c r="BF29" s="102"/>
      <c r="BG29" s="101"/>
      <c r="BH29" s="101"/>
      <c r="BI29" s="101"/>
      <c r="BJ29" s="101"/>
      <c r="BK29" s="103"/>
      <c r="BL29" s="103"/>
      <c r="BM29" s="103"/>
      <c r="BN29" s="103"/>
      <c r="BO29" s="103"/>
      <c r="BP29" s="103"/>
      <c r="BQ29" s="83"/>
      <c r="BR29" s="104">
        <v>20.0</v>
      </c>
      <c r="BS29" s="104">
        <v>25.0</v>
      </c>
      <c r="BT29" s="104">
        <v>35.0</v>
      </c>
      <c r="BU29" s="104">
        <v>20.0</v>
      </c>
      <c r="BV29" s="105" t="s">
        <v>978</v>
      </c>
      <c r="BW29" s="83"/>
      <c r="BX29" s="106" t="s">
        <v>200</v>
      </c>
      <c r="BY29" s="106" t="s">
        <v>201</v>
      </c>
      <c r="BZ29" s="106" t="s">
        <v>373</v>
      </c>
      <c r="CA29" s="106" t="s">
        <v>179</v>
      </c>
      <c r="CB29" s="106" t="s">
        <v>979</v>
      </c>
      <c r="CC29" s="106" t="s">
        <v>208</v>
      </c>
      <c r="CD29" s="147"/>
      <c r="CE29" s="123"/>
      <c r="CF29" s="123"/>
      <c r="CG29" s="109" t="s">
        <v>558</v>
      </c>
      <c r="CH29" s="109"/>
      <c r="CI29" s="110"/>
      <c r="CJ29" s="83"/>
      <c r="CK29" s="111" t="s">
        <v>980</v>
      </c>
      <c r="CL29" s="112" t="s">
        <v>560</v>
      </c>
      <c r="CM29" s="112" t="s">
        <v>516</v>
      </c>
      <c r="CN29" s="112" t="s">
        <v>518</v>
      </c>
      <c r="CO29" s="112"/>
      <c r="CP29" s="112"/>
      <c r="CQ29" s="112"/>
      <c r="CR29" s="112">
        <v>34.0</v>
      </c>
      <c r="CS29" s="112">
        <v>135.0</v>
      </c>
      <c r="CT29" s="112">
        <v>247.0</v>
      </c>
      <c r="CU29" s="112">
        <v>359.0</v>
      </c>
      <c r="CV29" s="112">
        <v>471.0</v>
      </c>
      <c r="CW29" s="112">
        <v>583.0</v>
      </c>
      <c r="CX29" s="112" t="s">
        <v>112</v>
      </c>
      <c r="CY29" s="112">
        <v>4.0</v>
      </c>
      <c r="CZ29" s="112">
        <v>12.0</v>
      </c>
      <c r="DA29" s="112">
        <v>21.0</v>
      </c>
      <c r="DB29" s="112">
        <v>30.0</v>
      </c>
      <c r="DC29" s="112">
        <v>39.0</v>
      </c>
      <c r="DD29" s="112">
        <v>48.0</v>
      </c>
      <c r="DE29" s="112" t="s">
        <v>116</v>
      </c>
      <c r="DF29" s="112" t="s">
        <v>981</v>
      </c>
      <c r="DG29" s="112" t="s">
        <v>982</v>
      </c>
      <c r="DH29" s="112" t="s">
        <v>983</v>
      </c>
      <c r="DI29" s="112" t="s">
        <v>984</v>
      </c>
      <c r="DJ29" s="112" t="s">
        <v>985</v>
      </c>
      <c r="DK29" s="112"/>
      <c r="DL29" s="113" t="s">
        <v>986</v>
      </c>
      <c r="DM29" s="114" t="s">
        <v>987</v>
      </c>
      <c r="DN29" s="114">
        <v>5.0</v>
      </c>
      <c r="DO29" s="114" t="s">
        <v>273</v>
      </c>
      <c r="DP29" s="114" t="s">
        <v>988</v>
      </c>
      <c r="DQ29" s="115" t="s">
        <v>989</v>
      </c>
      <c r="DR29" s="116" t="s">
        <v>206</v>
      </c>
      <c r="DS29" s="116" t="s">
        <v>383</v>
      </c>
      <c r="DT29" s="116" t="s">
        <v>384</v>
      </c>
      <c r="DU29" s="116" t="s">
        <v>209</v>
      </c>
      <c r="DV29" s="116" t="s">
        <v>210</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779</v>
      </c>
      <c r="B30" s="69" t="s">
        <v>212</v>
      </c>
      <c r="C30" s="80" t="s">
        <v>990</v>
      </c>
      <c r="D30" s="81" t="s">
        <v>991</v>
      </c>
      <c r="E30" s="82" t="s">
        <v>179</v>
      </c>
      <c r="F30" s="82" t="s">
        <v>179</v>
      </c>
      <c r="G30" s="82" t="s">
        <v>992</v>
      </c>
      <c r="H30" s="82" t="s">
        <v>993</v>
      </c>
      <c r="I30" s="82" t="s">
        <v>994</v>
      </c>
      <c r="J30" s="83"/>
      <c r="K30" s="84"/>
      <c r="L30" s="84"/>
      <c r="M30" s="84"/>
      <c r="N30" s="84"/>
      <c r="O30" s="84"/>
      <c r="P30" s="84"/>
      <c r="Q30" s="142" t="s">
        <v>535</v>
      </c>
      <c r="R30" s="85"/>
      <c r="S30" s="85"/>
      <c r="T30" s="85" t="s">
        <v>184</v>
      </c>
      <c r="U30" s="85"/>
      <c r="V30" s="142"/>
      <c r="W30" s="87"/>
      <c r="X30" s="88" t="s">
        <v>282</v>
      </c>
      <c r="Y30" s="153" t="s">
        <v>995</v>
      </c>
      <c r="Z30" s="89" t="s">
        <v>226</v>
      </c>
      <c r="AA30" s="90"/>
      <c r="AB30" s="91" t="s">
        <v>996</v>
      </c>
      <c r="AC30" s="92" t="s">
        <v>997</v>
      </c>
      <c r="AD30" s="93" t="s">
        <v>998</v>
      </c>
      <c r="AE30" s="92" t="s">
        <v>999</v>
      </c>
      <c r="AF30" s="92" t="s">
        <v>295</v>
      </c>
      <c r="AG30" s="92" t="s">
        <v>230</v>
      </c>
      <c r="AH30" s="92" t="s">
        <v>224</v>
      </c>
      <c r="AI30" s="94">
        <v>4422.0</v>
      </c>
      <c r="AJ30" s="94">
        <v>261.0</v>
      </c>
      <c r="AK30" s="94">
        <v>371.0</v>
      </c>
      <c r="AL30" s="94">
        <v>287.0</v>
      </c>
      <c r="AM30" s="94">
        <v>359.0</v>
      </c>
      <c r="AN30" s="94">
        <v>87.0</v>
      </c>
      <c r="AO30" s="95"/>
      <c r="AP30" s="96" t="s">
        <v>1000</v>
      </c>
      <c r="AQ30" s="97" t="s">
        <v>289</v>
      </c>
      <c r="AR30" s="98" t="s">
        <v>1001</v>
      </c>
      <c r="AS30" s="144" t="s">
        <v>1002</v>
      </c>
      <c r="AT30" s="97" t="s">
        <v>231</v>
      </c>
      <c r="AU30" s="144" t="s">
        <v>1003</v>
      </c>
      <c r="AV30" s="97" t="s">
        <v>320</v>
      </c>
      <c r="AW30" s="94">
        <v>3839.0</v>
      </c>
      <c r="AX30" s="94">
        <v>261.0</v>
      </c>
      <c r="AY30" s="94">
        <v>371.0</v>
      </c>
      <c r="AZ30" s="94">
        <v>269.0</v>
      </c>
      <c r="BA30" s="94">
        <v>349.0</v>
      </c>
      <c r="BB30" s="94">
        <v>87.0</v>
      </c>
      <c r="BC30" s="99"/>
      <c r="BD30" s="100" t="s">
        <v>725</v>
      </c>
      <c r="BE30" s="101" t="s">
        <v>1004</v>
      </c>
      <c r="BF30" s="102"/>
      <c r="BG30" s="101"/>
      <c r="BH30" s="101"/>
      <c r="BI30" s="101"/>
      <c r="BJ30" s="101"/>
      <c r="BK30" s="103"/>
      <c r="BL30" s="103"/>
      <c r="BM30" s="103"/>
      <c r="BN30" s="103"/>
      <c r="BO30" s="103"/>
      <c r="BP30" s="103"/>
      <c r="BQ30" s="83"/>
      <c r="BR30" s="104">
        <v>40.0</v>
      </c>
      <c r="BS30" s="104">
        <v>10.0</v>
      </c>
      <c r="BT30" s="104">
        <v>10.0</v>
      </c>
      <c r="BU30" s="104">
        <v>40.0</v>
      </c>
      <c r="BV30" s="105" t="s">
        <v>1005</v>
      </c>
      <c r="BW30" s="83"/>
      <c r="BX30" s="106" t="s">
        <v>200</v>
      </c>
      <c r="BY30" s="106" t="s">
        <v>1006</v>
      </c>
      <c r="BZ30" s="106" t="s">
        <v>1007</v>
      </c>
      <c r="CA30" s="106" t="s">
        <v>673</v>
      </c>
      <c r="CB30" s="106" t="s">
        <v>1008</v>
      </c>
      <c r="CC30" s="106" t="s">
        <v>1009</v>
      </c>
      <c r="CD30" s="122" t="s">
        <v>1010</v>
      </c>
      <c r="CE30" s="123" t="s">
        <v>1011</v>
      </c>
      <c r="CF30" s="123" t="s">
        <v>1012</v>
      </c>
      <c r="CG30" s="109" t="s">
        <v>558</v>
      </c>
      <c r="CH30" s="109" t="s">
        <v>243</v>
      </c>
      <c r="CI30" s="110"/>
      <c r="CJ30" s="83"/>
      <c r="CK30" s="111" t="s">
        <v>1013</v>
      </c>
      <c r="CL30" s="112" t="s">
        <v>515</v>
      </c>
      <c r="CM30" s="112" t="s">
        <v>675</v>
      </c>
      <c r="CN30" s="112" t="s">
        <v>282</v>
      </c>
      <c r="CO30" s="112" t="s">
        <v>1014</v>
      </c>
      <c r="CP30" s="112"/>
      <c r="CQ30" s="112"/>
      <c r="CR30" s="112">
        <v>34.0</v>
      </c>
      <c r="CS30" s="112">
        <v>135.0</v>
      </c>
      <c r="CT30" s="112">
        <v>247.0</v>
      </c>
      <c r="CU30" s="112">
        <v>359.0</v>
      </c>
      <c r="CV30" s="112">
        <v>471.0</v>
      </c>
      <c r="CW30" s="112">
        <v>583.0</v>
      </c>
      <c r="CX30" s="112" t="s">
        <v>112</v>
      </c>
      <c r="CY30" s="112">
        <v>5.0</v>
      </c>
      <c r="CZ30" s="112">
        <v>14.0</v>
      </c>
      <c r="DA30" s="112">
        <v>24.0</v>
      </c>
      <c r="DB30" s="112">
        <v>34.0</v>
      </c>
      <c r="DC30" s="112">
        <v>44.0</v>
      </c>
      <c r="DD30" s="112">
        <v>54.0</v>
      </c>
      <c r="DE30" s="112" t="s">
        <v>115</v>
      </c>
      <c r="DF30" s="112" t="s">
        <v>1015</v>
      </c>
      <c r="DG30" s="112" t="s">
        <v>1016</v>
      </c>
      <c r="DH30" s="112" t="s">
        <v>1017</v>
      </c>
      <c r="DI30" s="112" t="s">
        <v>1018</v>
      </c>
      <c r="DJ30" s="112" t="s">
        <v>1019</v>
      </c>
      <c r="DK30" s="112"/>
      <c r="DL30" s="113" t="s">
        <v>1020</v>
      </c>
      <c r="DM30" s="114" t="s">
        <v>590</v>
      </c>
      <c r="DN30" s="114" t="s">
        <v>179</v>
      </c>
      <c r="DO30" s="114" t="s">
        <v>273</v>
      </c>
      <c r="DP30" s="114">
        <v>5.0</v>
      </c>
      <c r="DQ30" s="115" t="s">
        <v>1021</v>
      </c>
      <c r="DR30" s="124" t="s">
        <v>248</v>
      </c>
      <c r="DS30" s="124" t="s">
        <v>249</v>
      </c>
      <c r="DT30" s="124" t="s">
        <v>249</v>
      </c>
      <c r="DU30" s="124" t="s">
        <v>250</v>
      </c>
      <c r="DV30" s="124" t="s">
        <v>251</v>
      </c>
      <c r="DW30" s="148" t="s">
        <v>1022</v>
      </c>
      <c r="DX30" s="148" t="s">
        <v>1023</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745</v>
      </c>
      <c r="B31" s="69" t="s">
        <v>212</v>
      </c>
      <c r="C31" s="80" t="s">
        <v>1024</v>
      </c>
      <c r="D31" s="81" t="s">
        <v>1025</v>
      </c>
      <c r="E31" s="82" t="s">
        <v>179</v>
      </c>
      <c r="F31" s="82" t="s">
        <v>179</v>
      </c>
      <c r="G31" s="82" t="s">
        <v>1026</v>
      </c>
      <c r="H31" s="82" t="s">
        <v>1027</v>
      </c>
      <c r="I31" s="82" t="s">
        <v>1028</v>
      </c>
      <c r="J31" s="83"/>
      <c r="K31" s="84"/>
      <c r="L31" s="85"/>
      <c r="M31" s="84"/>
      <c r="N31" s="85"/>
      <c r="O31" s="84"/>
      <c r="P31" s="84"/>
      <c r="Q31" s="86"/>
      <c r="R31" s="85" t="s">
        <v>184</v>
      </c>
      <c r="S31" s="85" t="s">
        <v>184</v>
      </c>
      <c r="T31" s="85"/>
      <c r="U31" s="85"/>
      <c r="V31" s="142"/>
      <c r="W31" s="87"/>
      <c r="X31" s="88" t="s">
        <v>848</v>
      </c>
      <c r="Y31" s="89" t="s">
        <v>603</v>
      </c>
      <c r="Z31" s="89" t="s">
        <v>667</v>
      </c>
      <c r="AA31" s="90"/>
      <c r="AB31" s="91" t="s">
        <v>500</v>
      </c>
      <c r="AC31" s="92" t="s">
        <v>195</v>
      </c>
      <c r="AD31" s="93" t="s">
        <v>1029</v>
      </c>
      <c r="AE31" s="92" t="s">
        <v>1030</v>
      </c>
      <c r="AF31" s="92" t="s">
        <v>194</v>
      </c>
      <c r="AG31" s="92" t="s">
        <v>504</v>
      </c>
      <c r="AH31" s="92" t="s">
        <v>507</v>
      </c>
      <c r="AI31" s="94"/>
      <c r="AJ31" s="94"/>
      <c r="AK31" s="94"/>
      <c r="AL31" s="94"/>
      <c r="AM31" s="94"/>
      <c r="AN31" s="94"/>
      <c r="AO31" s="95"/>
      <c r="AP31" s="96" t="s">
        <v>547</v>
      </c>
      <c r="AQ31" s="97" t="s">
        <v>1031</v>
      </c>
      <c r="AR31" s="98" t="s">
        <v>852</v>
      </c>
      <c r="AS31" s="97" t="s">
        <v>1032</v>
      </c>
      <c r="AT31" s="97" t="s">
        <v>366</v>
      </c>
      <c r="AU31" s="144" t="s">
        <v>1033</v>
      </c>
      <c r="AV31" s="97" t="s">
        <v>1034</v>
      </c>
      <c r="AW31" s="94"/>
      <c r="AX31" s="94"/>
      <c r="AY31" s="94"/>
      <c r="AZ31" s="94"/>
      <c r="BA31" s="94"/>
      <c r="BB31" s="94"/>
      <c r="BC31" s="99"/>
      <c r="BD31" s="100" t="s">
        <v>407</v>
      </c>
      <c r="BE31" s="101" t="s">
        <v>434</v>
      </c>
      <c r="BF31" s="102"/>
      <c r="BG31" s="101"/>
      <c r="BH31" s="101"/>
      <c r="BI31" s="101"/>
      <c r="BJ31" s="101"/>
      <c r="BK31" s="103"/>
      <c r="BL31" s="103"/>
      <c r="BM31" s="103"/>
      <c r="BN31" s="103"/>
      <c r="BO31" s="103"/>
      <c r="BP31" s="103"/>
      <c r="BQ31" s="83"/>
      <c r="BR31" s="104">
        <v>15.0</v>
      </c>
      <c r="BS31" s="104">
        <v>35.0</v>
      </c>
      <c r="BT31" s="104">
        <v>35.0</v>
      </c>
      <c r="BU31" s="104">
        <v>15.0</v>
      </c>
      <c r="BV31" s="105" t="s">
        <v>1035</v>
      </c>
      <c r="BW31" s="83"/>
      <c r="BX31" s="106" t="s">
        <v>233</v>
      </c>
      <c r="BY31" s="106" t="s">
        <v>201</v>
      </c>
      <c r="BZ31" s="106" t="s">
        <v>1036</v>
      </c>
      <c r="CA31" s="106" t="s">
        <v>1037</v>
      </c>
      <c r="CB31" s="106" t="s">
        <v>1038</v>
      </c>
      <c r="CC31" s="106" t="s">
        <v>1039</v>
      </c>
      <c r="CD31" s="122" t="s">
        <v>1040</v>
      </c>
      <c r="CE31" s="123" t="s">
        <v>1041</v>
      </c>
      <c r="CF31" s="123" t="s">
        <v>1042</v>
      </c>
      <c r="CG31" s="109"/>
      <c r="CH31" s="109"/>
      <c r="CI31" s="110"/>
      <c r="CJ31" s="83"/>
      <c r="CK31" s="111" t="s">
        <v>1043</v>
      </c>
      <c r="CL31" s="112" t="s">
        <v>515</v>
      </c>
      <c r="CM31" s="112" t="s">
        <v>516</v>
      </c>
      <c r="CN31" s="112" t="s">
        <v>517</v>
      </c>
      <c r="CO31" s="112" t="s">
        <v>339</v>
      </c>
      <c r="CP31" s="112" t="s">
        <v>1044</v>
      </c>
      <c r="CQ31" s="112"/>
      <c r="CR31" s="112">
        <v>25.0</v>
      </c>
      <c r="CS31" s="112">
        <v>101.0</v>
      </c>
      <c r="CT31" s="112">
        <v>185.0</v>
      </c>
      <c r="CU31" s="112">
        <v>269.0</v>
      </c>
      <c r="CV31" s="112">
        <v>353.0</v>
      </c>
      <c r="CW31" s="112">
        <v>437.0</v>
      </c>
      <c r="CX31" s="112" t="s">
        <v>112</v>
      </c>
      <c r="CY31" s="112">
        <v>6.0</v>
      </c>
      <c r="CZ31" s="112">
        <v>17.0</v>
      </c>
      <c r="DA31" s="112">
        <v>29.0</v>
      </c>
      <c r="DB31" s="112">
        <v>41.0</v>
      </c>
      <c r="DC31" s="112">
        <v>53.0</v>
      </c>
      <c r="DD31" s="112">
        <v>65.0</v>
      </c>
      <c r="DE31" s="112" t="s">
        <v>115</v>
      </c>
      <c r="DF31" s="112" t="s">
        <v>1045</v>
      </c>
      <c r="DG31" s="112" t="s">
        <v>1046</v>
      </c>
      <c r="DH31" s="112" t="s">
        <v>1047</v>
      </c>
      <c r="DI31" s="112" t="s">
        <v>1048</v>
      </c>
      <c r="DJ31" s="112" t="s">
        <v>1049</v>
      </c>
      <c r="DK31" s="112"/>
      <c r="DL31" s="113" t="s">
        <v>1050</v>
      </c>
      <c r="DM31" s="114" t="s">
        <v>569</v>
      </c>
      <c r="DN31" s="114">
        <v>5.0</v>
      </c>
      <c r="DO31" s="114">
        <v>2.0</v>
      </c>
      <c r="DP31" s="114" t="s">
        <v>347</v>
      </c>
      <c r="DQ31" s="115" t="s">
        <v>1051</v>
      </c>
      <c r="DR31" s="116" t="s">
        <v>206</v>
      </c>
      <c r="DS31" s="116" t="s">
        <v>383</v>
      </c>
      <c r="DT31" s="116" t="s">
        <v>208</v>
      </c>
      <c r="DU31" s="116" t="s">
        <v>209</v>
      </c>
      <c r="DV31" s="116" t="s">
        <v>210</v>
      </c>
      <c r="DW31" s="116" t="s">
        <v>1052</v>
      </c>
      <c r="DX31" s="139" t="s">
        <v>1053</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1054</v>
      </c>
      <c r="B32" s="69" t="s">
        <v>212</v>
      </c>
      <c r="C32" s="80" t="s">
        <v>1055</v>
      </c>
      <c r="D32" s="81" t="s">
        <v>1056</v>
      </c>
      <c r="E32" s="82"/>
      <c r="F32" s="82"/>
      <c r="G32" s="82"/>
      <c r="H32" s="82"/>
      <c r="I32" s="82"/>
      <c r="J32" s="83"/>
      <c r="K32" s="84"/>
      <c r="L32" s="85" t="s">
        <v>184</v>
      </c>
      <c r="M32" s="84"/>
      <c r="N32" s="85"/>
      <c r="O32" s="121" t="s">
        <v>184</v>
      </c>
      <c r="P32" s="121" t="s">
        <v>184</v>
      </c>
      <c r="Q32" s="86"/>
      <c r="R32" s="85"/>
      <c r="S32" s="85"/>
      <c r="T32" s="85"/>
      <c r="U32" s="85"/>
      <c r="V32" s="142"/>
      <c r="W32" s="87"/>
      <c r="X32" s="88" t="s">
        <v>848</v>
      </c>
      <c r="Y32" s="89" t="s">
        <v>638</v>
      </c>
      <c r="Z32" s="89" t="s">
        <v>696</v>
      </c>
      <c r="AA32" s="90"/>
      <c r="AB32" s="91" t="s">
        <v>1057</v>
      </c>
      <c r="AC32" s="92" t="s">
        <v>1058</v>
      </c>
      <c r="AD32" s="93" t="s">
        <v>1059</v>
      </c>
      <c r="AE32" s="92" t="s">
        <v>1060</v>
      </c>
      <c r="AF32" s="92" t="s">
        <v>196</v>
      </c>
      <c r="AG32" s="92" t="s">
        <v>641</v>
      </c>
      <c r="AH32" s="92" t="s">
        <v>366</v>
      </c>
      <c r="AI32" s="94"/>
      <c r="AJ32" s="94"/>
      <c r="AK32" s="94"/>
      <c r="AL32" s="94"/>
      <c r="AM32" s="94"/>
      <c r="AN32" s="94"/>
      <c r="AO32" s="95"/>
      <c r="AP32" s="96"/>
      <c r="AQ32" s="97"/>
      <c r="AR32" s="98"/>
      <c r="AS32" s="97"/>
      <c r="AT32" s="97"/>
      <c r="AU32" s="144"/>
      <c r="AV32" s="97"/>
      <c r="AW32" s="94"/>
      <c r="AX32" s="94"/>
      <c r="AY32" s="94"/>
      <c r="AZ32" s="94"/>
      <c r="BA32" s="94"/>
      <c r="BB32" s="94"/>
      <c r="BC32" s="99"/>
      <c r="BD32" s="100" t="s">
        <v>1061</v>
      </c>
      <c r="BE32" s="101" t="s">
        <v>850</v>
      </c>
      <c r="BF32" s="102" t="s">
        <v>1062</v>
      </c>
      <c r="BG32" s="101" t="s">
        <v>326</v>
      </c>
      <c r="BH32" s="101" t="s">
        <v>325</v>
      </c>
      <c r="BI32" s="101" t="s">
        <v>1063</v>
      </c>
      <c r="BJ32" s="101" t="s">
        <v>585</v>
      </c>
      <c r="BK32" s="103"/>
      <c r="BL32" s="103"/>
      <c r="BM32" s="103"/>
      <c r="BN32" s="103"/>
      <c r="BO32" s="103"/>
      <c r="BP32" s="103"/>
      <c r="BQ32" s="83"/>
      <c r="BR32" s="104">
        <v>35.0</v>
      </c>
      <c r="BS32" s="104">
        <v>35.0</v>
      </c>
      <c r="BT32" s="104">
        <v>20.0</v>
      </c>
      <c r="BU32" s="104">
        <v>10.0</v>
      </c>
      <c r="BV32" s="105" t="s">
        <v>1064</v>
      </c>
      <c r="BW32" s="83"/>
      <c r="BX32" s="106" t="s">
        <v>233</v>
      </c>
      <c r="BY32" s="106" t="s">
        <v>1065</v>
      </c>
      <c r="BZ32" s="106" t="s">
        <v>1066</v>
      </c>
      <c r="CA32" s="106" t="s">
        <v>1067</v>
      </c>
      <c r="CB32" s="106" t="s">
        <v>1068</v>
      </c>
      <c r="CC32" s="106" t="s">
        <v>1069</v>
      </c>
      <c r="CD32" s="122" t="s">
        <v>1070</v>
      </c>
      <c r="CE32" s="123" t="s">
        <v>1071</v>
      </c>
      <c r="CF32" s="123" t="s">
        <v>1072</v>
      </c>
      <c r="CG32" s="109"/>
      <c r="CH32" s="109"/>
      <c r="CI32" s="110"/>
      <c r="CJ32" s="83"/>
      <c r="CK32" s="111" t="s">
        <v>1073</v>
      </c>
      <c r="CL32" s="112" t="s">
        <v>560</v>
      </c>
      <c r="CM32" s="112" t="s">
        <v>516</v>
      </c>
      <c r="CN32" s="112" t="s">
        <v>339</v>
      </c>
      <c r="CO32" s="112"/>
      <c r="CP32" s="112"/>
      <c r="CQ32" s="112"/>
      <c r="CR32" s="112">
        <v>34.0</v>
      </c>
      <c r="CS32" s="112">
        <v>135.0</v>
      </c>
      <c r="CT32" s="112">
        <v>247.0</v>
      </c>
      <c r="CU32" s="112">
        <v>359.0</v>
      </c>
      <c r="CV32" s="112">
        <v>471.0</v>
      </c>
      <c r="CW32" s="112">
        <v>583.0</v>
      </c>
      <c r="CX32" s="112" t="s">
        <v>112</v>
      </c>
      <c r="CY32" s="112">
        <v>4.0</v>
      </c>
      <c r="CZ32" s="112">
        <v>12.0</v>
      </c>
      <c r="DA32" s="112">
        <v>21.0</v>
      </c>
      <c r="DB32" s="112">
        <v>30.0</v>
      </c>
      <c r="DC32" s="112">
        <v>39.0</v>
      </c>
      <c r="DD32" s="112">
        <v>48.0</v>
      </c>
      <c r="DE32" s="112" t="s">
        <v>116</v>
      </c>
      <c r="DF32" s="112" t="s">
        <v>1074</v>
      </c>
      <c r="DG32" s="112" t="s">
        <v>1075</v>
      </c>
      <c r="DH32" s="112" t="s">
        <v>1076</v>
      </c>
      <c r="DI32" s="112" t="s">
        <v>1077</v>
      </c>
      <c r="DJ32" s="112" t="s">
        <v>1078</v>
      </c>
      <c r="DK32" s="112"/>
      <c r="DL32" s="113" t="s">
        <v>1079</v>
      </c>
      <c r="DM32" s="114" t="s">
        <v>569</v>
      </c>
      <c r="DN32" s="114">
        <v>6.0</v>
      </c>
      <c r="DO32" s="114">
        <v>2.0</v>
      </c>
      <c r="DP32" s="114">
        <v>3.0</v>
      </c>
      <c r="DQ32" s="115" t="s">
        <v>1080</v>
      </c>
      <c r="DR32" s="124" t="s">
        <v>206</v>
      </c>
      <c r="DS32" s="124" t="s">
        <v>383</v>
      </c>
      <c r="DT32" s="124" t="s">
        <v>208</v>
      </c>
      <c r="DU32" s="124" t="s">
        <v>209</v>
      </c>
      <c r="DV32" s="124" t="s">
        <v>210</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203</v>
      </c>
      <c r="B33" s="69" t="s">
        <v>212</v>
      </c>
      <c r="C33" s="80" t="s">
        <v>1081</v>
      </c>
      <c r="D33" s="81" t="s">
        <v>1082</v>
      </c>
      <c r="E33" s="82" t="s">
        <v>179</v>
      </c>
      <c r="F33" s="82" t="s">
        <v>179</v>
      </c>
      <c r="G33" s="82" t="s">
        <v>1083</v>
      </c>
      <c r="H33" s="82" t="s">
        <v>1084</v>
      </c>
      <c r="I33" s="82" t="s">
        <v>1085</v>
      </c>
      <c r="J33" s="83"/>
      <c r="K33" s="84"/>
      <c r="L33" s="85" t="s">
        <v>184</v>
      </c>
      <c r="M33" s="84"/>
      <c r="N33" s="85" t="s">
        <v>184</v>
      </c>
      <c r="O33" s="84"/>
      <c r="P33" s="84"/>
      <c r="Q33" s="86"/>
      <c r="R33" s="85" t="s">
        <v>184</v>
      </c>
      <c r="S33" s="85"/>
      <c r="T33" s="85"/>
      <c r="U33" s="85"/>
      <c r="V33" s="142"/>
      <c r="W33" s="87"/>
      <c r="X33" s="88" t="s">
        <v>536</v>
      </c>
      <c r="Y33" s="89" t="s">
        <v>690</v>
      </c>
      <c r="Z33" s="89" t="s">
        <v>1086</v>
      </c>
      <c r="AA33" s="90"/>
      <c r="AB33" s="91" t="s">
        <v>1087</v>
      </c>
      <c r="AC33" s="92" t="s">
        <v>404</v>
      </c>
      <c r="AD33" s="93"/>
      <c r="AE33" s="92"/>
      <c r="AF33" s="92"/>
      <c r="AG33" s="92"/>
      <c r="AH33" s="92"/>
      <c r="AI33" s="94"/>
      <c r="AJ33" s="94"/>
      <c r="AK33" s="94"/>
      <c r="AL33" s="94"/>
      <c r="AM33" s="94"/>
      <c r="AN33" s="94"/>
      <c r="AO33" s="95"/>
      <c r="AP33" s="96" t="s">
        <v>541</v>
      </c>
      <c r="AQ33" s="97" t="s">
        <v>193</v>
      </c>
      <c r="AR33" s="98" t="s">
        <v>543</v>
      </c>
      <c r="AS33" s="97" t="s">
        <v>768</v>
      </c>
      <c r="AT33" s="97" t="s">
        <v>545</v>
      </c>
      <c r="AU33" s="144" t="s">
        <v>1088</v>
      </c>
      <c r="AV33" s="97" t="s">
        <v>196</v>
      </c>
      <c r="AW33" s="94">
        <v>3489.0</v>
      </c>
      <c r="AX33" s="94">
        <v>558.0</v>
      </c>
      <c r="AY33" s="94">
        <v>197.0</v>
      </c>
      <c r="AZ33" s="94">
        <v>265.0</v>
      </c>
      <c r="BA33" s="94">
        <v>310.0</v>
      </c>
      <c r="BB33" s="94">
        <v>208.0</v>
      </c>
      <c r="BC33" s="99"/>
      <c r="BD33" s="100" t="s">
        <v>407</v>
      </c>
      <c r="BE33" s="101" t="s">
        <v>434</v>
      </c>
      <c r="BF33" s="102" t="s">
        <v>1089</v>
      </c>
      <c r="BG33" s="101" t="s">
        <v>1090</v>
      </c>
      <c r="BH33" s="101" t="s">
        <v>438</v>
      </c>
      <c r="BI33" s="101" t="s">
        <v>1091</v>
      </c>
      <c r="BJ33" s="101" t="s">
        <v>470</v>
      </c>
      <c r="BK33" s="103">
        <v>3489.0</v>
      </c>
      <c r="BL33" s="103">
        <v>504.0</v>
      </c>
      <c r="BM33" s="103">
        <v>216.0</v>
      </c>
      <c r="BN33" s="103">
        <v>254.0</v>
      </c>
      <c r="BO33" s="103">
        <v>259.0</v>
      </c>
      <c r="BP33" s="103">
        <v>309.0</v>
      </c>
      <c r="BQ33" s="83"/>
      <c r="BR33" s="104">
        <v>10.0</v>
      </c>
      <c r="BS33" s="104">
        <v>20.0</v>
      </c>
      <c r="BT33" s="104">
        <v>35.0</v>
      </c>
      <c r="BU33" s="104">
        <v>35.0</v>
      </c>
      <c r="BV33" s="105" t="s">
        <v>1092</v>
      </c>
      <c r="BW33" s="83"/>
      <c r="BX33" s="106" t="s">
        <v>373</v>
      </c>
      <c r="BY33" s="106" t="s">
        <v>201</v>
      </c>
      <c r="BZ33" s="106" t="s">
        <v>1093</v>
      </c>
      <c r="CA33" s="106" t="s">
        <v>1094</v>
      </c>
      <c r="CB33" s="106" t="s">
        <v>1095</v>
      </c>
      <c r="CC33" s="106" t="s">
        <v>671</v>
      </c>
      <c r="CD33" s="122" t="s">
        <v>1096</v>
      </c>
      <c r="CE33" s="123" t="s">
        <v>1097</v>
      </c>
      <c r="CF33" s="123" t="s">
        <v>1098</v>
      </c>
      <c r="CG33" s="109" t="s">
        <v>450</v>
      </c>
      <c r="CH33" s="109" t="s">
        <v>303</v>
      </c>
      <c r="CI33" s="110"/>
      <c r="CJ33" s="83"/>
      <c r="CK33" s="111" t="s">
        <v>1099</v>
      </c>
      <c r="CL33" s="112" t="s">
        <v>515</v>
      </c>
      <c r="CM33" s="112" t="s">
        <v>561</v>
      </c>
      <c r="CN33" s="112" t="s">
        <v>562</v>
      </c>
      <c r="CO33" s="112" t="s">
        <v>1044</v>
      </c>
      <c r="CP33" s="112" t="s">
        <v>482</v>
      </c>
      <c r="CQ33" s="112"/>
      <c r="CR33" s="112">
        <v>29.0</v>
      </c>
      <c r="CS33" s="112">
        <v>117.0</v>
      </c>
      <c r="CT33" s="112">
        <v>215.0</v>
      </c>
      <c r="CU33" s="112">
        <v>313.0</v>
      </c>
      <c r="CV33" s="112">
        <v>411.0</v>
      </c>
      <c r="CW33" s="112">
        <v>509.0</v>
      </c>
      <c r="CX33" s="112" t="s">
        <v>112</v>
      </c>
      <c r="CY33" s="112">
        <v>5.0</v>
      </c>
      <c r="CZ33" s="112">
        <v>15.0</v>
      </c>
      <c r="DA33" s="112">
        <v>26.0</v>
      </c>
      <c r="DB33" s="112">
        <v>37.0</v>
      </c>
      <c r="DC33" s="112">
        <v>48.0</v>
      </c>
      <c r="DD33" s="112">
        <v>59.0</v>
      </c>
      <c r="DE33" s="112" t="s">
        <v>115</v>
      </c>
      <c r="DF33" s="112" t="s">
        <v>1100</v>
      </c>
      <c r="DG33" s="112" t="s">
        <v>1101</v>
      </c>
      <c r="DH33" s="112" t="s">
        <v>1102</v>
      </c>
      <c r="DI33" s="112" t="s">
        <v>1103</v>
      </c>
      <c r="DJ33" s="112" t="s">
        <v>1104</v>
      </c>
      <c r="DK33" s="112"/>
      <c r="DL33" s="113" t="s">
        <v>1105</v>
      </c>
      <c r="DM33" s="114" t="s">
        <v>569</v>
      </c>
      <c r="DN33" s="114">
        <v>5.0</v>
      </c>
      <c r="DO33" s="114">
        <v>1.0</v>
      </c>
      <c r="DP33" s="114" t="s">
        <v>347</v>
      </c>
      <c r="DQ33" s="115" t="s">
        <v>1106</v>
      </c>
      <c r="DR33" s="116" t="s">
        <v>206</v>
      </c>
      <c r="DS33" s="116" t="s">
        <v>208</v>
      </c>
      <c r="DT33" s="116" t="s">
        <v>207</v>
      </c>
      <c r="DU33" s="139" t="s">
        <v>423</v>
      </c>
      <c r="DV33" s="139" t="s">
        <v>424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474</v>
      </c>
      <c r="B34" s="69" t="s">
        <v>386</v>
      </c>
      <c r="C34" s="80" t="s">
        <v>1107</v>
      </c>
      <c r="D34" s="81" t="s">
        <v>1108</v>
      </c>
      <c r="E34" s="82" t="s">
        <v>179</v>
      </c>
      <c r="F34" s="82" t="s">
        <v>1109</v>
      </c>
      <c r="G34" s="82" t="s">
        <v>1110</v>
      </c>
      <c r="H34" s="82" t="s">
        <v>1111</v>
      </c>
      <c r="I34" s="82" t="s">
        <v>1112</v>
      </c>
      <c r="J34" s="83"/>
      <c r="K34" s="85" t="s">
        <v>184</v>
      </c>
      <c r="L34" s="85" t="s">
        <v>184</v>
      </c>
      <c r="M34" s="84"/>
      <c r="N34" s="85" t="s">
        <v>184</v>
      </c>
      <c r="O34" s="84"/>
      <c r="P34" s="84"/>
      <c r="Q34" s="86"/>
      <c r="R34" s="84"/>
      <c r="S34" s="84"/>
      <c r="T34" s="84"/>
      <c r="U34" s="84"/>
      <c r="V34" s="86"/>
      <c r="W34" s="87"/>
      <c r="X34" s="88" t="s">
        <v>1113</v>
      </c>
      <c r="Y34" s="89" t="s">
        <v>916</v>
      </c>
      <c r="Z34" s="89" t="s">
        <v>723</v>
      </c>
      <c r="AA34" s="90"/>
      <c r="AB34" s="91" t="s">
        <v>471</v>
      </c>
      <c r="AC34" s="92" t="s">
        <v>260</v>
      </c>
      <c r="AD34" s="93"/>
      <c r="AE34" s="92"/>
      <c r="AF34" s="92"/>
      <c r="AG34" s="92"/>
      <c r="AH34" s="92"/>
      <c r="AI34" s="94"/>
      <c r="AJ34" s="94"/>
      <c r="AK34" s="94"/>
      <c r="AL34" s="94"/>
      <c r="AM34" s="94"/>
      <c r="AN34" s="94"/>
      <c r="AO34" s="95"/>
      <c r="AP34" s="96" t="s">
        <v>1114</v>
      </c>
      <c r="AQ34" s="97" t="s">
        <v>913</v>
      </c>
      <c r="AR34" s="98" t="s">
        <v>1115</v>
      </c>
      <c r="AS34" s="144" t="s">
        <v>1116</v>
      </c>
      <c r="AT34" s="97" t="s">
        <v>662</v>
      </c>
      <c r="AU34" s="144" t="s">
        <v>1117</v>
      </c>
      <c r="AV34" s="97" t="s">
        <v>399</v>
      </c>
      <c r="AW34" s="94">
        <v>3782.0</v>
      </c>
      <c r="AX34" s="94">
        <v>278.0</v>
      </c>
      <c r="AY34" s="94">
        <v>467.0</v>
      </c>
      <c r="AZ34" s="94">
        <v>279.0</v>
      </c>
      <c r="BA34" s="94">
        <v>328.0</v>
      </c>
      <c r="BB34" s="94">
        <v>95.0</v>
      </c>
      <c r="BC34" s="99"/>
      <c r="BD34" s="100" t="s">
        <v>219</v>
      </c>
      <c r="BE34" s="101" t="s">
        <v>294</v>
      </c>
      <c r="BF34" s="102" t="s">
        <v>1118</v>
      </c>
      <c r="BG34" s="101" t="s">
        <v>724</v>
      </c>
      <c r="BH34" s="101" t="s">
        <v>219</v>
      </c>
      <c r="BI34" s="101" t="s">
        <v>660</v>
      </c>
      <c r="BJ34" s="101" t="s">
        <v>470</v>
      </c>
      <c r="BK34" s="103">
        <v>3128.0</v>
      </c>
      <c r="BL34" s="103">
        <v>302.0</v>
      </c>
      <c r="BM34" s="103">
        <v>442.0</v>
      </c>
      <c r="BN34" s="103">
        <v>250.0</v>
      </c>
      <c r="BO34" s="103">
        <v>356.0</v>
      </c>
      <c r="BP34" s="103">
        <v>82.0</v>
      </c>
      <c r="BQ34" s="83"/>
      <c r="BR34" s="104">
        <v>10.0</v>
      </c>
      <c r="BS34" s="104">
        <v>10.0</v>
      </c>
      <c r="BT34" s="104">
        <v>35.0</v>
      </c>
      <c r="BU34" s="104">
        <v>40.0</v>
      </c>
      <c r="BV34" s="105" t="s">
        <v>1119</v>
      </c>
      <c r="BW34" s="83"/>
      <c r="BX34" s="106" t="s">
        <v>373</v>
      </c>
      <c r="BY34" s="106" t="s">
        <v>1120</v>
      </c>
      <c r="BZ34" s="106" t="s">
        <v>1121</v>
      </c>
      <c r="CA34" s="106" t="s">
        <v>208</v>
      </c>
      <c r="CB34" s="106" t="s">
        <v>1122</v>
      </c>
      <c r="CC34" s="106" t="s">
        <v>1123</v>
      </c>
      <c r="CD34" s="122" t="s">
        <v>1124</v>
      </c>
      <c r="CE34" s="123" t="s">
        <v>1125</v>
      </c>
      <c r="CF34" s="123" t="s">
        <v>1126</v>
      </c>
      <c r="CG34" s="109" t="s">
        <v>478</v>
      </c>
      <c r="CH34" s="109" t="s">
        <v>243</v>
      </c>
      <c r="CI34" s="109"/>
      <c r="CJ34" s="83"/>
      <c r="CK34" s="111" t="s">
        <v>1127</v>
      </c>
      <c r="CL34" s="112" t="s">
        <v>560</v>
      </c>
      <c r="CM34" s="112" t="s">
        <v>561</v>
      </c>
      <c r="CN34" s="112" t="s">
        <v>482</v>
      </c>
      <c r="CO34" s="112"/>
      <c r="CP34" s="112"/>
      <c r="CQ34" s="112"/>
      <c r="CR34" s="112">
        <v>25.0</v>
      </c>
      <c r="CS34" s="112">
        <v>101.0</v>
      </c>
      <c r="CT34" s="112">
        <v>185.0</v>
      </c>
      <c r="CU34" s="112">
        <v>269.0</v>
      </c>
      <c r="CV34" s="112">
        <v>353.0</v>
      </c>
      <c r="CW34" s="112">
        <v>437.0</v>
      </c>
      <c r="CX34" s="112" t="s">
        <v>112</v>
      </c>
      <c r="CY34" s="112">
        <v>5.0</v>
      </c>
      <c r="CZ34" s="112">
        <v>15.0</v>
      </c>
      <c r="DA34" s="112">
        <v>26.0</v>
      </c>
      <c r="DB34" s="112">
        <v>37.0</v>
      </c>
      <c r="DC34" s="112">
        <v>48.0</v>
      </c>
      <c r="DD34" s="112">
        <v>59.0</v>
      </c>
      <c r="DE34" s="112" t="s">
        <v>116</v>
      </c>
      <c r="DF34" s="112" t="s">
        <v>1128</v>
      </c>
      <c r="DG34" s="112" t="s">
        <v>1129</v>
      </c>
      <c r="DH34" s="112" t="s">
        <v>1130</v>
      </c>
      <c r="DI34" s="112" t="s">
        <v>1131</v>
      </c>
      <c r="DJ34" s="112" t="s">
        <v>1132</v>
      </c>
      <c r="DK34" s="112"/>
      <c r="DL34" s="113" t="s">
        <v>1133</v>
      </c>
      <c r="DM34" s="114" t="s">
        <v>590</v>
      </c>
      <c r="DN34" s="114">
        <v>4.0</v>
      </c>
      <c r="DO34" s="114">
        <v>2.0</v>
      </c>
      <c r="DP34" s="114" t="s">
        <v>347</v>
      </c>
      <c r="DQ34" s="115" t="s">
        <v>1134</v>
      </c>
      <c r="DR34" s="124" t="s">
        <v>248</v>
      </c>
      <c r="DS34" s="124" t="s">
        <v>249</v>
      </c>
      <c r="DT34" s="124" t="s">
        <v>275</v>
      </c>
      <c r="DU34" s="148" t="s">
        <v>1135</v>
      </c>
      <c r="DV34" s="148" t="s">
        <v>1136</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1137</v>
      </c>
      <c r="B35" s="69" t="s">
        <v>212</v>
      </c>
      <c r="C35" s="150" t="s">
        <v>1138</v>
      </c>
      <c r="D35" s="151" t="s">
        <v>1139</v>
      </c>
      <c r="E35" s="82"/>
      <c r="F35" s="82"/>
      <c r="G35" s="82"/>
      <c r="H35" s="82"/>
      <c r="I35" s="82"/>
      <c r="J35" s="83"/>
      <c r="K35" s="85"/>
      <c r="L35" s="84"/>
      <c r="M35" s="85"/>
      <c r="N35" s="85" t="s">
        <v>184</v>
      </c>
      <c r="O35" s="121" t="s">
        <v>184</v>
      </c>
      <c r="P35" s="84"/>
      <c r="Q35" s="86"/>
      <c r="R35" s="85"/>
      <c r="S35" s="85"/>
      <c r="T35" s="85"/>
      <c r="U35" s="85" t="s">
        <v>184</v>
      </c>
      <c r="V35" s="142"/>
      <c r="W35" s="87"/>
      <c r="X35" s="88" t="s">
        <v>393</v>
      </c>
      <c r="Y35" s="89" t="s">
        <v>1140</v>
      </c>
      <c r="Z35" s="89" t="s">
        <v>920</v>
      </c>
      <c r="AA35" s="90"/>
      <c r="AB35" s="91" t="s">
        <v>547</v>
      </c>
      <c r="AC35" s="143" t="s">
        <v>667</v>
      </c>
      <c r="AD35" s="93" t="s">
        <v>852</v>
      </c>
      <c r="AE35" s="92" t="s">
        <v>1141</v>
      </c>
      <c r="AF35" s="92" t="s">
        <v>467</v>
      </c>
      <c r="AG35" s="143" t="s">
        <v>1142</v>
      </c>
      <c r="AH35" s="92" t="s">
        <v>545</v>
      </c>
      <c r="AI35" s="94"/>
      <c r="AJ35" s="94"/>
      <c r="AK35" s="94"/>
      <c r="AL35" s="94"/>
      <c r="AM35" s="94"/>
      <c r="AN35" s="94"/>
      <c r="AO35" s="95"/>
      <c r="AP35" s="96" t="s">
        <v>188</v>
      </c>
      <c r="AQ35" s="97" t="s">
        <v>1143</v>
      </c>
      <c r="AR35" s="98" t="s">
        <v>1144</v>
      </c>
      <c r="AS35" s="97" t="s">
        <v>542</v>
      </c>
      <c r="AT35" s="97" t="s">
        <v>371</v>
      </c>
      <c r="AU35" s="97" t="s">
        <v>1145</v>
      </c>
      <c r="AV35" s="97" t="s">
        <v>194</v>
      </c>
      <c r="AW35" s="94"/>
      <c r="AX35" s="94"/>
      <c r="AY35" s="94"/>
      <c r="AZ35" s="94"/>
      <c r="BA35" s="94"/>
      <c r="BB35" s="94"/>
      <c r="BC35" s="99"/>
      <c r="BD35" s="100" t="s">
        <v>190</v>
      </c>
      <c r="BE35" s="101" t="s">
        <v>1146</v>
      </c>
      <c r="BF35" s="102"/>
      <c r="BG35" s="101"/>
      <c r="BH35" s="101"/>
      <c r="BI35" s="101"/>
      <c r="BJ35" s="101"/>
      <c r="BK35" s="103"/>
      <c r="BL35" s="103"/>
      <c r="BM35" s="103"/>
      <c r="BN35" s="103"/>
      <c r="BO35" s="103"/>
      <c r="BP35" s="103"/>
      <c r="BQ35" s="83"/>
      <c r="BR35" s="104">
        <v>20.0</v>
      </c>
      <c r="BS35" s="104">
        <v>20.0</v>
      </c>
      <c r="BT35" s="104">
        <v>30.0</v>
      </c>
      <c r="BU35" s="104">
        <v>30.0</v>
      </c>
      <c r="BV35" s="105" t="s">
        <v>1147</v>
      </c>
      <c r="BW35" s="83"/>
      <c r="BX35" s="106" t="s">
        <v>200</v>
      </c>
      <c r="BY35" s="106" t="s">
        <v>1148</v>
      </c>
      <c r="BZ35" s="106" t="s">
        <v>1149</v>
      </c>
      <c r="CA35" s="106" t="s">
        <v>1150</v>
      </c>
      <c r="CB35" s="106" t="s">
        <v>1151</v>
      </c>
      <c r="CC35" s="106" t="s">
        <v>830</v>
      </c>
      <c r="CD35" s="147"/>
      <c r="CE35" s="123"/>
      <c r="CF35" s="123"/>
      <c r="CG35" s="109" t="s">
        <v>205</v>
      </c>
      <c r="CH35" s="109" t="s">
        <v>479</v>
      </c>
      <c r="CI35" s="109"/>
      <c r="CJ35" s="83"/>
      <c r="CK35" s="111" t="s">
        <v>1152</v>
      </c>
      <c r="CL35" s="112" t="s">
        <v>560</v>
      </c>
      <c r="CM35" s="112" t="s">
        <v>516</v>
      </c>
      <c r="CN35" s="112" t="s">
        <v>517</v>
      </c>
      <c r="CO35" s="112" t="s">
        <v>518</v>
      </c>
      <c r="CP35" s="112" t="s">
        <v>339</v>
      </c>
      <c r="CQ35" s="112"/>
      <c r="CR35" s="112">
        <v>34.0</v>
      </c>
      <c r="CS35" s="112">
        <v>135.0</v>
      </c>
      <c r="CT35" s="112">
        <v>247.0</v>
      </c>
      <c r="CU35" s="112">
        <v>359.0</v>
      </c>
      <c r="CV35" s="112">
        <v>471.0</v>
      </c>
      <c r="CW35" s="112">
        <v>583.0</v>
      </c>
      <c r="CX35" s="112" t="s">
        <v>112</v>
      </c>
      <c r="CY35" s="112">
        <v>4.0</v>
      </c>
      <c r="CZ35" s="112">
        <v>12.0</v>
      </c>
      <c r="DA35" s="112">
        <v>21.0</v>
      </c>
      <c r="DB35" s="112">
        <v>30.0</v>
      </c>
      <c r="DC35" s="112">
        <v>39.0</v>
      </c>
      <c r="DD35" s="112">
        <v>48.0</v>
      </c>
      <c r="DE35" s="112" t="s">
        <v>116</v>
      </c>
      <c r="DF35" s="112" t="s">
        <v>1153</v>
      </c>
      <c r="DG35" s="112" t="s">
        <v>1154</v>
      </c>
      <c r="DH35" s="112" t="s">
        <v>1155</v>
      </c>
      <c r="DI35" s="112" t="s">
        <v>1156</v>
      </c>
      <c r="DJ35" s="112" t="s">
        <v>1157</v>
      </c>
      <c r="DK35" s="112"/>
      <c r="DL35" s="113" t="s">
        <v>1158</v>
      </c>
      <c r="DM35" s="114" t="s">
        <v>1159</v>
      </c>
      <c r="DN35" s="114">
        <v>3.0</v>
      </c>
      <c r="DO35" s="114" t="s">
        <v>273</v>
      </c>
      <c r="DP35" s="114" t="s">
        <v>246</v>
      </c>
      <c r="DQ35" s="115" t="s">
        <v>1160</v>
      </c>
      <c r="DR35" s="116" t="s">
        <v>206</v>
      </c>
      <c r="DS35" s="116" t="s">
        <v>383</v>
      </c>
      <c r="DT35" s="116" t="s">
        <v>208</v>
      </c>
      <c r="DU35" s="116" t="s">
        <v>209</v>
      </c>
      <c r="DV35" s="116" t="s">
        <v>210</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413</v>
      </c>
      <c r="B36" s="69" t="s">
        <v>212</v>
      </c>
      <c r="C36" s="150" t="s">
        <v>1161</v>
      </c>
      <c r="D36" s="151" t="s">
        <v>1162</v>
      </c>
      <c r="E36" s="82" t="s">
        <v>179</v>
      </c>
      <c r="F36" s="82" t="s">
        <v>179</v>
      </c>
      <c r="G36" s="82" t="s">
        <v>1163</v>
      </c>
      <c r="H36" s="82" t="s">
        <v>1164</v>
      </c>
      <c r="I36" s="82" t="s">
        <v>1165</v>
      </c>
      <c r="J36" s="83"/>
      <c r="K36" s="85"/>
      <c r="L36" s="84"/>
      <c r="M36" s="85"/>
      <c r="N36" s="85" t="s">
        <v>184</v>
      </c>
      <c r="O36" s="84"/>
      <c r="P36" s="84"/>
      <c r="Q36" s="86"/>
      <c r="R36" s="85" t="s">
        <v>184</v>
      </c>
      <c r="S36" s="85" t="s">
        <v>184</v>
      </c>
      <c r="T36" s="85"/>
      <c r="U36" s="85"/>
      <c r="V36" s="142"/>
      <c r="W36" s="87"/>
      <c r="X36" s="88" t="s">
        <v>536</v>
      </c>
      <c r="Y36" s="89" t="s">
        <v>768</v>
      </c>
      <c r="Z36" s="89" t="s">
        <v>404</v>
      </c>
      <c r="AA36" s="90"/>
      <c r="AB36" s="91" t="s">
        <v>541</v>
      </c>
      <c r="AC36" s="143" t="s">
        <v>1166</v>
      </c>
      <c r="AD36" s="93" t="s">
        <v>543</v>
      </c>
      <c r="AE36" s="92" t="s">
        <v>408</v>
      </c>
      <c r="AF36" s="92" t="s">
        <v>545</v>
      </c>
      <c r="AG36" s="143" t="s">
        <v>1167</v>
      </c>
      <c r="AH36" s="92" t="s">
        <v>196</v>
      </c>
      <c r="AI36" s="94">
        <v>3820.0</v>
      </c>
      <c r="AJ36" s="94">
        <v>558.0</v>
      </c>
      <c r="AK36" s="94">
        <v>197.0</v>
      </c>
      <c r="AL36" s="94">
        <v>277.0</v>
      </c>
      <c r="AM36" s="94">
        <v>302.0</v>
      </c>
      <c r="AN36" s="94">
        <v>179.0</v>
      </c>
      <c r="AO36" s="95"/>
      <c r="AP36" s="96" t="s">
        <v>197</v>
      </c>
      <c r="AQ36" s="97" t="s">
        <v>505</v>
      </c>
      <c r="AR36" s="98" t="s">
        <v>1168</v>
      </c>
      <c r="AS36" s="97" t="s">
        <v>440</v>
      </c>
      <c r="AT36" s="97" t="s">
        <v>399</v>
      </c>
      <c r="AU36" s="97" t="s">
        <v>607</v>
      </c>
      <c r="AV36" s="97" t="s">
        <v>772</v>
      </c>
      <c r="AW36" s="94">
        <v>4111.0</v>
      </c>
      <c r="AX36" s="94">
        <v>558.0</v>
      </c>
      <c r="AY36" s="94">
        <v>216.0</v>
      </c>
      <c r="AZ36" s="94">
        <v>277.0</v>
      </c>
      <c r="BA36" s="94">
        <v>269.0</v>
      </c>
      <c r="BB36" s="94">
        <v>231.0</v>
      </c>
      <c r="BC36" s="99"/>
      <c r="BD36" s="100" t="s">
        <v>547</v>
      </c>
      <c r="BE36" s="101" t="s">
        <v>850</v>
      </c>
      <c r="BF36" s="102"/>
      <c r="BG36" s="101"/>
      <c r="BH36" s="101"/>
      <c r="BI36" s="101"/>
      <c r="BJ36" s="101"/>
      <c r="BK36" s="103"/>
      <c r="BL36" s="103"/>
      <c r="BM36" s="103"/>
      <c r="BN36" s="103"/>
      <c r="BO36" s="103"/>
      <c r="BP36" s="103"/>
      <c r="BQ36" s="83"/>
      <c r="BR36" s="104">
        <v>10.0</v>
      </c>
      <c r="BS36" s="104">
        <v>25.0</v>
      </c>
      <c r="BT36" s="104">
        <v>35.0</v>
      </c>
      <c r="BU36" s="104">
        <v>30.0</v>
      </c>
      <c r="BV36" s="105" t="s">
        <v>1169</v>
      </c>
      <c r="BW36" s="83"/>
      <c r="BX36" s="106" t="s">
        <v>200</v>
      </c>
      <c r="BY36" s="106" t="s">
        <v>201</v>
      </c>
      <c r="BZ36" s="106" t="s">
        <v>1170</v>
      </c>
      <c r="CA36" s="106" t="s">
        <v>1171</v>
      </c>
      <c r="CB36" s="106" t="s">
        <v>1172</v>
      </c>
      <c r="CC36" s="106" t="s">
        <v>411</v>
      </c>
      <c r="CD36" s="122" t="s">
        <v>333</v>
      </c>
      <c r="CE36" s="123" t="s">
        <v>1173</v>
      </c>
      <c r="CF36" s="123" t="s">
        <v>1174</v>
      </c>
      <c r="CG36" s="109" t="s">
        <v>1175</v>
      </c>
      <c r="CH36" s="109"/>
      <c r="CI36" s="109"/>
      <c r="CJ36" s="83"/>
      <c r="CK36" s="111" t="s">
        <v>1176</v>
      </c>
      <c r="CL36" s="112" t="s">
        <v>560</v>
      </c>
      <c r="CM36" s="112" t="s">
        <v>561</v>
      </c>
      <c r="CN36" s="112" t="s">
        <v>518</v>
      </c>
      <c r="CO36" s="112" t="s">
        <v>339</v>
      </c>
      <c r="CP36" s="112" t="s">
        <v>562</v>
      </c>
      <c r="CQ36" s="112"/>
      <c r="CR36" s="112">
        <v>25.0</v>
      </c>
      <c r="CS36" s="112">
        <v>101.0</v>
      </c>
      <c r="CT36" s="112">
        <v>185.0</v>
      </c>
      <c r="CU36" s="112">
        <v>269.0</v>
      </c>
      <c r="CV36" s="112">
        <v>353.0</v>
      </c>
      <c r="CW36" s="112">
        <v>437.0</v>
      </c>
      <c r="CX36" s="112" t="s">
        <v>112</v>
      </c>
      <c r="CY36" s="112">
        <v>5.0</v>
      </c>
      <c r="CZ36" s="112">
        <v>15.0</v>
      </c>
      <c r="DA36" s="112">
        <v>26.0</v>
      </c>
      <c r="DB36" s="112">
        <v>37.0</v>
      </c>
      <c r="DC36" s="112">
        <v>48.0</v>
      </c>
      <c r="DD36" s="112">
        <v>59.0</v>
      </c>
      <c r="DE36" s="112" t="s">
        <v>116</v>
      </c>
      <c r="DF36" s="112" t="s">
        <v>1177</v>
      </c>
      <c r="DG36" s="112" t="s">
        <v>1178</v>
      </c>
      <c r="DH36" s="112" t="s">
        <v>1179</v>
      </c>
      <c r="DI36" s="112" t="s">
        <v>1180</v>
      </c>
      <c r="DJ36" s="112" t="s">
        <v>1181</v>
      </c>
      <c r="DK36" s="112"/>
      <c r="DL36" s="113" t="s">
        <v>1182</v>
      </c>
      <c r="DM36" s="114" t="s">
        <v>569</v>
      </c>
      <c r="DN36" s="114">
        <v>5.0</v>
      </c>
      <c r="DO36" s="114">
        <v>1.0</v>
      </c>
      <c r="DP36" s="114" t="s">
        <v>347</v>
      </c>
      <c r="DQ36" s="115" t="s">
        <v>1183</v>
      </c>
      <c r="DR36" s="124" t="s">
        <v>206</v>
      </c>
      <c r="DS36" s="124" t="s">
        <v>207</v>
      </c>
      <c r="DT36" s="124" t="s">
        <v>208</v>
      </c>
      <c r="DU36" s="148" t="s">
        <v>423</v>
      </c>
      <c r="DV36" s="148" t="s">
        <v>424</v>
      </c>
      <c r="DW36" s="148" t="s">
        <v>1184</v>
      </c>
      <c r="DX36" s="148" t="s">
        <v>1185</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1186</v>
      </c>
      <c r="B37" s="155" t="s">
        <v>212</v>
      </c>
      <c r="C37" s="80" t="s">
        <v>1187</v>
      </c>
      <c r="D37" s="81" t="s">
        <v>1188</v>
      </c>
      <c r="E37" s="82" t="s">
        <v>179</v>
      </c>
      <c r="F37" s="82" t="s">
        <v>179</v>
      </c>
      <c r="G37" s="82" t="s">
        <v>1189</v>
      </c>
      <c r="H37" s="82" t="s">
        <v>1190</v>
      </c>
      <c r="I37" s="82" t="s">
        <v>1191</v>
      </c>
      <c r="J37" s="83"/>
      <c r="K37" s="85"/>
      <c r="L37" s="84"/>
      <c r="M37" s="85"/>
      <c r="N37" s="85"/>
      <c r="O37" s="156" t="s">
        <v>184</v>
      </c>
      <c r="P37" s="156" t="s">
        <v>184</v>
      </c>
      <c r="Q37" s="86"/>
      <c r="R37" s="85"/>
      <c r="S37" s="85"/>
      <c r="T37" s="85"/>
      <c r="U37" s="85"/>
      <c r="V37" s="142"/>
      <c r="W37" s="87"/>
      <c r="X37" s="88" t="s">
        <v>1192</v>
      </c>
      <c r="Y37" s="89" t="s">
        <v>1193</v>
      </c>
      <c r="Z37" s="89" t="s">
        <v>819</v>
      </c>
      <c r="AA37" s="90"/>
      <c r="AB37" s="91" t="s">
        <v>1194</v>
      </c>
      <c r="AC37" s="157" t="s">
        <v>1195</v>
      </c>
      <c r="AD37" s="93" t="s">
        <v>1196</v>
      </c>
      <c r="AE37" s="92" t="s">
        <v>1197</v>
      </c>
      <c r="AF37" s="92" t="s">
        <v>399</v>
      </c>
      <c r="AG37" s="92" t="s">
        <v>863</v>
      </c>
      <c r="AH37" s="92" t="s">
        <v>371</v>
      </c>
      <c r="AI37" s="94"/>
      <c r="AJ37" s="94"/>
      <c r="AK37" s="94"/>
      <c r="AL37" s="94"/>
      <c r="AM37" s="94"/>
      <c r="AN37" s="94"/>
      <c r="AO37" s="95"/>
      <c r="AP37" s="96"/>
      <c r="AQ37" s="97"/>
      <c r="AR37" s="98"/>
      <c r="AS37" s="97"/>
      <c r="AT37" s="97"/>
      <c r="AU37" s="97"/>
      <c r="AV37" s="97"/>
      <c r="AW37" s="94"/>
      <c r="AX37" s="94"/>
      <c r="AY37" s="94"/>
      <c r="AZ37" s="94"/>
      <c r="BA37" s="94"/>
      <c r="BB37" s="94"/>
      <c r="BC37" s="99"/>
      <c r="BD37" s="100" t="s">
        <v>1198</v>
      </c>
      <c r="BE37" s="101" t="s">
        <v>1199</v>
      </c>
      <c r="BF37" s="102" t="s">
        <v>1200</v>
      </c>
      <c r="BG37" s="145" t="s">
        <v>1201</v>
      </c>
      <c r="BH37" s="101" t="s">
        <v>662</v>
      </c>
      <c r="BI37" s="145" t="s">
        <v>1202</v>
      </c>
      <c r="BJ37" s="101" t="s">
        <v>540</v>
      </c>
      <c r="BK37" s="103"/>
      <c r="BL37" s="103"/>
      <c r="BM37" s="103"/>
      <c r="BN37" s="103"/>
      <c r="BO37" s="103"/>
      <c r="BP37" s="103"/>
      <c r="BQ37" s="83"/>
      <c r="BR37" s="104">
        <v>15.0</v>
      </c>
      <c r="BS37" s="104">
        <v>35.0</v>
      </c>
      <c r="BT37" s="104">
        <v>35.0</v>
      </c>
      <c r="BU37" s="104">
        <v>15.0</v>
      </c>
      <c r="BV37" s="105" t="s">
        <v>1203</v>
      </c>
      <c r="BW37" s="83"/>
      <c r="BX37" s="106" t="s">
        <v>200</v>
      </c>
      <c r="BY37" s="106" t="s">
        <v>1204</v>
      </c>
      <c r="BZ37" s="106" t="s">
        <v>1205</v>
      </c>
      <c r="CA37" s="106" t="s">
        <v>1206</v>
      </c>
      <c r="CB37" s="106" t="s">
        <v>1207</v>
      </c>
      <c r="CC37" s="106" t="s">
        <v>1206</v>
      </c>
      <c r="CD37" s="122" t="s">
        <v>333</v>
      </c>
      <c r="CE37" s="123" t="s">
        <v>1208</v>
      </c>
      <c r="CF37" s="123" t="s">
        <v>1209</v>
      </c>
      <c r="CG37" s="109" t="s">
        <v>302</v>
      </c>
      <c r="CH37" s="109" t="s">
        <v>380</v>
      </c>
      <c r="CI37" s="109"/>
      <c r="CJ37" s="83"/>
      <c r="CK37" s="111" t="s">
        <v>1210</v>
      </c>
      <c r="CL37" s="112" t="s">
        <v>560</v>
      </c>
      <c r="CM37" s="112" t="s">
        <v>282</v>
      </c>
      <c r="CN37" s="112" t="s">
        <v>383</v>
      </c>
      <c r="CO37" s="112"/>
      <c r="CP37" s="112"/>
      <c r="CQ37" s="112"/>
      <c r="CR37" s="112">
        <v>21.0</v>
      </c>
      <c r="CS37" s="112">
        <v>84.0</v>
      </c>
      <c r="CT37" s="112">
        <v>154.0</v>
      </c>
      <c r="CU37" s="112">
        <v>224.0</v>
      </c>
      <c r="CV37" s="112">
        <v>294.0</v>
      </c>
      <c r="CW37" s="112">
        <v>364.0</v>
      </c>
      <c r="CX37" s="112" t="s">
        <v>112</v>
      </c>
      <c r="CY37" s="112">
        <v>6.0</v>
      </c>
      <c r="CZ37" s="112">
        <v>17.0</v>
      </c>
      <c r="DA37" s="112">
        <v>29.0</v>
      </c>
      <c r="DB37" s="112">
        <v>41.0</v>
      </c>
      <c r="DC37" s="112">
        <v>53.0</v>
      </c>
      <c r="DD37" s="112">
        <v>65.0</v>
      </c>
      <c r="DE37" s="112" t="s">
        <v>116</v>
      </c>
      <c r="DF37" s="112" t="s">
        <v>1211</v>
      </c>
      <c r="DG37" s="112" t="s">
        <v>1212</v>
      </c>
      <c r="DH37" s="112" t="s">
        <v>1213</v>
      </c>
      <c r="DI37" s="112" t="s">
        <v>1214</v>
      </c>
      <c r="DJ37" s="112" t="s">
        <v>1215</v>
      </c>
      <c r="DK37" s="112"/>
      <c r="DL37" s="113" t="s">
        <v>1216</v>
      </c>
      <c r="DM37" s="114" t="s">
        <v>179</v>
      </c>
      <c r="DN37" s="114">
        <v>4.0</v>
      </c>
      <c r="DO37" s="114" t="s">
        <v>179</v>
      </c>
      <c r="DP37" s="114" t="s">
        <v>179</v>
      </c>
      <c r="DQ37" s="115" t="s">
        <v>1217</v>
      </c>
      <c r="DR37" s="116" t="s">
        <v>349</v>
      </c>
      <c r="DS37" s="116" t="s">
        <v>383</v>
      </c>
      <c r="DT37" s="116" t="s">
        <v>383</v>
      </c>
      <c r="DU37" s="116" t="s">
        <v>209</v>
      </c>
      <c r="DV37" s="116" t="s">
        <v>210</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1218</v>
      </c>
      <c r="B38" s="155" t="s">
        <v>212</v>
      </c>
      <c r="C38" s="80" t="s">
        <v>1219</v>
      </c>
      <c r="D38" s="81" t="s">
        <v>1220</v>
      </c>
      <c r="E38" s="82" t="s">
        <v>179</v>
      </c>
      <c r="F38" s="82" t="s">
        <v>179</v>
      </c>
      <c r="G38" s="82" t="s">
        <v>1221</v>
      </c>
      <c r="H38" s="82" t="s">
        <v>1222</v>
      </c>
      <c r="I38" s="82" t="s">
        <v>1223</v>
      </c>
      <c r="J38" s="83"/>
      <c r="K38" s="85"/>
      <c r="L38" s="84"/>
      <c r="M38" s="85" t="s">
        <v>184</v>
      </c>
      <c r="N38" s="85" t="s">
        <v>184</v>
      </c>
      <c r="O38" s="84"/>
      <c r="P38" s="84"/>
      <c r="Q38" s="86"/>
      <c r="R38" s="85"/>
      <c r="S38" s="85"/>
      <c r="T38" s="85"/>
      <c r="U38" s="85"/>
      <c r="V38" s="142" t="s">
        <v>184</v>
      </c>
      <c r="W38" s="87"/>
      <c r="X38" s="88" t="s">
        <v>265</v>
      </c>
      <c r="Y38" s="89" t="s">
        <v>228</v>
      </c>
      <c r="Z38" s="89" t="s">
        <v>1224</v>
      </c>
      <c r="AA38" s="90"/>
      <c r="AB38" s="91" t="s">
        <v>1225</v>
      </c>
      <c r="AC38" s="157" t="s">
        <v>1226</v>
      </c>
      <c r="AD38" s="93" t="s">
        <v>1227</v>
      </c>
      <c r="AE38" s="92" t="s">
        <v>395</v>
      </c>
      <c r="AF38" s="92" t="s">
        <v>399</v>
      </c>
      <c r="AG38" s="157" t="s">
        <v>1228</v>
      </c>
      <c r="AH38" s="92" t="s">
        <v>467</v>
      </c>
      <c r="AI38" s="94"/>
      <c r="AJ38" s="94"/>
      <c r="AK38" s="94"/>
      <c r="AL38" s="94"/>
      <c r="AM38" s="94"/>
      <c r="AN38" s="94"/>
      <c r="AO38" s="95"/>
      <c r="AP38" s="96"/>
      <c r="AQ38" s="97"/>
      <c r="AR38" s="98"/>
      <c r="AS38" s="97"/>
      <c r="AT38" s="97"/>
      <c r="AU38" s="97"/>
      <c r="AV38" s="97"/>
      <c r="AW38" s="94"/>
      <c r="AX38" s="94"/>
      <c r="AY38" s="94"/>
      <c r="AZ38" s="94"/>
      <c r="BA38" s="94"/>
      <c r="BB38" s="94"/>
      <c r="BC38" s="99"/>
      <c r="BD38" s="100" t="s">
        <v>1229</v>
      </c>
      <c r="BE38" s="101" t="s">
        <v>819</v>
      </c>
      <c r="BF38" s="102" t="s">
        <v>470</v>
      </c>
      <c r="BG38" s="145" t="s">
        <v>437</v>
      </c>
      <c r="BH38" s="101" t="s">
        <v>470</v>
      </c>
      <c r="BI38" s="145" t="s">
        <v>1230</v>
      </c>
      <c r="BJ38" s="101" t="s">
        <v>224</v>
      </c>
      <c r="BK38" s="103"/>
      <c r="BL38" s="103"/>
      <c r="BM38" s="103"/>
      <c r="BN38" s="103"/>
      <c r="BO38" s="103"/>
      <c r="BP38" s="103"/>
      <c r="BQ38" s="83"/>
      <c r="BR38" s="104">
        <v>15.0</v>
      </c>
      <c r="BS38" s="104">
        <v>35.0</v>
      </c>
      <c r="BT38" s="104">
        <v>15.0</v>
      </c>
      <c r="BU38" s="104">
        <v>35.0</v>
      </c>
      <c r="BV38" s="105" t="s">
        <v>1231</v>
      </c>
      <c r="BW38" s="83"/>
      <c r="BX38" s="106" t="s">
        <v>200</v>
      </c>
      <c r="BY38" s="106" t="s">
        <v>201</v>
      </c>
      <c r="BZ38" s="106" t="s">
        <v>1232</v>
      </c>
      <c r="CA38" s="106" t="s">
        <v>179</v>
      </c>
      <c r="CB38" s="106" t="s">
        <v>1233</v>
      </c>
      <c r="CC38" s="106" t="s">
        <v>179</v>
      </c>
      <c r="CD38" s="122" t="s">
        <v>1234</v>
      </c>
      <c r="CE38" s="123" t="s">
        <v>1235</v>
      </c>
      <c r="CF38" s="123" t="s">
        <v>1236</v>
      </c>
      <c r="CG38" s="109" t="s">
        <v>205</v>
      </c>
      <c r="CH38" s="109" t="s">
        <v>380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1237</v>
      </c>
      <c r="DM38" s="114" t="s">
        <v>1238</v>
      </c>
      <c r="DN38" s="114">
        <v>3.0</v>
      </c>
      <c r="DO38" s="114">
        <v>2.0</v>
      </c>
      <c r="DP38" s="114" t="s">
        <v>347</v>
      </c>
      <c r="DQ38" s="115" t="s">
        <v>1239</v>
      </c>
      <c r="DR38" s="124" t="s">
        <v>248</v>
      </c>
      <c r="DS38" s="124" t="s">
        <v>249</v>
      </c>
      <c r="DT38" s="124" t="s">
        <v>249</v>
      </c>
      <c r="DU38" s="124" t="s">
        <v>250</v>
      </c>
      <c r="DV38" s="124" t="s">
        <v>251</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1240</v>
      </c>
      <c r="B39" s="69" t="s">
        <v>212</v>
      </c>
      <c r="C39" s="80" t="s">
        <v>1241</v>
      </c>
      <c r="D39" s="81" t="s">
        <v>1242</v>
      </c>
      <c r="E39" s="82" t="s">
        <v>179</v>
      </c>
      <c r="F39" s="82" t="s">
        <v>179</v>
      </c>
      <c r="G39" s="82" t="s">
        <v>1243</v>
      </c>
      <c r="H39" s="82" t="s">
        <v>1244</v>
      </c>
      <c r="I39" s="82" t="s">
        <v>1245</v>
      </c>
      <c r="J39" s="83"/>
      <c r="K39" s="85" t="s">
        <v>184</v>
      </c>
      <c r="L39" s="84"/>
      <c r="M39" s="85" t="s">
        <v>535</v>
      </c>
      <c r="N39" s="84"/>
      <c r="O39" s="84"/>
      <c r="P39" s="84"/>
      <c r="Q39" s="86"/>
      <c r="R39" s="85" t="s">
        <v>184</v>
      </c>
      <c r="S39" s="85"/>
      <c r="T39" s="85"/>
      <c r="U39" s="85"/>
      <c r="V39" s="142"/>
      <c r="W39" s="87"/>
      <c r="X39" s="88" t="s">
        <v>848</v>
      </c>
      <c r="Y39" s="89" t="s">
        <v>603</v>
      </c>
      <c r="Z39" s="89" t="s">
        <v>1031</v>
      </c>
      <c r="AA39" s="90"/>
      <c r="AB39" s="91" t="s">
        <v>407</v>
      </c>
      <c r="AC39" s="92" t="s">
        <v>1246</v>
      </c>
      <c r="AD39" s="93" t="s">
        <v>1089</v>
      </c>
      <c r="AE39" s="143" t="s">
        <v>1247</v>
      </c>
      <c r="AF39" s="92" t="s">
        <v>438</v>
      </c>
      <c r="AG39" s="143" t="s">
        <v>1248</v>
      </c>
      <c r="AH39" s="92" t="s">
        <v>604</v>
      </c>
      <c r="AI39" s="94">
        <v>3744.0</v>
      </c>
      <c r="AJ39" s="94">
        <v>510.0</v>
      </c>
      <c r="AK39" s="94">
        <v>222.0</v>
      </c>
      <c r="AL39" s="94">
        <v>262.0</v>
      </c>
      <c r="AM39" s="94">
        <v>244.0</v>
      </c>
      <c r="AN39" s="94">
        <v>296.0</v>
      </c>
      <c r="AO39" s="95"/>
      <c r="AP39" s="96" t="s">
        <v>547</v>
      </c>
      <c r="AQ39" s="97" t="s">
        <v>1032</v>
      </c>
      <c r="AR39" s="98" t="s">
        <v>852</v>
      </c>
      <c r="AS39" s="144" t="s">
        <v>1249</v>
      </c>
      <c r="AT39" s="97" t="s">
        <v>196</v>
      </c>
      <c r="AU39" s="97" t="s">
        <v>1063</v>
      </c>
      <c r="AV39" s="97" t="s">
        <v>545</v>
      </c>
      <c r="AW39" s="94">
        <v>4027.0</v>
      </c>
      <c r="AX39" s="94">
        <v>535.0</v>
      </c>
      <c r="AY39" s="94">
        <v>202.0</v>
      </c>
      <c r="AZ39" s="94">
        <v>273.0</v>
      </c>
      <c r="BA39" s="94">
        <v>262.0</v>
      </c>
      <c r="BB39" s="94">
        <v>152.0</v>
      </c>
      <c r="BC39" s="99"/>
      <c r="BD39" s="100" t="s">
        <v>197</v>
      </c>
      <c r="BE39" s="101" t="s">
        <v>198</v>
      </c>
      <c r="BF39" s="102"/>
      <c r="BG39" s="101"/>
      <c r="BH39" s="101"/>
      <c r="BI39" s="101"/>
      <c r="BJ39" s="101"/>
      <c r="BK39" s="103"/>
      <c r="BL39" s="103"/>
      <c r="BM39" s="103"/>
      <c r="BN39" s="103"/>
      <c r="BO39" s="103"/>
      <c r="BP39" s="103"/>
      <c r="BQ39" s="83"/>
      <c r="BR39" s="104">
        <v>20.0</v>
      </c>
      <c r="BS39" s="104">
        <v>35.0</v>
      </c>
      <c r="BT39" s="104">
        <v>35.0</v>
      </c>
      <c r="BU39" s="104">
        <v>10.0</v>
      </c>
      <c r="BV39" s="105" t="s">
        <v>1250</v>
      </c>
      <c r="BW39" s="83"/>
      <c r="BX39" s="106" t="s">
        <v>200</v>
      </c>
      <c r="BY39" s="106" t="s">
        <v>855</v>
      </c>
      <c r="BZ39" s="106" t="s">
        <v>1251</v>
      </c>
      <c r="CA39" s="106" t="s">
        <v>1252</v>
      </c>
      <c r="CB39" s="106" t="s">
        <v>1253</v>
      </c>
      <c r="CC39" s="106" t="s">
        <v>1254</v>
      </c>
      <c r="CD39" s="122" t="s">
        <v>1255</v>
      </c>
      <c r="CE39" s="123" t="s">
        <v>1256</v>
      </c>
      <c r="CF39" s="123" t="s">
        <v>1257</v>
      </c>
      <c r="CG39" s="109" t="s">
        <v>450</v>
      </c>
      <c r="CH39" s="109" t="s">
        <v>380</v>
      </c>
      <c r="CI39" s="109"/>
      <c r="CJ39" s="83"/>
      <c r="CK39" s="111" t="s">
        <v>1258</v>
      </c>
      <c r="CL39" s="112" t="s">
        <v>560</v>
      </c>
      <c r="CM39" s="112" t="s">
        <v>516</v>
      </c>
      <c r="CN39" s="112" t="s">
        <v>518</v>
      </c>
      <c r="CO39" s="112" t="s">
        <v>339</v>
      </c>
      <c r="CP39" s="112" t="s">
        <v>1044</v>
      </c>
      <c r="CQ39" s="112"/>
      <c r="CR39" s="112">
        <v>34.0</v>
      </c>
      <c r="CS39" s="112">
        <v>135.0</v>
      </c>
      <c r="CT39" s="112">
        <v>247.0</v>
      </c>
      <c r="CU39" s="112">
        <v>359.0</v>
      </c>
      <c r="CV39" s="112">
        <v>471.0</v>
      </c>
      <c r="CW39" s="112">
        <v>583.0</v>
      </c>
      <c r="CX39" s="112" t="s">
        <v>112</v>
      </c>
      <c r="CY39" s="112">
        <v>4.0</v>
      </c>
      <c r="CZ39" s="112">
        <v>12.0</v>
      </c>
      <c r="DA39" s="112">
        <v>21.0</v>
      </c>
      <c r="DB39" s="112">
        <v>30.0</v>
      </c>
      <c r="DC39" s="112">
        <v>39.0</v>
      </c>
      <c r="DD39" s="112">
        <v>48.0</v>
      </c>
      <c r="DE39" s="112" t="s">
        <v>116</v>
      </c>
      <c r="DF39" s="112" t="s">
        <v>1259</v>
      </c>
      <c r="DG39" s="112" t="s">
        <v>1260</v>
      </c>
      <c r="DH39" s="112" t="s">
        <v>1261</v>
      </c>
      <c r="DI39" s="112" t="s">
        <v>1262</v>
      </c>
      <c r="DJ39" s="112" t="s">
        <v>1263</v>
      </c>
      <c r="DK39" s="112"/>
      <c r="DL39" s="113" t="s">
        <v>1264</v>
      </c>
      <c r="DM39" s="114" t="s">
        <v>569</v>
      </c>
      <c r="DN39" s="114">
        <v>4.0</v>
      </c>
      <c r="DO39" s="114">
        <v>2.0</v>
      </c>
      <c r="DP39" s="114" t="s">
        <v>347</v>
      </c>
      <c r="DQ39" s="115" t="s">
        <v>1265</v>
      </c>
      <c r="DR39" s="116" t="s">
        <v>206</v>
      </c>
      <c r="DS39" s="116" t="s">
        <v>384</v>
      </c>
      <c r="DT39" s="116" t="s">
        <v>207</v>
      </c>
      <c r="DU39" s="116" t="s">
        <v>209</v>
      </c>
      <c r="DV39" s="116" t="s">
        <v>210</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1266</v>
      </c>
      <c r="B40" s="69" t="s">
        <v>176</v>
      </c>
      <c r="C40" s="80" t="s">
        <v>1267</v>
      </c>
      <c r="D40" s="81" t="s">
        <v>1268</v>
      </c>
      <c r="E40" s="82" t="s">
        <v>179</v>
      </c>
      <c r="F40" s="82" t="s">
        <v>992</v>
      </c>
      <c r="G40" s="82" t="s">
        <v>1269</v>
      </c>
      <c r="H40" s="82" t="s">
        <v>993</v>
      </c>
      <c r="I40" s="82" t="s">
        <v>1270</v>
      </c>
      <c r="J40" s="83"/>
      <c r="K40" s="84"/>
      <c r="L40" s="84"/>
      <c r="M40" s="85" t="s">
        <v>184</v>
      </c>
      <c r="N40" s="84"/>
      <c r="O40" s="84"/>
      <c r="P40" s="85" t="s">
        <v>184</v>
      </c>
      <c r="Q40" s="86"/>
      <c r="R40" s="84"/>
      <c r="S40" s="84"/>
      <c r="T40" s="84"/>
      <c r="U40" s="84"/>
      <c r="V40" s="86"/>
      <c r="W40" s="87"/>
      <c r="X40" s="88" t="s">
        <v>1271</v>
      </c>
      <c r="Y40" s="89" t="s">
        <v>1272</v>
      </c>
      <c r="Z40" s="89" t="s">
        <v>667</v>
      </c>
      <c r="AA40" s="90"/>
      <c r="AB40" s="91" t="s">
        <v>401</v>
      </c>
      <c r="AC40" s="92" t="s">
        <v>740</v>
      </c>
      <c r="AD40" s="93"/>
      <c r="AE40" s="92"/>
      <c r="AF40" s="92"/>
      <c r="AG40" s="92"/>
      <c r="AH40" s="92"/>
      <c r="AI40" s="94"/>
      <c r="AJ40" s="94"/>
      <c r="AK40" s="94"/>
      <c r="AL40" s="94"/>
      <c r="AM40" s="94"/>
      <c r="AN40" s="94"/>
      <c r="AO40" s="95"/>
      <c r="AP40" s="96" t="s">
        <v>1273</v>
      </c>
      <c r="AQ40" s="97" t="s">
        <v>1274</v>
      </c>
      <c r="AR40" s="98" t="s">
        <v>1275</v>
      </c>
      <c r="AS40" s="97" t="s">
        <v>819</v>
      </c>
      <c r="AT40" s="97" t="s">
        <v>604</v>
      </c>
      <c r="AU40" s="97" t="s">
        <v>1276</v>
      </c>
      <c r="AV40" s="97" t="s">
        <v>196</v>
      </c>
      <c r="AW40" s="94">
        <v>2575.0</v>
      </c>
      <c r="AX40" s="94">
        <v>372.0</v>
      </c>
      <c r="AY40" s="94">
        <v>214.0</v>
      </c>
      <c r="AZ40" s="94">
        <v>167.0</v>
      </c>
      <c r="BA40" s="94">
        <v>242.0</v>
      </c>
      <c r="BB40" s="94">
        <v>176.0</v>
      </c>
      <c r="BC40" s="99"/>
      <c r="BD40" s="100" t="s">
        <v>1061</v>
      </c>
      <c r="BE40" s="101" t="s">
        <v>1277</v>
      </c>
      <c r="BF40" s="102"/>
      <c r="BG40" s="101"/>
      <c r="BH40" s="101"/>
      <c r="BI40" s="101"/>
      <c r="BJ40" s="101"/>
      <c r="BK40" s="103"/>
      <c r="BL40" s="103"/>
      <c r="BM40" s="103"/>
      <c r="BN40" s="103"/>
      <c r="BO40" s="103"/>
      <c r="BP40" s="103"/>
      <c r="BQ40" s="83"/>
      <c r="BR40" s="104">
        <v>35.0</v>
      </c>
      <c r="BS40" s="104">
        <v>35.0</v>
      </c>
      <c r="BT40" s="104">
        <v>10.0</v>
      </c>
      <c r="BU40" s="104">
        <v>10.0</v>
      </c>
      <c r="BV40" s="105" t="s">
        <v>1278</v>
      </c>
      <c r="BW40" s="83"/>
      <c r="BX40" s="106" t="s">
        <v>200</v>
      </c>
      <c r="BY40" s="106" t="s">
        <v>201</v>
      </c>
      <c r="BZ40" s="106" t="s">
        <v>1279</v>
      </c>
      <c r="CA40" s="106" t="s">
        <v>1280</v>
      </c>
      <c r="CB40" s="106" t="s">
        <v>1281</v>
      </c>
      <c r="CC40" s="106" t="s">
        <v>1240</v>
      </c>
      <c r="CD40" s="107"/>
      <c r="CE40" s="108"/>
      <c r="CF40" s="108"/>
      <c r="CG40" s="109" t="s">
        <v>379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206</v>
      </c>
      <c r="DS40" s="124" t="s">
        <v>384</v>
      </c>
      <c r="DT40" s="124" t="s">
        <v>453</v>
      </c>
      <c r="DU40" s="148" t="s">
        <v>423</v>
      </c>
      <c r="DV40" s="148" t="s">
        <v>424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673</v>
      </c>
      <c r="B41" s="69" t="s">
        <v>386</v>
      </c>
      <c r="C41" s="80" t="s">
        <v>1282</v>
      </c>
      <c r="D41" s="81" t="s">
        <v>1283</v>
      </c>
      <c r="E41" s="82" t="s">
        <v>179</v>
      </c>
      <c r="F41" s="82" t="s">
        <v>1284</v>
      </c>
      <c r="G41" s="82" t="s">
        <v>1285</v>
      </c>
      <c r="H41" s="82" t="s">
        <v>1286</v>
      </c>
      <c r="I41" s="82" t="s">
        <v>1287</v>
      </c>
      <c r="J41" s="83"/>
      <c r="K41" s="84"/>
      <c r="L41" s="84"/>
      <c r="M41" s="84"/>
      <c r="N41" s="84"/>
      <c r="O41" s="85" t="s">
        <v>184</v>
      </c>
      <c r="P41" s="85" t="s">
        <v>184</v>
      </c>
      <c r="Q41" s="142" t="s">
        <v>184</v>
      </c>
      <c r="R41" s="85"/>
      <c r="S41" s="85"/>
      <c r="T41" s="85"/>
      <c r="U41" s="85"/>
      <c r="V41" s="142"/>
      <c r="W41" s="87"/>
      <c r="X41" s="88" t="s">
        <v>282</v>
      </c>
      <c r="Y41" s="89" t="s">
        <v>1288</v>
      </c>
      <c r="Z41" s="89" t="s">
        <v>226</v>
      </c>
      <c r="AA41" s="90"/>
      <c r="AB41" s="91" t="s">
        <v>725</v>
      </c>
      <c r="AC41" s="92" t="s">
        <v>1289</v>
      </c>
      <c r="AD41" s="93" t="s">
        <v>1290</v>
      </c>
      <c r="AE41" s="92" t="s">
        <v>283</v>
      </c>
      <c r="AF41" s="162" t="s">
        <v>231</v>
      </c>
      <c r="AG41" s="143" t="s">
        <v>1291</v>
      </c>
      <c r="AH41" s="92" t="s">
        <v>371</v>
      </c>
      <c r="AI41" s="94">
        <v>3407.0</v>
      </c>
      <c r="AJ41" s="94">
        <v>280.0</v>
      </c>
      <c r="AK41" s="94">
        <v>408.0</v>
      </c>
      <c r="AL41" s="94">
        <v>256.0</v>
      </c>
      <c r="AM41" s="94">
        <v>306.0</v>
      </c>
      <c r="AN41" s="94">
        <v>84.0</v>
      </c>
      <c r="AO41" s="95"/>
      <c r="AP41" s="96" t="s">
        <v>578</v>
      </c>
      <c r="AQ41" s="97" t="s">
        <v>1292</v>
      </c>
      <c r="AR41" s="98" t="s">
        <v>1293</v>
      </c>
      <c r="AS41" s="97" t="s">
        <v>1294</v>
      </c>
      <c r="AT41" s="97" t="s">
        <v>224</v>
      </c>
      <c r="AU41" s="97" t="s">
        <v>289</v>
      </c>
      <c r="AV41" s="97" t="s">
        <v>295</v>
      </c>
      <c r="AW41" s="94">
        <v>3260.0</v>
      </c>
      <c r="AX41" s="94">
        <v>254.0</v>
      </c>
      <c r="AY41" s="94">
        <v>433.0</v>
      </c>
      <c r="AZ41" s="94">
        <v>256.0</v>
      </c>
      <c r="BA41" s="94">
        <v>325.0</v>
      </c>
      <c r="BB41" s="94">
        <v>73.0</v>
      </c>
      <c r="BC41" s="99"/>
      <c r="BD41" s="100" t="s">
        <v>190</v>
      </c>
      <c r="BE41" s="101" t="s">
        <v>193</v>
      </c>
      <c r="BF41" s="102"/>
      <c r="BG41" s="101"/>
      <c r="BH41" s="101"/>
      <c r="BI41" s="101"/>
      <c r="BJ41" s="101"/>
      <c r="BK41" s="103"/>
      <c r="BL41" s="103"/>
      <c r="BM41" s="103"/>
      <c r="BN41" s="103"/>
      <c r="BO41" s="103"/>
      <c r="BP41" s="103"/>
      <c r="BQ41" s="83"/>
      <c r="BR41" s="104">
        <v>35.0</v>
      </c>
      <c r="BS41" s="104">
        <v>10.0</v>
      </c>
      <c r="BT41" s="104">
        <v>15.0</v>
      </c>
      <c r="BU41" s="104">
        <v>35.0</v>
      </c>
      <c r="BV41" s="105" t="s">
        <v>1295</v>
      </c>
      <c r="BW41" s="83"/>
      <c r="BX41" s="106" t="s">
        <v>373</v>
      </c>
      <c r="BY41" s="106" t="s">
        <v>1296</v>
      </c>
      <c r="BZ41" s="106" t="s">
        <v>1297</v>
      </c>
      <c r="CA41" s="106" t="s">
        <v>1298</v>
      </c>
      <c r="CB41" s="106" t="s">
        <v>778</v>
      </c>
      <c r="CC41" s="106" t="s">
        <v>779</v>
      </c>
      <c r="CD41" s="122" t="s">
        <v>1299</v>
      </c>
      <c r="CE41" s="123" t="s">
        <v>1300</v>
      </c>
      <c r="CF41" s="123" t="s">
        <v>1301</v>
      </c>
      <c r="CG41" s="109" t="s">
        <v>302</v>
      </c>
      <c r="CH41" s="109" t="s">
        <v>243</v>
      </c>
      <c r="CI41" s="109" t="s">
        <v>1302</v>
      </c>
      <c r="CJ41" s="83"/>
      <c r="CK41" s="111" t="s">
        <v>1303</v>
      </c>
      <c r="CL41" s="112" t="s">
        <v>515</v>
      </c>
      <c r="CM41" s="112" t="s">
        <v>675</v>
      </c>
      <c r="CN41" s="112" t="s">
        <v>517</v>
      </c>
      <c r="CO41" s="112" t="s">
        <v>282</v>
      </c>
      <c r="CP41" s="112"/>
      <c r="CQ41" s="112"/>
      <c r="CR41" s="112">
        <v>34.0</v>
      </c>
      <c r="CS41" s="112">
        <v>135.0</v>
      </c>
      <c r="CT41" s="112">
        <v>247.0</v>
      </c>
      <c r="CU41" s="112">
        <v>359.0</v>
      </c>
      <c r="CV41" s="112">
        <v>471.0</v>
      </c>
      <c r="CW41" s="112">
        <v>583.0</v>
      </c>
      <c r="CX41" s="112" t="s">
        <v>112</v>
      </c>
      <c r="CY41" s="112">
        <v>5.0</v>
      </c>
      <c r="CZ41" s="112">
        <v>14.0</v>
      </c>
      <c r="DA41" s="112">
        <v>24.0</v>
      </c>
      <c r="DB41" s="112">
        <v>34.0</v>
      </c>
      <c r="DC41" s="112">
        <v>44.0</v>
      </c>
      <c r="DD41" s="112">
        <v>54.0</v>
      </c>
      <c r="DE41" s="112" t="s">
        <v>115</v>
      </c>
      <c r="DF41" s="112" t="s">
        <v>1304</v>
      </c>
      <c r="DG41" s="112" t="s">
        <v>1305</v>
      </c>
      <c r="DH41" s="112" t="s">
        <v>1306</v>
      </c>
      <c r="DI41" s="112" t="s">
        <v>1307</v>
      </c>
      <c r="DJ41" s="112" t="s">
        <v>1308</v>
      </c>
      <c r="DK41" s="112"/>
      <c r="DL41" s="113" t="s">
        <v>1309</v>
      </c>
      <c r="DM41" s="114" t="s">
        <v>1310</v>
      </c>
      <c r="DN41" s="114">
        <v>5.0</v>
      </c>
      <c r="DO41" s="114">
        <v>1.0</v>
      </c>
      <c r="DP41" s="114">
        <v>1.0</v>
      </c>
      <c r="DQ41" s="115" t="s">
        <v>1311</v>
      </c>
      <c r="DR41" s="116" t="s">
        <v>248</v>
      </c>
      <c r="DS41" s="116" t="s">
        <v>249</v>
      </c>
      <c r="DT41" s="116" t="s">
        <v>249</v>
      </c>
      <c r="DU41" s="116" t="s">
        <v>250</v>
      </c>
      <c r="DV41" s="116" t="s">
        <v>251</v>
      </c>
      <c r="DW41" s="116" t="s">
        <v>1312</v>
      </c>
      <c r="DX41" s="139" t="s">
        <v>1313</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1314</v>
      </c>
      <c r="B42" s="69" t="s">
        <v>212</v>
      </c>
      <c r="C42" s="125" t="s">
        <v>1315</v>
      </c>
      <c r="D42" s="126" t="s">
        <v>1316</v>
      </c>
      <c r="E42" s="127"/>
      <c r="F42" s="127"/>
      <c r="G42" s="127"/>
      <c r="H42" s="127"/>
      <c r="I42" s="127"/>
      <c r="J42" s="83"/>
      <c r="K42" s="84"/>
      <c r="L42" s="85"/>
      <c r="M42" s="121"/>
      <c r="N42" s="121"/>
      <c r="O42" s="84"/>
      <c r="P42" s="121" t="s">
        <v>184</v>
      </c>
      <c r="Q42" s="86"/>
      <c r="R42" s="121" t="s">
        <v>184</v>
      </c>
      <c r="S42" s="84"/>
      <c r="T42" s="84"/>
      <c r="U42" s="121"/>
      <c r="V42" s="128" t="s">
        <v>184</v>
      </c>
      <c r="W42" s="87"/>
      <c r="X42" s="129" t="s">
        <v>1317</v>
      </c>
      <c r="Y42" s="130" t="s">
        <v>737</v>
      </c>
      <c r="Z42" s="130" t="s">
        <v>766</v>
      </c>
      <c r="AA42" s="90"/>
      <c r="AB42" s="91" t="s">
        <v>197</v>
      </c>
      <c r="AC42" s="131" t="s">
        <v>607</v>
      </c>
      <c r="AD42" s="93" t="s">
        <v>1318</v>
      </c>
      <c r="AE42" s="131" t="s">
        <v>1319</v>
      </c>
      <c r="AF42" s="131" t="s">
        <v>399</v>
      </c>
      <c r="AG42" s="131" t="s">
        <v>1320</v>
      </c>
      <c r="AH42" s="131" t="s">
        <v>772</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1321</v>
      </c>
      <c r="BE42" s="133" t="s">
        <v>1322</v>
      </c>
      <c r="BF42" s="102" t="s">
        <v>1323</v>
      </c>
      <c r="BG42" s="133" t="s">
        <v>440</v>
      </c>
      <c r="BH42" s="133" t="s">
        <v>545</v>
      </c>
      <c r="BI42" s="133" t="s">
        <v>1324</v>
      </c>
      <c r="BJ42" s="133" t="s">
        <v>467</v>
      </c>
      <c r="BK42" s="103"/>
      <c r="BL42" s="103"/>
      <c r="BM42" s="103"/>
      <c r="BN42" s="103"/>
      <c r="BO42" s="103"/>
      <c r="BP42" s="103"/>
      <c r="BQ42" s="83"/>
      <c r="BR42" s="104">
        <v>30.0</v>
      </c>
      <c r="BS42" s="104">
        <v>35.0</v>
      </c>
      <c r="BT42" s="104">
        <v>20.0</v>
      </c>
      <c r="BU42" s="104">
        <v>15.0</v>
      </c>
      <c r="BV42" s="105" t="s">
        <v>1325</v>
      </c>
      <c r="BW42" s="83"/>
      <c r="BX42" s="134" t="s">
        <v>233</v>
      </c>
      <c r="BY42" s="134" t="s">
        <v>201</v>
      </c>
      <c r="BZ42" s="134" t="s">
        <v>1326</v>
      </c>
      <c r="CA42" s="134" t="s">
        <v>179</v>
      </c>
      <c r="CB42" s="134" t="s">
        <v>1327</v>
      </c>
      <c r="CC42" s="134" t="s">
        <v>179</v>
      </c>
      <c r="CD42" s="135"/>
      <c r="CE42" s="136" t="s">
        <v>1328</v>
      </c>
      <c r="CF42" s="136" t="s">
        <v>1329</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1330</v>
      </c>
      <c r="DM42" s="114" t="s">
        <v>569</v>
      </c>
      <c r="DN42" s="114">
        <v>4.0</v>
      </c>
      <c r="DO42" s="114">
        <v>2.0</v>
      </c>
      <c r="DP42" s="114" t="s">
        <v>347</v>
      </c>
      <c r="DQ42" s="115" t="s">
        <v>1331</v>
      </c>
      <c r="DR42" s="148" t="s">
        <v>206</v>
      </c>
      <c r="DS42" s="148" t="s">
        <v>383</v>
      </c>
      <c r="DT42" s="148" t="s">
        <v>384</v>
      </c>
      <c r="DU42" s="148" t="s">
        <v>209</v>
      </c>
      <c r="DV42" s="148" t="s">
        <v>210</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1332</v>
      </c>
      <c r="B43" s="69" t="s">
        <v>212</v>
      </c>
      <c r="C43" s="125" t="s">
        <v>1333</v>
      </c>
      <c r="D43" s="126" t="s">
        <v>1334</v>
      </c>
      <c r="E43" s="127"/>
      <c r="F43" s="127"/>
      <c r="G43" s="127"/>
      <c r="H43" s="127"/>
      <c r="I43" s="127"/>
      <c r="J43" s="83"/>
      <c r="K43" s="84"/>
      <c r="L43" s="85"/>
      <c r="M43" s="121"/>
      <c r="N43" s="121"/>
      <c r="O43" s="84"/>
      <c r="P43" s="121"/>
      <c r="Q43" s="86"/>
      <c r="R43" s="121" t="s">
        <v>184</v>
      </c>
      <c r="S43" s="121" t="s">
        <v>184</v>
      </c>
      <c r="T43" s="121" t="s">
        <v>184</v>
      </c>
      <c r="U43" s="121"/>
      <c r="V43" s="128"/>
      <c r="W43" s="87"/>
      <c r="X43" s="129" t="s">
        <v>1335</v>
      </c>
      <c r="Y43" s="130" t="s">
        <v>638</v>
      </c>
      <c r="Z43" s="130" t="s">
        <v>850</v>
      </c>
      <c r="AA43" s="90"/>
      <c r="AB43" s="91" t="s">
        <v>1336</v>
      </c>
      <c r="AC43" s="131" t="s">
        <v>326</v>
      </c>
      <c r="AD43" s="93" t="s">
        <v>1337</v>
      </c>
      <c r="AE43" s="131" t="s">
        <v>1338</v>
      </c>
      <c r="AF43" s="163" t="s">
        <v>1339</v>
      </c>
      <c r="AG43" s="131" t="s">
        <v>1063</v>
      </c>
      <c r="AH43" s="131" t="s">
        <v>545</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432</v>
      </c>
      <c r="BF43" s="102" t="s">
        <v>1341</v>
      </c>
      <c r="BG43" s="133" t="s">
        <v>1342</v>
      </c>
      <c r="BH43" s="133" t="s">
        <v>366</v>
      </c>
      <c r="BI43" s="133" t="s">
        <v>1343</v>
      </c>
      <c r="BJ43" s="133" t="s">
        <v>662</v>
      </c>
      <c r="BK43" s="103"/>
      <c r="BL43" s="103"/>
      <c r="BM43" s="103"/>
      <c r="BN43" s="103"/>
      <c r="BO43" s="103"/>
      <c r="BP43" s="103"/>
      <c r="BQ43" s="83"/>
      <c r="BR43" s="104">
        <v>25.0</v>
      </c>
      <c r="BS43" s="104">
        <v>35.0</v>
      </c>
      <c r="BT43" s="104">
        <v>25.0</v>
      </c>
      <c r="BU43" s="104">
        <v>15.0</v>
      </c>
      <c r="BV43" s="105" t="s">
        <v>1344</v>
      </c>
      <c r="BW43" s="83"/>
      <c r="BX43" s="134" t="s">
        <v>233</v>
      </c>
      <c r="BY43" s="134" t="s">
        <v>1345</v>
      </c>
      <c r="BZ43" s="134" t="s">
        <v>1346</v>
      </c>
      <c r="CA43" s="134" t="s">
        <v>211</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346</v>
      </c>
      <c r="DN43" s="114">
        <v>4.0</v>
      </c>
      <c r="DO43" s="114">
        <v>2.0</v>
      </c>
      <c r="DP43" s="114" t="s">
        <v>347</v>
      </c>
      <c r="DQ43" s="115" t="s">
        <v>1352</v>
      </c>
      <c r="DR43" s="139" t="s">
        <v>206</v>
      </c>
      <c r="DS43" s="139" t="s">
        <v>383</v>
      </c>
      <c r="DT43" s="139" t="s">
        <v>1353</v>
      </c>
      <c r="DU43" s="139" t="s">
        <v>209</v>
      </c>
      <c r="DV43" s="139" t="s">
        <v>210</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212</v>
      </c>
      <c r="C44" s="80" t="s">
        <v>1355</v>
      </c>
      <c r="D44" s="81" t="s">
        <v>1356</v>
      </c>
      <c r="E44" s="82" t="s">
        <v>179</v>
      </c>
      <c r="F44" s="82" t="s">
        <v>179</v>
      </c>
      <c r="G44" s="82"/>
      <c r="H44" s="82"/>
      <c r="I44" s="82"/>
      <c r="J44" s="83"/>
      <c r="K44" s="85" t="s">
        <v>184</v>
      </c>
      <c r="L44" s="85" t="s">
        <v>184</v>
      </c>
      <c r="M44" s="84"/>
      <c r="N44" s="84"/>
      <c r="O44" s="85"/>
      <c r="P44" s="85"/>
      <c r="Q44" s="142"/>
      <c r="R44" s="85"/>
      <c r="S44" s="85"/>
      <c r="T44" s="85"/>
      <c r="U44" s="85" t="s">
        <v>184</v>
      </c>
      <c r="V44" s="142"/>
      <c r="W44" s="87"/>
      <c r="X44" s="88" t="s">
        <v>216</v>
      </c>
      <c r="Y44" s="89" t="s">
        <v>272</v>
      </c>
      <c r="Z44" s="89" t="s">
        <v>1357</v>
      </c>
      <c r="AA44" s="90"/>
      <c r="AB44" s="91" t="s">
        <v>1358</v>
      </c>
      <c r="AC44" s="92" t="s">
        <v>916</v>
      </c>
      <c r="AD44" s="93"/>
      <c r="AE44" s="92"/>
      <c r="AF44" s="162"/>
      <c r="AG44" s="143"/>
      <c r="AH44" s="92"/>
      <c r="AI44" s="94"/>
      <c r="AJ44" s="94"/>
      <c r="AK44" s="94"/>
      <c r="AL44" s="94"/>
      <c r="AM44" s="94"/>
      <c r="AN44" s="94"/>
      <c r="AO44" s="95"/>
      <c r="AP44" s="96" t="s">
        <v>219</v>
      </c>
      <c r="AQ44" s="97" t="s">
        <v>465</v>
      </c>
      <c r="AR44" s="98" t="s">
        <v>221</v>
      </c>
      <c r="AS44" s="97" t="s">
        <v>466</v>
      </c>
      <c r="AT44" s="97" t="s">
        <v>265</v>
      </c>
      <c r="AU44" s="97" t="s">
        <v>1141</v>
      </c>
      <c r="AV44" s="97" t="s">
        <v>662</v>
      </c>
      <c r="AW44" s="94"/>
      <c r="AX44" s="94"/>
      <c r="AY44" s="94"/>
      <c r="AZ44" s="94"/>
      <c r="BA44" s="94"/>
      <c r="BB44" s="94"/>
      <c r="BC44" s="99"/>
      <c r="BD44" s="100" t="s">
        <v>257</v>
      </c>
      <c r="BE44" s="101" t="s">
        <v>217</v>
      </c>
      <c r="BF44" s="102" t="s">
        <v>258</v>
      </c>
      <c r="BG44" s="101" t="s">
        <v>464</v>
      </c>
      <c r="BH44" s="101" t="s">
        <v>219</v>
      </c>
      <c r="BI44" s="101" t="s">
        <v>1359</v>
      </c>
      <c r="BJ44" s="101" t="s">
        <v>399</v>
      </c>
      <c r="BK44" s="103"/>
      <c r="BL44" s="103"/>
      <c r="BM44" s="103"/>
      <c r="BN44" s="103"/>
      <c r="BO44" s="103"/>
      <c r="BP44" s="103"/>
      <c r="BQ44" s="83"/>
      <c r="BR44" s="104">
        <v>20.0</v>
      </c>
      <c r="BS44" s="104">
        <v>10.0</v>
      </c>
      <c r="BT44" s="104">
        <v>30.0</v>
      </c>
      <c r="BU44" s="104">
        <v>40.0</v>
      </c>
      <c r="BV44" s="105" t="s">
        <v>1360</v>
      </c>
      <c r="BW44" s="83"/>
      <c r="BX44" s="106" t="s">
        <v>373</v>
      </c>
      <c r="BY44" s="106" t="s">
        <v>201</v>
      </c>
      <c r="BZ44" s="106" t="s">
        <v>1361</v>
      </c>
      <c r="CA44" s="106" t="s">
        <v>760</v>
      </c>
      <c r="CB44" s="106" t="s">
        <v>1362</v>
      </c>
      <c r="CC44" s="106" t="s">
        <v>1363</v>
      </c>
      <c r="CD44" s="147"/>
      <c r="CE44" s="123" t="s">
        <v>1364</v>
      </c>
      <c r="CF44" s="123" t="s">
        <v>1365</v>
      </c>
      <c r="CG44" s="109"/>
      <c r="CH44" s="109"/>
      <c r="CI44" s="109"/>
      <c r="CJ44" s="83"/>
      <c r="CK44" s="111" t="s">
        <v>1366</v>
      </c>
      <c r="CL44" s="112" t="s">
        <v>560</v>
      </c>
      <c r="CM44" s="112" t="s">
        <v>482</v>
      </c>
      <c r="CN44" s="112" t="s">
        <v>383</v>
      </c>
      <c r="CO44" s="112"/>
      <c r="CP44" s="112"/>
      <c r="CQ44" s="112"/>
      <c r="CR44" s="112">
        <v>21.0</v>
      </c>
      <c r="CS44" s="112">
        <v>84.0</v>
      </c>
      <c r="CT44" s="112">
        <v>154.0</v>
      </c>
      <c r="CU44" s="112">
        <v>224.0</v>
      </c>
      <c r="CV44" s="112">
        <v>294.0</v>
      </c>
      <c r="CW44" s="112">
        <v>364.0</v>
      </c>
      <c r="CX44" s="112" t="s">
        <v>112</v>
      </c>
      <c r="CY44" s="112">
        <v>6.0</v>
      </c>
      <c r="CZ44" s="112">
        <v>17.0</v>
      </c>
      <c r="DA44" s="112">
        <v>29.0</v>
      </c>
      <c r="DB44" s="112">
        <v>41.0</v>
      </c>
      <c r="DC44" s="112">
        <v>53.0</v>
      </c>
      <c r="DD44" s="112">
        <v>65.0</v>
      </c>
      <c r="DE44" s="112" t="s">
        <v>116</v>
      </c>
      <c r="DF44" s="112" t="s">
        <v>1367</v>
      </c>
      <c r="DG44" s="112" t="s">
        <v>1368</v>
      </c>
      <c r="DH44" s="112" t="s">
        <v>1369</v>
      </c>
      <c r="DI44" s="112" t="s">
        <v>1370</v>
      </c>
      <c r="DJ44" s="112" t="s">
        <v>1371</v>
      </c>
      <c r="DK44" s="112"/>
      <c r="DL44" s="113" t="s">
        <v>1372</v>
      </c>
      <c r="DM44" s="114" t="s">
        <v>305</v>
      </c>
      <c r="DN44" s="114">
        <v>4.0</v>
      </c>
      <c r="DO44" s="114" t="s">
        <v>273</v>
      </c>
      <c r="DP44" s="114">
        <v>5.0</v>
      </c>
      <c r="DQ44" s="115" t="s">
        <v>1373</v>
      </c>
      <c r="DR44" s="124" t="s">
        <v>248</v>
      </c>
      <c r="DS44" s="124" t="s">
        <v>249</v>
      </c>
      <c r="DT44" s="124" t="s">
        <v>275</v>
      </c>
      <c r="DU44" s="124" t="s">
        <v>250</v>
      </c>
      <c r="DV44" s="124" t="s">
        <v>251</v>
      </c>
      <c r="DW44" s="124"/>
      <c r="DX44" s="124"/>
      <c r="DY44" s="117"/>
      <c r="DZ44" s="118"/>
      <c r="EA44" s="119" t="str">
        <f t="array" ref="EA44">if(ISBLANK(X44),,(XLOOKUP(X44,Classes!A:A,Classes!A:A,CONCAT("ERROR-Class: ",X44))))</f>
        <v>Sister</v>
      </c>
      <c r="EB44" s="149" t="s">
        <v>493</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212</v>
      </c>
      <c r="C45" s="80" t="s">
        <v>1375</v>
      </c>
      <c r="D45" s="81" t="s">
        <v>1376</v>
      </c>
      <c r="E45" s="82" t="s">
        <v>179</v>
      </c>
      <c r="F45" s="82" t="s">
        <v>179</v>
      </c>
      <c r="G45" s="82" t="s">
        <v>1377</v>
      </c>
      <c r="H45" s="82" t="s">
        <v>1378</v>
      </c>
      <c r="I45" s="82" t="s">
        <v>1379</v>
      </c>
      <c r="J45" s="83"/>
      <c r="K45" s="85" t="s">
        <v>184</v>
      </c>
      <c r="L45" s="85" t="s">
        <v>535</v>
      </c>
      <c r="M45" s="84"/>
      <c r="N45" s="84"/>
      <c r="O45" s="85" t="s">
        <v>184</v>
      </c>
      <c r="P45" s="84"/>
      <c r="Q45" s="86"/>
      <c r="R45" s="84"/>
      <c r="S45" s="84"/>
      <c r="T45" s="84"/>
      <c r="U45" s="84"/>
      <c r="V45" s="86"/>
      <c r="W45" s="87"/>
      <c r="X45" s="88" t="s">
        <v>393</v>
      </c>
      <c r="Y45" s="89" t="s">
        <v>737</v>
      </c>
      <c r="Z45" s="89" t="s">
        <v>198</v>
      </c>
      <c r="AA45" s="90"/>
      <c r="AB45" s="91" t="s">
        <v>547</v>
      </c>
      <c r="AC45" s="92" t="s">
        <v>408</v>
      </c>
      <c r="AD45" s="93"/>
      <c r="AE45" s="92"/>
      <c r="AF45" s="92"/>
      <c r="AG45" s="92"/>
      <c r="AH45" s="92"/>
      <c r="AI45" s="94"/>
      <c r="AJ45" s="94"/>
      <c r="AK45" s="94"/>
      <c r="AL45" s="94"/>
      <c r="AM45" s="94"/>
      <c r="AN45" s="94"/>
      <c r="AO45" s="95"/>
      <c r="AP45" s="96" t="s">
        <v>197</v>
      </c>
      <c r="AQ45" s="97" t="s">
        <v>505</v>
      </c>
      <c r="AR45" s="98" t="s">
        <v>1380</v>
      </c>
      <c r="AS45" s="144" t="s">
        <v>1381</v>
      </c>
      <c r="AT45" s="97" t="s">
        <v>399</v>
      </c>
      <c r="AU45" s="144" t="s">
        <v>1382</v>
      </c>
      <c r="AV45" s="97" t="s">
        <v>540</v>
      </c>
      <c r="AW45" s="94">
        <v>4516.0</v>
      </c>
      <c r="AX45" s="94">
        <v>527.0</v>
      </c>
      <c r="AY45" s="94">
        <v>235.0</v>
      </c>
      <c r="AZ45" s="94">
        <v>331.0</v>
      </c>
      <c r="BA45" s="94">
        <v>249.0</v>
      </c>
      <c r="BB45" s="94">
        <v>152.0</v>
      </c>
      <c r="BC45" s="99"/>
      <c r="BD45" s="100" t="s">
        <v>190</v>
      </c>
      <c r="BE45" s="101" t="s">
        <v>432</v>
      </c>
      <c r="BF45" s="102" t="s">
        <v>192</v>
      </c>
      <c r="BG45" s="101" t="s">
        <v>1383</v>
      </c>
      <c r="BH45" s="101" t="s">
        <v>194</v>
      </c>
      <c r="BI45" s="101" t="s">
        <v>504</v>
      </c>
      <c r="BJ45" s="101" t="s">
        <v>371</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200</v>
      </c>
      <c r="BY45" s="106" t="s">
        <v>201</v>
      </c>
      <c r="BZ45" s="106" t="s">
        <v>1385</v>
      </c>
      <c r="CA45" s="106" t="s">
        <v>671</v>
      </c>
      <c r="CB45" s="106" t="s">
        <v>1386</v>
      </c>
      <c r="CC45" s="106" t="s">
        <v>1387</v>
      </c>
      <c r="CD45" s="122" t="s">
        <v>1388</v>
      </c>
      <c r="CE45" s="123" t="s">
        <v>1389</v>
      </c>
      <c r="CF45" s="123" t="s">
        <v>1390</v>
      </c>
      <c r="CG45" s="109" t="s">
        <v>205</v>
      </c>
      <c r="CH45" s="109" t="s">
        <v>479</v>
      </c>
      <c r="CI45" s="109"/>
      <c r="CJ45" s="83"/>
      <c r="CK45" s="111" t="s">
        <v>1391</v>
      </c>
      <c r="CL45" s="112" t="s">
        <v>337</v>
      </c>
      <c r="CM45" s="112" t="s">
        <v>383</v>
      </c>
      <c r="CN45" s="112" t="s">
        <v>518</v>
      </c>
      <c r="CO45" s="112" t="s">
        <v>517</v>
      </c>
      <c r="CP45" s="112" t="s">
        <v>339</v>
      </c>
      <c r="CQ45" s="112"/>
      <c r="CR45" s="112">
        <v>25.0</v>
      </c>
      <c r="CS45" s="112">
        <v>101.0</v>
      </c>
      <c r="CT45" s="112">
        <v>185.0</v>
      </c>
      <c r="CU45" s="112">
        <v>269.0</v>
      </c>
      <c r="CV45" s="112">
        <v>353.0</v>
      </c>
      <c r="CW45" s="112">
        <v>437.0</v>
      </c>
      <c r="CX45" s="112" t="s">
        <v>112</v>
      </c>
      <c r="CY45" s="112">
        <v>9.0</v>
      </c>
      <c r="CZ45" s="112">
        <v>27.0</v>
      </c>
      <c r="DA45" s="112">
        <v>47.0</v>
      </c>
      <c r="DB45" s="112">
        <v>67.0</v>
      </c>
      <c r="DC45" s="112">
        <v>87.0</v>
      </c>
      <c r="DD45" s="112">
        <v>107.0</v>
      </c>
      <c r="DE45" s="112" t="s">
        <v>113</v>
      </c>
      <c r="DF45" s="112" t="s">
        <v>1392</v>
      </c>
      <c r="DG45" s="112" t="s">
        <v>1393</v>
      </c>
      <c r="DH45" s="112" t="s">
        <v>1394</v>
      </c>
      <c r="DI45" s="112" t="s">
        <v>1395</v>
      </c>
      <c r="DJ45" s="112" t="s">
        <v>1396</v>
      </c>
      <c r="DK45" s="112"/>
      <c r="DL45" s="113" t="s">
        <v>1397</v>
      </c>
      <c r="DM45" s="114" t="s">
        <v>569</v>
      </c>
      <c r="DN45" s="114">
        <v>5.0</v>
      </c>
      <c r="DO45" s="114">
        <v>1.0</v>
      </c>
      <c r="DP45" s="114" t="s">
        <v>347</v>
      </c>
      <c r="DQ45" s="115" t="s">
        <v>1398</v>
      </c>
      <c r="DR45" s="116" t="s">
        <v>206</v>
      </c>
      <c r="DS45" s="116" t="s">
        <v>383</v>
      </c>
      <c r="DT45" s="116" t="s">
        <v>208</v>
      </c>
      <c r="DU45" s="116" t="s">
        <v>209</v>
      </c>
      <c r="DV45" s="116" t="s">
        <v>210</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554</v>
      </c>
      <c r="B46" s="69" t="s">
        <v>386</v>
      </c>
      <c r="C46" s="80" t="s">
        <v>1399</v>
      </c>
      <c r="D46" s="81" t="s">
        <v>1400</v>
      </c>
      <c r="E46" s="82" t="s">
        <v>179</v>
      </c>
      <c r="F46" s="82" t="s">
        <v>1401</v>
      </c>
      <c r="G46" s="82" t="s">
        <v>1402</v>
      </c>
      <c r="H46" s="82" t="s">
        <v>1403</v>
      </c>
      <c r="I46" s="82" t="s">
        <v>1404</v>
      </c>
      <c r="J46" s="83"/>
      <c r="K46" s="84"/>
      <c r="L46" s="84"/>
      <c r="M46" s="84"/>
      <c r="N46" s="84"/>
      <c r="O46" s="85" t="s">
        <v>184</v>
      </c>
      <c r="P46" s="85" t="s">
        <v>184</v>
      </c>
      <c r="Q46" s="86"/>
      <c r="R46" s="84"/>
      <c r="S46" s="84"/>
      <c r="T46" s="84"/>
      <c r="U46" s="84"/>
      <c r="V46" s="86"/>
      <c r="W46" s="87"/>
      <c r="X46" s="88" t="s">
        <v>848</v>
      </c>
      <c r="Y46" s="89" t="s">
        <v>603</v>
      </c>
      <c r="Z46" s="89" t="s">
        <v>696</v>
      </c>
      <c r="AA46" s="90"/>
      <c r="AB46" s="91" t="s">
        <v>190</v>
      </c>
      <c r="AC46" s="92" t="s">
        <v>432</v>
      </c>
      <c r="AD46" s="93" t="s">
        <v>192</v>
      </c>
      <c r="AE46" s="92" t="s">
        <v>943</v>
      </c>
      <c r="AF46" s="92" t="s">
        <v>540</v>
      </c>
      <c r="AG46" s="92" t="s">
        <v>506</v>
      </c>
      <c r="AH46" s="92" t="s">
        <v>290</v>
      </c>
      <c r="AI46" s="94">
        <v>4681.0</v>
      </c>
      <c r="AJ46" s="94">
        <v>421.0</v>
      </c>
      <c r="AK46" s="94">
        <v>229.0</v>
      </c>
      <c r="AL46" s="94">
        <v>341.0</v>
      </c>
      <c r="AM46" s="94">
        <v>194.0</v>
      </c>
      <c r="AN46" s="94">
        <v>89.0</v>
      </c>
      <c r="AO46" s="95"/>
      <c r="AP46" s="96" t="s">
        <v>547</v>
      </c>
      <c r="AQ46" s="97" t="s">
        <v>1031</v>
      </c>
      <c r="AR46" s="98" t="s">
        <v>1405</v>
      </c>
      <c r="AS46" s="97" t="s">
        <v>1406</v>
      </c>
      <c r="AT46" s="97" t="s">
        <v>366</v>
      </c>
      <c r="AU46" s="97" t="s">
        <v>1277</v>
      </c>
      <c r="AV46" s="97" t="s">
        <v>545</v>
      </c>
      <c r="AW46" s="94">
        <v>4132.0</v>
      </c>
      <c r="AX46" s="94">
        <v>443.0</v>
      </c>
      <c r="AY46" s="94">
        <v>229.0</v>
      </c>
      <c r="AZ46" s="94">
        <v>298.0</v>
      </c>
      <c r="BA46" s="94">
        <v>222.0</v>
      </c>
      <c r="BB46" s="94">
        <v>99.0</v>
      </c>
      <c r="BC46" s="99"/>
      <c r="BD46" s="100" t="s">
        <v>1273</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373</v>
      </c>
      <c r="BY46" s="106" t="s">
        <v>201</v>
      </c>
      <c r="BZ46" s="106" t="s">
        <v>1408</v>
      </c>
      <c r="CA46" s="106" t="s">
        <v>552</v>
      </c>
      <c r="CB46" s="106" t="s">
        <v>1409</v>
      </c>
      <c r="CC46" s="106" t="s">
        <v>529</v>
      </c>
      <c r="CD46" s="122" t="s">
        <v>1410</v>
      </c>
      <c r="CE46" s="123" t="s">
        <v>1411</v>
      </c>
      <c r="CF46" s="123" t="s">
        <v>1412</v>
      </c>
      <c r="CG46" s="109" t="s">
        <v>379</v>
      </c>
      <c r="CH46" s="109" t="s">
        <v>479</v>
      </c>
      <c r="CI46" s="110"/>
      <c r="CJ46" s="83"/>
      <c r="CK46" s="111" t="s">
        <v>1413</v>
      </c>
      <c r="CL46" s="112" t="s">
        <v>560</v>
      </c>
      <c r="CM46" s="112" t="s">
        <v>516</v>
      </c>
      <c r="CN46" s="112" t="s">
        <v>517</v>
      </c>
      <c r="CO46" s="112" t="s">
        <v>339</v>
      </c>
      <c r="CP46" s="112" t="s">
        <v>598</v>
      </c>
      <c r="CQ46" s="112"/>
      <c r="CR46" s="112">
        <v>34.0</v>
      </c>
      <c r="CS46" s="112">
        <v>135.0</v>
      </c>
      <c r="CT46" s="112">
        <v>247.0</v>
      </c>
      <c r="CU46" s="112">
        <v>359.0</v>
      </c>
      <c r="CV46" s="112">
        <v>471.0</v>
      </c>
      <c r="CW46" s="112">
        <v>583.0</v>
      </c>
      <c r="CX46" s="112" t="s">
        <v>112</v>
      </c>
      <c r="CY46" s="112">
        <v>4.0</v>
      </c>
      <c r="CZ46" s="112">
        <v>12.0</v>
      </c>
      <c r="DA46" s="112">
        <v>21.0</v>
      </c>
      <c r="DB46" s="112">
        <v>30.0</v>
      </c>
      <c r="DC46" s="112">
        <v>39.0</v>
      </c>
      <c r="DD46" s="112">
        <v>48.0</v>
      </c>
      <c r="DE46" s="112" t="s">
        <v>116</v>
      </c>
      <c r="DF46" s="112" t="s">
        <v>1414</v>
      </c>
      <c r="DG46" s="112" t="s">
        <v>1415</v>
      </c>
      <c r="DH46" s="112" t="s">
        <v>1416</v>
      </c>
      <c r="DI46" s="112" t="s">
        <v>1417</v>
      </c>
      <c r="DJ46" s="112" t="s">
        <v>1418</v>
      </c>
      <c r="DK46" s="112"/>
      <c r="DL46" s="113" t="s">
        <v>1419</v>
      </c>
      <c r="DM46" s="114" t="s">
        <v>179</v>
      </c>
      <c r="DN46" s="114" t="s">
        <v>179</v>
      </c>
      <c r="DO46" s="114" t="s">
        <v>179</v>
      </c>
      <c r="DP46" s="114" t="s">
        <v>179</v>
      </c>
      <c r="DQ46" s="115" t="s">
        <v>1420</v>
      </c>
      <c r="DR46" s="124" t="s">
        <v>206</v>
      </c>
      <c r="DS46" s="124" t="s">
        <v>383</v>
      </c>
      <c r="DT46" s="124" t="s">
        <v>207</v>
      </c>
      <c r="DU46" s="124" t="s">
        <v>209</v>
      </c>
      <c r="DV46" s="124" t="s">
        <v>210</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212</v>
      </c>
      <c r="C47" s="80" t="s">
        <v>1422</v>
      </c>
      <c r="D47" s="81" t="s">
        <v>1423</v>
      </c>
      <c r="E47" s="82" t="s">
        <v>179</v>
      </c>
      <c r="F47" s="82" t="s">
        <v>179</v>
      </c>
      <c r="G47" s="82" t="s">
        <v>1424</v>
      </c>
      <c r="H47" s="82" t="s">
        <v>1425</v>
      </c>
      <c r="I47" s="82" t="s">
        <v>1426</v>
      </c>
      <c r="J47" s="83"/>
      <c r="K47" s="85"/>
      <c r="L47" s="85"/>
      <c r="M47" s="85"/>
      <c r="N47" s="85" t="s">
        <v>184</v>
      </c>
      <c r="O47" s="85" t="s">
        <v>184</v>
      </c>
      <c r="P47" s="84"/>
      <c r="Q47" s="142"/>
      <c r="R47" s="85"/>
      <c r="S47" s="84"/>
      <c r="T47" s="85"/>
      <c r="U47" s="85"/>
      <c r="V47" s="142"/>
      <c r="W47" s="87"/>
      <c r="X47" s="88" t="s">
        <v>1427</v>
      </c>
      <c r="Y47" s="89" t="s">
        <v>1143</v>
      </c>
      <c r="Z47" s="153" t="s">
        <v>803</v>
      </c>
      <c r="AA47" s="90"/>
      <c r="AB47" s="91" t="s">
        <v>1428</v>
      </c>
      <c r="AC47" s="143" t="s">
        <v>920</v>
      </c>
      <c r="AD47" s="93" t="s">
        <v>1429</v>
      </c>
      <c r="AE47" s="92" t="s">
        <v>974</v>
      </c>
      <c r="AF47" s="92" t="s">
        <v>320</v>
      </c>
      <c r="AG47" s="143" t="s">
        <v>1430</v>
      </c>
      <c r="AH47" s="92" t="s">
        <v>290</v>
      </c>
      <c r="AI47" s="94"/>
      <c r="AJ47" s="94"/>
      <c r="AK47" s="94"/>
      <c r="AL47" s="94"/>
      <c r="AM47" s="94"/>
      <c r="AN47" s="94"/>
      <c r="AO47" s="95"/>
      <c r="AP47" s="96" t="s">
        <v>1431</v>
      </c>
      <c r="AQ47" s="97" t="s">
        <v>402</v>
      </c>
      <c r="AR47" s="98" t="s">
        <v>1432</v>
      </c>
      <c r="AS47" s="97" t="s">
        <v>1433</v>
      </c>
      <c r="AT47" s="97" t="s">
        <v>662</v>
      </c>
      <c r="AU47" s="144" t="s">
        <v>1140</v>
      </c>
      <c r="AV47" s="97" t="s">
        <v>540</v>
      </c>
      <c r="AW47" s="94"/>
      <c r="AX47" s="94"/>
      <c r="AY47" s="94"/>
      <c r="AZ47" s="94"/>
      <c r="BA47" s="94"/>
      <c r="BB47" s="94"/>
      <c r="BC47" s="99"/>
      <c r="BD47" s="100" t="s">
        <v>407</v>
      </c>
      <c r="BE47" s="101" t="s">
        <v>294</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233</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337</v>
      </c>
      <c r="CM47" s="112" t="s">
        <v>275</v>
      </c>
      <c r="CN47" s="112" t="s">
        <v>517</v>
      </c>
      <c r="CO47" s="112" t="s">
        <v>482</v>
      </c>
      <c r="CP47" s="112" t="s">
        <v>1044</v>
      </c>
      <c r="CQ47" s="112"/>
      <c r="CR47" s="112">
        <v>34.0</v>
      </c>
      <c r="CS47" s="112">
        <v>135.0</v>
      </c>
      <c r="CT47" s="112">
        <v>247.0</v>
      </c>
      <c r="CU47" s="112">
        <v>359.0</v>
      </c>
      <c r="CV47" s="112">
        <v>471.0</v>
      </c>
      <c r="CW47" s="112">
        <v>583.0</v>
      </c>
      <c r="CX47" s="112" t="s">
        <v>112</v>
      </c>
      <c r="CY47" s="112">
        <v>7.0</v>
      </c>
      <c r="CZ47" s="112">
        <v>21.0</v>
      </c>
      <c r="DA47" s="112">
        <v>37.0</v>
      </c>
      <c r="DB47" s="112">
        <v>53.0</v>
      </c>
      <c r="DC47" s="112">
        <v>69.0</v>
      </c>
      <c r="DD47" s="112">
        <v>85.0</v>
      </c>
      <c r="DE47" s="112" t="s">
        <v>113</v>
      </c>
      <c r="DF47" s="112" t="s">
        <v>1444</v>
      </c>
      <c r="DG47" s="112" t="s">
        <v>1445</v>
      </c>
      <c r="DH47" s="112" t="s">
        <v>1446</v>
      </c>
      <c r="DI47" s="112" t="s">
        <v>1447</v>
      </c>
      <c r="DJ47" s="112" t="s">
        <v>1448</v>
      </c>
      <c r="DK47" s="112"/>
      <c r="DL47" s="113" t="s">
        <v>1449</v>
      </c>
      <c r="DM47" s="114" t="s">
        <v>305</v>
      </c>
      <c r="DN47" s="114">
        <v>4.0</v>
      </c>
      <c r="DO47" s="114" t="s">
        <v>273</v>
      </c>
      <c r="DP47" s="114" t="s">
        <v>347</v>
      </c>
      <c r="DQ47" s="115" t="s">
        <v>1450</v>
      </c>
      <c r="DR47" s="116" t="s">
        <v>206</v>
      </c>
      <c r="DS47" s="116" t="s">
        <v>207</v>
      </c>
      <c r="DT47" s="116" t="s">
        <v>208</v>
      </c>
      <c r="DU47" s="116" t="s">
        <v>209</v>
      </c>
      <c r="DV47" s="116" t="s">
        <v>210</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212</v>
      </c>
      <c r="C48" s="80" t="s">
        <v>1454</v>
      </c>
      <c r="D48" s="81" t="s">
        <v>1455</v>
      </c>
      <c r="E48" s="82"/>
      <c r="F48" s="82"/>
      <c r="G48" s="82"/>
      <c r="H48" s="82"/>
      <c r="I48" s="82"/>
      <c r="J48" s="83"/>
      <c r="K48" s="85" t="s">
        <v>535</v>
      </c>
      <c r="L48" s="85"/>
      <c r="M48" s="85"/>
      <c r="N48" s="85"/>
      <c r="O48" s="85"/>
      <c r="P48" s="85" t="s">
        <v>184</v>
      </c>
      <c r="Q48" s="142"/>
      <c r="R48" s="85"/>
      <c r="S48" s="84"/>
      <c r="T48" s="85"/>
      <c r="U48" s="85" t="s">
        <v>184</v>
      </c>
      <c r="V48" s="142"/>
      <c r="W48" s="87"/>
      <c r="X48" s="88" t="s">
        <v>393</v>
      </c>
      <c r="Y48" s="89" t="s">
        <v>737</v>
      </c>
      <c r="Z48" s="153" t="s">
        <v>1456</v>
      </c>
      <c r="AA48" s="90"/>
      <c r="AB48" s="91" t="s">
        <v>197</v>
      </c>
      <c r="AC48" s="143" t="s">
        <v>863</v>
      </c>
      <c r="AD48" s="93" t="s">
        <v>770</v>
      </c>
      <c r="AE48" s="92" t="s">
        <v>1457</v>
      </c>
      <c r="AF48" s="92" t="s">
        <v>507</v>
      </c>
      <c r="AG48" s="143" t="s">
        <v>1382</v>
      </c>
      <c r="AH48" s="92" t="s">
        <v>399</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545</v>
      </c>
      <c r="BI48" s="101" t="s">
        <v>1462</v>
      </c>
      <c r="BJ48" s="101" t="s">
        <v>196</v>
      </c>
      <c r="BK48" s="165"/>
      <c r="BL48" s="165"/>
      <c r="BM48" s="165"/>
      <c r="BN48" s="165"/>
      <c r="BO48" s="165"/>
      <c r="BP48" s="165"/>
      <c r="BQ48" s="83"/>
      <c r="BR48" s="104">
        <v>20.0</v>
      </c>
      <c r="BS48" s="104">
        <v>40.0</v>
      </c>
      <c r="BT48" s="104">
        <v>30.0</v>
      </c>
      <c r="BU48" s="104">
        <v>10.0</v>
      </c>
      <c r="BV48" s="105" t="s">
        <v>1463</v>
      </c>
      <c r="BW48" s="83"/>
      <c r="BX48" s="106" t="s">
        <v>233</v>
      </c>
      <c r="BY48" s="106" t="s">
        <v>1464</v>
      </c>
      <c r="BZ48" s="106" t="s">
        <v>1465</v>
      </c>
      <c r="CA48" s="106" t="s">
        <v>1354</v>
      </c>
      <c r="CB48" s="106" t="s">
        <v>1466</v>
      </c>
      <c r="CC48" s="106" t="s">
        <v>760</v>
      </c>
      <c r="CD48" s="147"/>
      <c r="CE48" s="123" t="s">
        <v>1467</v>
      </c>
      <c r="CF48" s="123" t="s">
        <v>1468</v>
      </c>
      <c r="CG48" s="109" t="s">
        <v>1469</v>
      </c>
      <c r="CH48" s="109" t="s">
        <v>303</v>
      </c>
      <c r="CI48" s="110"/>
      <c r="CJ48" s="83"/>
      <c r="CK48" s="111" t="s">
        <v>1470</v>
      </c>
      <c r="CL48" s="112" t="s">
        <v>337</v>
      </c>
      <c r="CM48" s="112" t="s">
        <v>383</v>
      </c>
      <c r="CN48" s="112" t="s">
        <v>518</v>
      </c>
      <c r="CO48" s="112" t="s">
        <v>339</v>
      </c>
      <c r="CP48" s="112"/>
      <c r="CQ48" s="112"/>
      <c r="CR48" s="112">
        <v>25.0</v>
      </c>
      <c r="CS48" s="112">
        <v>101.0</v>
      </c>
      <c r="CT48" s="112">
        <v>185.0</v>
      </c>
      <c r="CU48" s="112">
        <v>269.0</v>
      </c>
      <c r="CV48" s="112">
        <v>353.0</v>
      </c>
      <c r="CW48" s="112">
        <v>437.0</v>
      </c>
      <c r="CX48" s="112" t="s">
        <v>112</v>
      </c>
      <c r="CY48" s="112">
        <v>9.0</v>
      </c>
      <c r="CZ48" s="112">
        <v>27.0</v>
      </c>
      <c r="DA48" s="112">
        <v>47.0</v>
      </c>
      <c r="DB48" s="112">
        <v>67.0</v>
      </c>
      <c r="DC48" s="112">
        <v>87.0</v>
      </c>
      <c r="DD48" s="112">
        <v>107.0</v>
      </c>
      <c r="DE48" s="112" t="s">
        <v>113</v>
      </c>
      <c r="DF48" s="112" t="s">
        <v>1471</v>
      </c>
      <c r="DG48" s="112" t="s">
        <v>1472</v>
      </c>
      <c r="DH48" s="112" t="s">
        <v>1473</v>
      </c>
      <c r="DI48" s="112" t="s">
        <v>1474</v>
      </c>
      <c r="DJ48" s="112" t="s">
        <v>1475</v>
      </c>
      <c r="DK48" s="112"/>
      <c r="DL48" s="113" t="s">
        <v>1476</v>
      </c>
      <c r="DM48" s="114" t="s">
        <v>569</v>
      </c>
      <c r="DN48" s="114">
        <v>6.0</v>
      </c>
      <c r="DO48" s="114" t="s">
        <v>273</v>
      </c>
      <c r="DP48" s="114">
        <v>2.0</v>
      </c>
      <c r="DQ48" s="115" t="s">
        <v>1477</v>
      </c>
      <c r="DR48" s="124" t="s">
        <v>206</v>
      </c>
      <c r="DS48" s="124" t="s">
        <v>383</v>
      </c>
      <c r="DT48" s="124" t="s">
        <v>208</v>
      </c>
      <c r="DU48" s="124" t="s">
        <v>209</v>
      </c>
      <c r="DV48" s="124" t="s">
        <v>210</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511</v>
      </c>
      <c r="B49" s="155" t="s">
        <v>212</v>
      </c>
      <c r="C49" s="80" t="s">
        <v>1478</v>
      </c>
      <c r="D49" s="81" t="s">
        <v>1479</v>
      </c>
      <c r="E49" s="82" t="s">
        <v>179</v>
      </c>
      <c r="F49" s="82" t="s">
        <v>179</v>
      </c>
      <c r="G49" s="82"/>
      <c r="H49" s="82"/>
      <c r="I49" s="82"/>
      <c r="J49" s="83"/>
      <c r="K49" s="85"/>
      <c r="L49" s="85"/>
      <c r="M49" s="85"/>
      <c r="N49" s="85"/>
      <c r="O49" s="85"/>
      <c r="P49" s="84"/>
      <c r="Q49" s="142" t="s">
        <v>184</v>
      </c>
      <c r="R49" s="85" t="s">
        <v>535</v>
      </c>
      <c r="S49" s="121" t="s">
        <v>184</v>
      </c>
      <c r="T49" s="85"/>
      <c r="U49" s="85"/>
      <c r="V49" s="142"/>
      <c r="W49" s="87"/>
      <c r="X49" s="88" t="s">
        <v>1480</v>
      </c>
      <c r="Y49" s="89" t="s">
        <v>1481</v>
      </c>
      <c r="Z49" s="153" t="s">
        <v>1462</v>
      </c>
      <c r="AA49" s="90"/>
      <c r="AB49" s="91" t="s">
        <v>188</v>
      </c>
      <c r="AC49" s="143" t="s">
        <v>970</v>
      </c>
      <c r="AD49" s="93" t="s">
        <v>1482</v>
      </c>
      <c r="AE49" s="92" t="s">
        <v>1483</v>
      </c>
      <c r="AF49" s="92" t="s">
        <v>399</v>
      </c>
      <c r="AG49" s="143" t="s">
        <v>1484</v>
      </c>
      <c r="AH49" s="92" t="s">
        <v>507</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437</v>
      </c>
      <c r="BF49" s="102" t="s">
        <v>1486</v>
      </c>
      <c r="BG49" s="101" t="s">
        <v>1487</v>
      </c>
      <c r="BH49" s="101" t="s">
        <v>295</v>
      </c>
      <c r="BI49" s="101" t="s">
        <v>737</v>
      </c>
      <c r="BJ49" s="101" t="s">
        <v>327</v>
      </c>
      <c r="BK49" s="165"/>
      <c r="BL49" s="165"/>
      <c r="BM49" s="165"/>
      <c r="BN49" s="165"/>
      <c r="BO49" s="165"/>
      <c r="BP49" s="165"/>
      <c r="BQ49" s="83"/>
      <c r="BR49" s="104">
        <v>20.0</v>
      </c>
      <c r="BS49" s="104">
        <v>30.0</v>
      </c>
      <c r="BT49" s="104">
        <v>25.0</v>
      </c>
      <c r="BU49" s="104">
        <v>25.0</v>
      </c>
      <c r="BV49" s="105" t="s">
        <v>1488</v>
      </c>
      <c r="BW49" s="83"/>
      <c r="BX49" s="106" t="s">
        <v>1489</v>
      </c>
      <c r="BY49" s="106" t="s">
        <v>201</v>
      </c>
      <c r="BZ49" s="106" t="s">
        <v>1490</v>
      </c>
      <c r="CA49" s="106" t="s">
        <v>1491</v>
      </c>
      <c r="CB49" s="106" t="s">
        <v>1492</v>
      </c>
      <c r="CC49" s="106" t="s">
        <v>1493</v>
      </c>
      <c r="CD49" s="147"/>
      <c r="CE49" s="123" t="s">
        <v>1494</v>
      </c>
      <c r="CF49" s="123" t="s">
        <v>1495</v>
      </c>
      <c r="CG49" s="109"/>
      <c r="CH49" s="109"/>
      <c r="CI49" s="110"/>
      <c r="CJ49" s="83"/>
      <c r="CK49" s="111" t="s">
        <v>1496</v>
      </c>
      <c r="CL49" s="112" t="s">
        <v>337</v>
      </c>
      <c r="CM49" s="112" t="s">
        <v>383</v>
      </c>
      <c r="CN49" s="112" t="s">
        <v>518</v>
      </c>
      <c r="CO49" s="112" t="s">
        <v>1014</v>
      </c>
      <c r="CP49" s="112"/>
      <c r="CQ49" s="112"/>
      <c r="CR49" s="112">
        <v>25.0</v>
      </c>
      <c r="CS49" s="112">
        <v>101.0</v>
      </c>
      <c r="CT49" s="112">
        <v>185.0</v>
      </c>
      <c r="CU49" s="112">
        <v>269.0</v>
      </c>
      <c r="CV49" s="112">
        <v>353.0</v>
      </c>
      <c r="CW49" s="112">
        <v>437.0</v>
      </c>
      <c r="CX49" s="112" t="s">
        <v>112</v>
      </c>
      <c r="CY49" s="112">
        <v>9.0</v>
      </c>
      <c r="CZ49" s="112">
        <v>27.0</v>
      </c>
      <c r="DA49" s="112">
        <v>47.0</v>
      </c>
      <c r="DB49" s="112">
        <v>67.0</v>
      </c>
      <c r="DC49" s="112">
        <v>87.0</v>
      </c>
      <c r="DD49" s="112">
        <v>107.0</v>
      </c>
      <c r="DE49" s="112" t="s">
        <v>113</v>
      </c>
      <c r="DF49" s="112" t="s">
        <v>1497</v>
      </c>
      <c r="DG49" s="112" t="s">
        <v>1498</v>
      </c>
      <c r="DH49" s="112" t="s">
        <v>1499</v>
      </c>
      <c r="DI49" s="112" t="s">
        <v>1500</v>
      </c>
      <c r="DJ49" s="112" t="s">
        <v>1501</v>
      </c>
      <c r="DK49" s="112"/>
      <c r="DL49" s="113" t="s">
        <v>1502</v>
      </c>
      <c r="DM49" s="114" t="s">
        <v>569</v>
      </c>
      <c r="DN49" s="114">
        <v>4.0</v>
      </c>
      <c r="DO49" s="114">
        <v>1.0</v>
      </c>
      <c r="DP49" s="114" t="s">
        <v>347</v>
      </c>
      <c r="DQ49" s="115" t="s">
        <v>1503</v>
      </c>
      <c r="DR49" s="116" t="s">
        <v>206</v>
      </c>
      <c r="DS49" s="116" t="s">
        <v>383</v>
      </c>
      <c r="DT49" s="166" t="s">
        <v>275</v>
      </c>
      <c r="DU49" s="166" t="s">
        <v>209</v>
      </c>
      <c r="DV49" s="166" t="s">
        <v>210</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212</v>
      </c>
      <c r="C50" s="80" t="s">
        <v>1505</v>
      </c>
      <c r="D50" s="81" t="s">
        <v>1506</v>
      </c>
      <c r="E50" s="82" t="s">
        <v>179</v>
      </c>
      <c r="F50" s="82" t="s">
        <v>179</v>
      </c>
      <c r="G50" s="82" t="s">
        <v>1507</v>
      </c>
      <c r="H50" s="82" t="s">
        <v>1508</v>
      </c>
      <c r="I50" s="82" t="s">
        <v>1509</v>
      </c>
      <c r="J50" s="83"/>
      <c r="K50" s="85" t="s">
        <v>184</v>
      </c>
      <c r="L50" s="85" t="s">
        <v>184</v>
      </c>
      <c r="M50" s="85"/>
      <c r="N50" s="85"/>
      <c r="O50" s="84"/>
      <c r="P50" s="84"/>
      <c r="Q50" s="142"/>
      <c r="R50" s="85"/>
      <c r="S50" s="84"/>
      <c r="T50" s="85"/>
      <c r="U50" s="85"/>
      <c r="V50" s="142" t="s">
        <v>184</v>
      </c>
      <c r="W50" s="87"/>
      <c r="X50" s="88" t="s">
        <v>1510</v>
      </c>
      <c r="Y50" s="153" t="s">
        <v>1511</v>
      </c>
      <c r="Z50" s="153" t="s">
        <v>1512</v>
      </c>
      <c r="AA50" s="90"/>
      <c r="AB50" s="91" t="s">
        <v>1513</v>
      </c>
      <c r="AC50" s="143" t="s">
        <v>1514</v>
      </c>
      <c r="AD50" s="93" t="s">
        <v>1515</v>
      </c>
      <c r="AE50" s="92" t="s">
        <v>943</v>
      </c>
      <c r="AF50" s="92" t="s">
        <v>194</v>
      </c>
      <c r="AG50" s="92" t="s">
        <v>195</v>
      </c>
      <c r="AH50" s="92" t="s">
        <v>662</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190</v>
      </c>
      <c r="BE50" s="145" t="s">
        <v>1516</v>
      </c>
      <c r="BF50" s="102" t="s">
        <v>1517</v>
      </c>
      <c r="BG50" s="101" t="s">
        <v>198</v>
      </c>
      <c r="BH50" s="101" t="s">
        <v>801</v>
      </c>
      <c r="BI50" s="145" t="s">
        <v>1518</v>
      </c>
      <c r="BJ50" s="101" t="s">
        <v>399</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200</v>
      </c>
      <c r="BY50" s="106" t="s">
        <v>201</v>
      </c>
      <c r="BZ50" s="106" t="s">
        <v>1520</v>
      </c>
      <c r="CA50" s="106" t="s">
        <v>179</v>
      </c>
      <c r="CB50" s="106" t="s">
        <v>1521</v>
      </c>
      <c r="CC50" s="106" t="s">
        <v>179</v>
      </c>
      <c r="CD50" s="122" t="s">
        <v>1522</v>
      </c>
      <c r="CE50" s="123" t="s">
        <v>1523</v>
      </c>
      <c r="CF50" s="123" t="s">
        <v>1524</v>
      </c>
      <c r="CG50" s="109" t="s">
        <v>205</v>
      </c>
      <c r="CH50" s="109" t="s">
        <v>243</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489</v>
      </c>
      <c r="DN50" s="114">
        <v>6.0</v>
      </c>
      <c r="DO50" s="114" t="s">
        <v>273</v>
      </c>
      <c r="DP50" s="114">
        <v>6.0</v>
      </c>
      <c r="DQ50" s="115" t="s">
        <v>1526</v>
      </c>
      <c r="DR50" s="124" t="s">
        <v>206</v>
      </c>
      <c r="DS50" s="124" t="s">
        <v>207</v>
      </c>
      <c r="DT50" s="124" t="s">
        <v>208</v>
      </c>
      <c r="DU50" s="124" t="s">
        <v>209</v>
      </c>
      <c r="DV50" s="124" t="s">
        <v>210</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212</v>
      </c>
      <c r="C51" s="170" t="s">
        <v>1528</v>
      </c>
      <c r="D51" s="171" t="s">
        <v>1529</v>
      </c>
      <c r="E51" s="82" t="s">
        <v>179</v>
      </c>
      <c r="F51" s="82" t="s">
        <v>179</v>
      </c>
      <c r="G51" s="172"/>
      <c r="H51" s="172"/>
      <c r="I51" s="172"/>
      <c r="J51" s="83"/>
      <c r="K51" s="173"/>
      <c r="L51" s="174"/>
      <c r="M51" s="173"/>
      <c r="N51" s="174"/>
      <c r="O51" s="173"/>
      <c r="P51" s="174"/>
      <c r="Q51" s="175" t="s">
        <v>184</v>
      </c>
      <c r="R51" s="174"/>
      <c r="S51" s="174"/>
      <c r="T51" s="174" t="s">
        <v>184</v>
      </c>
      <c r="U51" s="174"/>
      <c r="V51" s="176"/>
      <c r="W51" s="87"/>
      <c r="X51" s="152" t="s">
        <v>1530</v>
      </c>
      <c r="Y51" s="177" t="s">
        <v>283</v>
      </c>
      <c r="Z51" s="178" t="s">
        <v>1294</v>
      </c>
      <c r="AA51" s="90"/>
      <c r="AB51" s="179" t="s">
        <v>1531</v>
      </c>
      <c r="AC51" s="180" t="s">
        <v>1288</v>
      </c>
      <c r="AD51" s="181" t="s">
        <v>1532</v>
      </c>
      <c r="AE51" s="180" t="s">
        <v>1533</v>
      </c>
      <c r="AF51" s="180" t="s">
        <v>224</v>
      </c>
      <c r="AG51" s="182" t="s">
        <v>230</v>
      </c>
      <c r="AH51" s="180" t="s">
        <v>320</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289</v>
      </c>
      <c r="BF51" s="189" t="s">
        <v>1535</v>
      </c>
      <c r="BG51" s="183" t="s">
        <v>1536</v>
      </c>
      <c r="BH51" s="183" t="s">
        <v>229</v>
      </c>
      <c r="BI51" s="190" t="s">
        <v>897</v>
      </c>
      <c r="BJ51" s="183" t="s">
        <v>295</v>
      </c>
      <c r="BK51" s="191"/>
      <c r="BL51" s="191"/>
      <c r="BM51" s="191"/>
      <c r="BN51" s="191"/>
      <c r="BO51" s="191"/>
      <c r="BP51" s="191"/>
      <c r="BQ51" s="83"/>
      <c r="BR51" s="192">
        <v>30.0</v>
      </c>
      <c r="BS51" s="192">
        <v>20.0</v>
      </c>
      <c r="BT51" s="192">
        <v>35.0</v>
      </c>
      <c r="BU51" s="192">
        <v>15.0</v>
      </c>
      <c r="BV51" s="105" t="s">
        <v>1537</v>
      </c>
      <c r="BW51" s="83"/>
      <c r="BX51" s="106" t="s">
        <v>200</v>
      </c>
      <c r="BY51" s="134" t="s">
        <v>201</v>
      </c>
      <c r="BZ51" s="134" t="s">
        <v>1538</v>
      </c>
      <c r="CA51" s="134" t="s">
        <v>1539</v>
      </c>
      <c r="CB51" s="134" t="s">
        <v>1540</v>
      </c>
      <c r="CC51" s="134" t="s">
        <v>1491</v>
      </c>
      <c r="CD51" s="193"/>
      <c r="CE51" s="136" t="s">
        <v>1541</v>
      </c>
      <c r="CF51" s="136" t="s">
        <v>1542</v>
      </c>
      <c r="CG51" s="137"/>
      <c r="CH51" s="137"/>
      <c r="CI51" s="138"/>
      <c r="CJ51" s="83"/>
      <c r="CK51" s="111" t="s">
        <v>1543</v>
      </c>
      <c r="CL51" s="112" t="s">
        <v>560</v>
      </c>
      <c r="CM51" s="112" t="s">
        <v>675</v>
      </c>
      <c r="CN51" s="112" t="s">
        <v>282</v>
      </c>
      <c r="CO51" s="112" t="s">
        <v>1014</v>
      </c>
      <c r="CP51" s="112"/>
      <c r="CQ51" s="112"/>
      <c r="CR51" s="112">
        <v>21.0</v>
      </c>
      <c r="CS51" s="112">
        <v>84.0</v>
      </c>
      <c r="CT51" s="112">
        <v>154.0</v>
      </c>
      <c r="CU51" s="112">
        <v>224.0</v>
      </c>
      <c r="CV51" s="112">
        <v>294.0</v>
      </c>
      <c r="CW51" s="112">
        <v>364.0</v>
      </c>
      <c r="CX51" s="112" t="s">
        <v>112</v>
      </c>
      <c r="CY51" s="112">
        <v>6.0</v>
      </c>
      <c r="CZ51" s="112">
        <v>17.0</v>
      </c>
      <c r="DA51" s="112">
        <v>29.0</v>
      </c>
      <c r="DB51" s="112">
        <v>41.0</v>
      </c>
      <c r="DC51" s="112">
        <v>53.0</v>
      </c>
      <c r="DD51" s="112">
        <v>65.0</v>
      </c>
      <c r="DE51" s="112" t="s">
        <v>116</v>
      </c>
      <c r="DF51" s="112" t="s">
        <v>1544</v>
      </c>
      <c r="DG51" s="112" t="s">
        <v>1545</v>
      </c>
      <c r="DH51" s="112" t="s">
        <v>1546</v>
      </c>
      <c r="DI51" s="112" t="s">
        <v>1547</v>
      </c>
      <c r="DJ51" s="112" t="s">
        <v>1548</v>
      </c>
      <c r="DK51" s="112"/>
      <c r="DL51" s="113" t="s">
        <v>1549</v>
      </c>
      <c r="DM51" s="114" t="s">
        <v>305</v>
      </c>
      <c r="DN51" s="114">
        <v>5.0</v>
      </c>
      <c r="DO51" s="114" t="s">
        <v>246</v>
      </c>
      <c r="DP51" s="114" t="s">
        <v>347</v>
      </c>
      <c r="DQ51" s="115" t="s">
        <v>1550</v>
      </c>
      <c r="DR51" s="116" t="s">
        <v>248</v>
      </c>
      <c r="DS51" s="116" t="s">
        <v>249</v>
      </c>
      <c r="DT51" s="116" t="s">
        <v>249</v>
      </c>
      <c r="DU51" s="116" t="s">
        <v>250</v>
      </c>
      <c r="DV51" s="116" t="s">
        <v>251</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212</v>
      </c>
      <c r="C52" s="170" t="s">
        <v>1552</v>
      </c>
      <c r="D52" s="171" t="s">
        <v>1553</v>
      </c>
      <c r="E52" s="82"/>
      <c r="F52" s="82"/>
      <c r="G52" s="172"/>
      <c r="H52" s="172"/>
      <c r="I52" s="172"/>
      <c r="J52" s="83"/>
      <c r="K52" s="173"/>
      <c r="L52" s="174"/>
      <c r="M52" s="173"/>
      <c r="N52" s="174"/>
      <c r="O52" s="194" t="s">
        <v>184</v>
      </c>
      <c r="P52" s="174" t="s">
        <v>184</v>
      </c>
      <c r="Q52" s="175"/>
      <c r="R52" s="174"/>
      <c r="S52" s="174"/>
      <c r="T52" s="174"/>
      <c r="U52" s="174"/>
      <c r="V52" s="176" t="s">
        <v>184</v>
      </c>
      <c r="W52" s="87"/>
      <c r="X52" s="152" t="s">
        <v>1554</v>
      </c>
      <c r="Y52" s="177" t="s">
        <v>195</v>
      </c>
      <c r="Z52" s="178" t="s">
        <v>1342</v>
      </c>
      <c r="AA52" s="90"/>
      <c r="AB52" s="179" t="s">
        <v>1555</v>
      </c>
      <c r="AC52" s="180" t="s">
        <v>1556</v>
      </c>
      <c r="AD52" s="181" t="s">
        <v>1557</v>
      </c>
      <c r="AE52" s="180" t="s">
        <v>440</v>
      </c>
      <c r="AF52" s="180" t="s">
        <v>325</v>
      </c>
      <c r="AG52" s="182" t="s">
        <v>326</v>
      </c>
      <c r="AH52" s="180" t="s">
        <v>801</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537</v>
      </c>
      <c r="BH52" s="183" t="s">
        <v>636</v>
      </c>
      <c r="BI52" s="190" t="s">
        <v>768</v>
      </c>
      <c r="BJ52" s="183" t="s">
        <v>545</v>
      </c>
      <c r="BK52" s="191"/>
      <c r="BL52" s="191"/>
      <c r="BM52" s="191"/>
      <c r="BN52" s="191"/>
      <c r="BO52" s="191"/>
      <c r="BP52" s="191"/>
      <c r="BQ52" s="83"/>
      <c r="BR52" s="192">
        <v>20.0</v>
      </c>
      <c r="BS52" s="192">
        <v>35.0</v>
      </c>
      <c r="BT52" s="192">
        <v>30.0</v>
      </c>
      <c r="BU52" s="192">
        <v>15.0</v>
      </c>
      <c r="BV52" s="105" t="s">
        <v>1561</v>
      </c>
      <c r="BW52" s="83"/>
      <c r="BX52" s="106" t="s">
        <v>200</v>
      </c>
      <c r="BY52" s="134" t="s">
        <v>201</v>
      </c>
      <c r="BZ52" s="134" t="s">
        <v>1562</v>
      </c>
      <c r="CA52" s="134" t="s">
        <v>179</v>
      </c>
      <c r="CB52" s="134" t="s">
        <v>1563</v>
      </c>
      <c r="CC52" s="134" t="s">
        <v>179</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525</v>
      </c>
      <c r="DN52" s="114">
        <v>3.0</v>
      </c>
      <c r="DO52" s="114">
        <v>3.0</v>
      </c>
      <c r="DP52" s="114" t="s">
        <v>347</v>
      </c>
      <c r="DQ52" s="115" t="s">
        <v>1567</v>
      </c>
      <c r="DR52" s="148" t="s">
        <v>206</v>
      </c>
      <c r="DS52" s="148" t="s">
        <v>208</v>
      </c>
      <c r="DT52" s="148" t="s">
        <v>207</v>
      </c>
      <c r="DU52" s="148" t="s">
        <v>423</v>
      </c>
      <c r="DV52" s="148" t="s">
        <v>424</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1009</v>
      </c>
      <c r="B53" s="69" t="s">
        <v>386</v>
      </c>
      <c r="C53" s="80" t="s">
        <v>1568</v>
      </c>
      <c r="D53" s="81" t="s">
        <v>1569</v>
      </c>
      <c r="E53" s="82" t="s">
        <v>179</v>
      </c>
      <c r="F53" s="82" t="s">
        <v>1570</v>
      </c>
      <c r="G53" s="82" t="s">
        <v>1571</v>
      </c>
      <c r="H53" s="82" t="s">
        <v>1572</v>
      </c>
      <c r="I53" s="82" t="s">
        <v>1573</v>
      </c>
      <c r="J53" s="83"/>
      <c r="K53" s="84"/>
      <c r="L53" s="84"/>
      <c r="M53" s="85"/>
      <c r="N53" s="85"/>
      <c r="O53" s="84"/>
      <c r="P53" s="84"/>
      <c r="Q53" s="142" t="s">
        <v>184</v>
      </c>
      <c r="R53" s="85" t="s">
        <v>184</v>
      </c>
      <c r="S53" s="84"/>
      <c r="T53" s="84"/>
      <c r="U53" s="84"/>
      <c r="V53" s="86"/>
      <c r="W53" s="87"/>
      <c r="X53" s="88" t="s">
        <v>1568</v>
      </c>
      <c r="Y53" s="89" t="s">
        <v>1574</v>
      </c>
      <c r="Z53" s="89" t="s">
        <v>193</v>
      </c>
      <c r="AA53" s="90"/>
      <c r="AB53" s="91" t="s">
        <v>1575</v>
      </c>
      <c r="AC53" s="92" t="s">
        <v>1576</v>
      </c>
      <c r="AD53" s="93" t="s">
        <v>1577</v>
      </c>
      <c r="AE53" s="92" t="s">
        <v>1272</v>
      </c>
      <c r="AF53" s="92" t="s">
        <v>1578</v>
      </c>
      <c r="AG53" s="92" t="s">
        <v>1274</v>
      </c>
      <c r="AH53" s="92" t="s">
        <v>295</v>
      </c>
      <c r="AI53" s="94">
        <v>3506.0</v>
      </c>
      <c r="AJ53" s="94">
        <v>457.0</v>
      </c>
      <c r="AK53" s="94">
        <v>273.0</v>
      </c>
      <c r="AL53" s="94">
        <v>243.0</v>
      </c>
      <c r="AM53" s="94">
        <v>231.0</v>
      </c>
      <c r="AN53" s="94">
        <v>282.0</v>
      </c>
      <c r="AO53" s="95"/>
      <c r="AP53" s="96" t="s">
        <v>1579</v>
      </c>
      <c r="AQ53" s="144" t="s">
        <v>1580</v>
      </c>
      <c r="AR53" s="98" t="s">
        <v>1581</v>
      </c>
      <c r="AS53" s="97" t="s">
        <v>1091</v>
      </c>
      <c r="AT53" s="97" t="s">
        <v>438</v>
      </c>
      <c r="AU53" s="97" t="s">
        <v>363</v>
      </c>
      <c r="AV53" s="97" t="s">
        <v>231</v>
      </c>
      <c r="AW53" s="94">
        <v>3782.0</v>
      </c>
      <c r="AX53" s="94">
        <v>457.0</v>
      </c>
      <c r="AY53" s="94">
        <v>273.0</v>
      </c>
      <c r="AZ53" s="94">
        <v>253.0</v>
      </c>
      <c r="BA53" s="94">
        <v>249.0</v>
      </c>
      <c r="BB53" s="94">
        <v>221.0</v>
      </c>
      <c r="BC53" s="99"/>
      <c r="BD53" s="100" t="s">
        <v>578</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200</v>
      </c>
      <c r="BY53" s="106" t="s">
        <v>1584</v>
      </c>
      <c r="BZ53" s="106" t="s">
        <v>1585</v>
      </c>
      <c r="CA53" s="106" t="s">
        <v>779</v>
      </c>
      <c r="CB53" s="106" t="s">
        <v>1586</v>
      </c>
      <c r="CC53" s="106" t="s">
        <v>1587</v>
      </c>
      <c r="CD53" s="122" t="s">
        <v>1588</v>
      </c>
      <c r="CE53" s="123" t="s">
        <v>1589</v>
      </c>
      <c r="CF53" s="123" t="s">
        <v>1590</v>
      </c>
      <c r="CG53" s="109" t="s">
        <v>558</v>
      </c>
      <c r="CH53" s="109" t="s">
        <v>380</v>
      </c>
      <c r="CI53" s="110"/>
      <c r="CJ53" s="83"/>
      <c r="CK53" s="111" t="s">
        <v>1591</v>
      </c>
      <c r="CL53" s="112" t="s">
        <v>560</v>
      </c>
      <c r="CM53" s="112" t="s">
        <v>561</v>
      </c>
      <c r="CN53" s="112" t="s">
        <v>282</v>
      </c>
      <c r="CO53" s="112" t="s">
        <v>1014</v>
      </c>
      <c r="CP53" s="112" t="s">
        <v>1044</v>
      </c>
      <c r="CQ53" s="112"/>
      <c r="CR53" s="112">
        <v>25.0</v>
      </c>
      <c r="CS53" s="112">
        <v>101.0</v>
      </c>
      <c r="CT53" s="112">
        <v>185.0</v>
      </c>
      <c r="CU53" s="112">
        <v>269.0</v>
      </c>
      <c r="CV53" s="112">
        <v>353.0</v>
      </c>
      <c r="CW53" s="112">
        <v>437.0</v>
      </c>
      <c r="CX53" s="112" t="s">
        <v>112</v>
      </c>
      <c r="CY53" s="112">
        <v>5.0</v>
      </c>
      <c r="CZ53" s="112">
        <v>15.0</v>
      </c>
      <c r="DA53" s="112">
        <v>26.0</v>
      </c>
      <c r="DB53" s="112">
        <v>37.0</v>
      </c>
      <c r="DC53" s="112">
        <v>48.0</v>
      </c>
      <c r="DD53" s="112">
        <v>59.0</v>
      </c>
      <c r="DE53" s="112" t="s">
        <v>116</v>
      </c>
      <c r="DF53" s="112" t="s">
        <v>1592</v>
      </c>
      <c r="DG53" s="112" t="s">
        <v>1593</v>
      </c>
      <c r="DH53" s="112" t="s">
        <v>1594</v>
      </c>
      <c r="DI53" s="112" t="s">
        <v>1595</v>
      </c>
      <c r="DJ53" s="112" t="s">
        <v>1596</v>
      </c>
      <c r="DK53" s="112"/>
      <c r="DL53" s="113" t="s">
        <v>1597</v>
      </c>
      <c r="DM53" s="114" t="s">
        <v>569</v>
      </c>
      <c r="DN53" s="114">
        <v>5.0</v>
      </c>
      <c r="DO53" s="114">
        <v>4.0</v>
      </c>
      <c r="DP53" s="114">
        <v>1.0</v>
      </c>
      <c r="DQ53" s="115" t="s">
        <v>1598</v>
      </c>
      <c r="DR53" s="116" t="s">
        <v>206</v>
      </c>
      <c r="DS53" s="116" t="s">
        <v>384</v>
      </c>
      <c r="DT53" s="116" t="s">
        <v>453</v>
      </c>
      <c r="DU53" s="139" t="s">
        <v>423</v>
      </c>
      <c r="DV53" s="139" t="s">
        <v>424</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830</v>
      </c>
      <c r="B54" s="69" t="s">
        <v>212</v>
      </c>
      <c r="C54" s="80" t="s">
        <v>1601</v>
      </c>
      <c r="D54" s="81" t="s">
        <v>1602</v>
      </c>
      <c r="E54" s="82" t="s">
        <v>179</v>
      </c>
      <c r="F54" s="82" t="s">
        <v>179</v>
      </c>
      <c r="G54" s="82" t="s">
        <v>1603</v>
      </c>
      <c r="H54" s="82" t="s">
        <v>1604</v>
      </c>
      <c r="I54" s="82" t="s">
        <v>1605</v>
      </c>
      <c r="J54" s="83"/>
      <c r="K54" s="84"/>
      <c r="L54" s="84"/>
      <c r="M54" s="85"/>
      <c r="N54" s="85"/>
      <c r="O54" s="85" t="s">
        <v>184</v>
      </c>
      <c r="P54" s="85" t="s">
        <v>184</v>
      </c>
      <c r="Q54" s="86"/>
      <c r="R54" s="84"/>
      <c r="S54" s="84"/>
      <c r="T54" s="84"/>
      <c r="U54" s="85" t="s">
        <v>184</v>
      </c>
      <c r="V54" s="86"/>
      <c r="W54" s="87"/>
      <c r="X54" s="88" t="s">
        <v>1606</v>
      </c>
      <c r="Y54" s="89" t="s">
        <v>272</v>
      </c>
      <c r="Z54" s="89" t="s">
        <v>398</v>
      </c>
      <c r="AA54" s="90"/>
      <c r="AB54" s="91" t="s">
        <v>190</v>
      </c>
      <c r="AC54" s="92" t="s">
        <v>548</v>
      </c>
      <c r="AD54" s="93"/>
      <c r="AE54" s="143"/>
      <c r="AF54" s="92"/>
      <c r="AG54" s="92"/>
      <c r="AH54" s="92"/>
      <c r="AI54" s="94"/>
      <c r="AJ54" s="94"/>
      <c r="AK54" s="94"/>
      <c r="AL54" s="94"/>
      <c r="AM54" s="94"/>
      <c r="AN54" s="94"/>
      <c r="AO54" s="95"/>
      <c r="AP54" s="96" t="s">
        <v>1607</v>
      </c>
      <c r="AQ54" s="97" t="s">
        <v>660</v>
      </c>
      <c r="AR54" s="98" t="s">
        <v>1608</v>
      </c>
      <c r="AS54" s="144" t="s">
        <v>324</v>
      </c>
      <c r="AT54" s="97" t="s">
        <v>219</v>
      </c>
      <c r="AU54" s="97" t="s">
        <v>1609</v>
      </c>
      <c r="AV54" s="97" t="s">
        <v>662</v>
      </c>
      <c r="AW54" s="94"/>
      <c r="AX54" s="94"/>
      <c r="AY54" s="94"/>
      <c r="AZ54" s="94"/>
      <c r="BA54" s="94"/>
      <c r="BB54" s="94"/>
      <c r="BC54" s="99"/>
      <c r="BD54" s="100" t="s">
        <v>578</v>
      </c>
      <c r="BE54" s="101" t="s">
        <v>1610</v>
      </c>
      <c r="BF54" s="102" t="s">
        <v>1611</v>
      </c>
      <c r="BG54" s="101" t="s">
        <v>220</v>
      </c>
      <c r="BH54" s="101" t="s">
        <v>224</v>
      </c>
      <c r="BI54" s="101" t="s">
        <v>1612</v>
      </c>
      <c r="BJ54" s="101" t="s">
        <v>265</v>
      </c>
      <c r="BK54" s="103"/>
      <c r="BL54" s="103"/>
      <c r="BM54" s="103"/>
      <c r="BN54" s="103"/>
      <c r="BO54" s="103"/>
      <c r="BP54" s="103"/>
      <c r="BQ54" s="83"/>
      <c r="BR54" s="104">
        <v>40.0</v>
      </c>
      <c r="BS54" s="104">
        <v>15.0</v>
      </c>
      <c r="BT54" s="104">
        <v>35.0</v>
      </c>
      <c r="BU54" s="104">
        <v>20.0</v>
      </c>
      <c r="BV54" s="105" t="s">
        <v>1613</v>
      </c>
      <c r="BW54" s="83"/>
      <c r="BX54" s="106" t="s">
        <v>373</v>
      </c>
      <c r="BY54" s="106" t="s">
        <v>1614</v>
      </c>
      <c r="BZ54" s="106" t="s">
        <v>1615</v>
      </c>
      <c r="CA54" s="106" t="s">
        <v>1150</v>
      </c>
      <c r="CB54" s="106" t="s">
        <v>1616</v>
      </c>
      <c r="CC54" s="106" t="s">
        <v>1617</v>
      </c>
      <c r="CD54" s="147"/>
      <c r="CE54" s="123"/>
      <c r="CF54" s="123"/>
      <c r="CG54" s="109" t="s">
        <v>478</v>
      </c>
      <c r="CH54" s="109" t="s">
        <v>479</v>
      </c>
      <c r="CI54" s="110"/>
      <c r="CJ54" s="83"/>
      <c r="CK54" s="111" t="s">
        <v>1618</v>
      </c>
      <c r="CL54" s="112" t="s">
        <v>560</v>
      </c>
      <c r="CM54" s="112" t="s">
        <v>675</v>
      </c>
      <c r="CN54" s="112" t="s">
        <v>517</v>
      </c>
      <c r="CO54" s="112" t="s">
        <v>282</v>
      </c>
      <c r="CP54" s="112" t="s">
        <v>482</v>
      </c>
      <c r="CQ54" s="112"/>
      <c r="CR54" s="112">
        <v>21.0</v>
      </c>
      <c r="CS54" s="112">
        <v>84.0</v>
      </c>
      <c r="CT54" s="112">
        <v>154.0</v>
      </c>
      <c r="CU54" s="112">
        <v>224.0</v>
      </c>
      <c r="CV54" s="112">
        <v>294.0</v>
      </c>
      <c r="CW54" s="112">
        <v>364.0</v>
      </c>
      <c r="CX54" s="112" t="s">
        <v>112</v>
      </c>
      <c r="CY54" s="112">
        <v>6.0</v>
      </c>
      <c r="CZ54" s="112">
        <v>17.0</v>
      </c>
      <c r="DA54" s="112">
        <v>29.0</v>
      </c>
      <c r="DB54" s="112">
        <v>41.0</v>
      </c>
      <c r="DC54" s="112">
        <v>53.0</v>
      </c>
      <c r="DD54" s="112">
        <v>65.0</v>
      </c>
      <c r="DE54" s="112" t="s">
        <v>116</v>
      </c>
      <c r="DF54" s="112" t="s">
        <v>1619</v>
      </c>
      <c r="DG54" s="112" t="s">
        <v>1620</v>
      </c>
      <c r="DH54" s="112" t="s">
        <v>1621</v>
      </c>
      <c r="DI54" s="112" t="s">
        <v>1622</v>
      </c>
      <c r="DJ54" s="112" t="s">
        <v>1623</v>
      </c>
      <c r="DK54" s="112"/>
      <c r="DL54" s="113" t="s">
        <v>1624</v>
      </c>
      <c r="DM54" s="114" t="s">
        <v>590</v>
      </c>
      <c r="DN54" s="114">
        <v>5.0</v>
      </c>
      <c r="DO54" s="114">
        <v>6.0</v>
      </c>
      <c r="DP54" s="114" t="s">
        <v>1625</v>
      </c>
      <c r="DQ54" s="115" t="s">
        <v>1626</v>
      </c>
      <c r="DR54" s="124" t="s">
        <v>248</v>
      </c>
      <c r="DS54" s="124" t="s">
        <v>249</v>
      </c>
      <c r="DT54" s="124" t="s">
        <v>275</v>
      </c>
      <c r="DU54" s="124" t="s">
        <v>250</v>
      </c>
      <c r="DV54" s="124" t="s">
        <v>251</v>
      </c>
      <c r="DW54" s="148" t="s">
        <v>1627</v>
      </c>
      <c r="DX54" s="148" t="s">
        <v>1628</v>
      </c>
      <c r="DY54" s="117"/>
      <c r="DZ54" s="118"/>
      <c r="EA54" s="119" t="str">
        <f t="array" ref="EA54">if(ISBLANK(X54),,(XLOOKUP(X54,Classes!A:A,Classes!A:A,CONCAT("ERROR-Class: ",X54))))</f>
        <v>Scholar</v>
      </c>
      <c r="EB54" s="149" t="s">
        <v>493</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386</v>
      </c>
      <c r="C55" s="80" t="s">
        <v>1630</v>
      </c>
      <c r="D55" s="81" t="s">
        <v>1631</v>
      </c>
      <c r="E55" s="82" t="s">
        <v>179</v>
      </c>
      <c r="F55" s="82" t="s">
        <v>1632</v>
      </c>
      <c r="G55" s="82" t="s">
        <v>1633</v>
      </c>
      <c r="H55" s="82" t="s">
        <v>1634</v>
      </c>
      <c r="I55" s="82" t="s">
        <v>1635</v>
      </c>
      <c r="J55" s="83"/>
      <c r="K55" s="84"/>
      <c r="L55" s="84"/>
      <c r="M55" s="85" t="s">
        <v>535</v>
      </c>
      <c r="N55" s="85" t="s">
        <v>184</v>
      </c>
      <c r="O55" s="84"/>
      <c r="P55" s="84"/>
      <c r="Q55" s="86"/>
      <c r="R55" s="84"/>
      <c r="S55" s="84"/>
      <c r="T55" s="84"/>
      <c r="U55" s="84"/>
      <c r="V55" s="86"/>
      <c r="W55" s="87"/>
      <c r="X55" s="88" t="s">
        <v>185</v>
      </c>
      <c r="Y55" s="89" t="s">
        <v>1383</v>
      </c>
      <c r="Z55" s="89" t="s">
        <v>1636</v>
      </c>
      <c r="AA55" s="90"/>
      <c r="AB55" s="91" t="s">
        <v>1114</v>
      </c>
      <c r="AC55" s="92" t="s">
        <v>187</v>
      </c>
      <c r="AD55" s="93" t="s">
        <v>1115</v>
      </c>
      <c r="AE55" s="143" t="s">
        <v>1637</v>
      </c>
      <c r="AF55" s="92" t="s">
        <v>662</v>
      </c>
      <c r="AG55" s="92" t="s">
        <v>1433</v>
      </c>
      <c r="AH55" s="92" t="s">
        <v>371</v>
      </c>
      <c r="AI55" s="94">
        <v>4247.0</v>
      </c>
      <c r="AJ55" s="94">
        <v>298.0</v>
      </c>
      <c r="AK55" s="94">
        <v>445.0</v>
      </c>
      <c r="AL55" s="94">
        <v>311.0</v>
      </c>
      <c r="AM55" s="94">
        <v>293.0</v>
      </c>
      <c r="AN55" s="94">
        <v>93.0</v>
      </c>
      <c r="AO55" s="95"/>
      <c r="AP55" s="96" t="s">
        <v>1513</v>
      </c>
      <c r="AQ55" s="97" t="s">
        <v>1638</v>
      </c>
      <c r="AR55" s="98" t="s">
        <v>1639</v>
      </c>
      <c r="AS55" s="144" t="s">
        <v>1640</v>
      </c>
      <c r="AT55" s="97" t="s">
        <v>194</v>
      </c>
      <c r="AU55" s="97" t="s">
        <v>943</v>
      </c>
      <c r="AV55" s="97" t="s">
        <v>196</v>
      </c>
      <c r="AW55" s="94">
        <v>4824.0</v>
      </c>
      <c r="AX55" s="94">
        <v>373.0</v>
      </c>
      <c r="AY55" s="94">
        <v>289.0</v>
      </c>
      <c r="AZ55" s="94">
        <v>361.0</v>
      </c>
      <c r="BA55" s="94">
        <v>194.0</v>
      </c>
      <c r="BB55" s="94">
        <v>80.0</v>
      </c>
      <c r="BC55" s="99"/>
      <c r="BD55" s="100" t="s">
        <v>1641</v>
      </c>
      <c r="BE55" s="101" t="s">
        <v>260</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200</v>
      </c>
      <c r="BY55" s="106" t="s">
        <v>1643</v>
      </c>
      <c r="BZ55" s="106" t="s">
        <v>1644</v>
      </c>
      <c r="CA55" s="106" t="s">
        <v>1266</v>
      </c>
      <c r="CB55" s="106" t="s">
        <v>1645</v>
      </c>
      <c r="CC55" s="106" t="s">
        <v>1240</v>
      </c>
      <c r="CD55" s="122" t="s">
        <v>1646</v>
      </c>
      <c r="CE55" s="123" t="s">
        <v>1647</v>
      </c>
      <c r="CF55" s="123" t="s">
        <v>1648</v>
      </c>
      <c r="CG55" s="109" t="s">
        <v>450</v>
      </c>
      <c r="CH55" s="109" t="s">
        <v>243</v>
      </c>
      <c r="CI55" s="110"/>
      <c r="CJ55" s="83"/>
      <c r="CK55" s="111" t="s">
        <v>1649</v>
      </c>
      <c r="CL55" s="112" t="s">
        <v>560</v>
      </c>
      <c r="CM55" s="112" t="s">
        <v>675</v>
      </c>
      <c r="CN55" s="112" t="s">
        <v>517</v>
      </c>
      <c r="CO55" s="112" t="s">
        <v>482</v>
      </c>
      <c r="CP55" s="112" t="s">
        <v>282</v>
      </c>
      <c r="CQ55" s="112"/>
      <c r="CR55" s="112">
        <v>21.0</v>
      </c>
      <c r="CS55" s="112">
        <v>84.0</v>
      </c>
      <c r="CT55" s="112">
        <v>154.0</v>
      </c>
      <c r="CU55" s="112">
        <v>224.0</v>
      </c>
      <c r="CV55" s="112">
        <v>294.0</v>
      </c>
      <c r="CW55" s="112">
        <v>364.0</v>
      </c>
      <c r="CX55" s="112" t="s">
        <v>112</v>
      </c>
      <c r="CY55" s="112">
        <v>6.0</v>
      </c>
      <c r="CZ55" s="112">
        <v>17.0</v>
      </c>
      <c r="DA55" s="112">
        <v>29.0</v>
      </c>
      <c r="DB55" s="112">
        <v>41.0</v>
      </c>
      <c r="DC55" s="112">
        <v>53.0</v>
      </c>
      <c r="DD55" s="112">
        <v>65.0</v>
      </c>
      <c r="DE55" s="112" t="s">
        <v>116</v>
      </c>
      <c r="DF55" s="112" t="s">
        <v>1650</v>
      </c>
      <c r="DG55" s="112" t="s">
        <v>1651</v>
      </c>
      <c r="DH55" s="112" t="s">
        <v>1652</v>
      </c>
      <c r="DI55" s="112" t="s">
        <v>1653</v>
      </c>
      <c r="DJ55" s="112" t="s">
        <v>1654</v>
      </c>
      <c r="DK55" s="112"/>
      <c r="DL55" s="113" t="s">
        <v>1655</v>
      </c>
      <c r="DM55" s="114" t="s">
        <v>962</v>
      </c>
      <c r="DN55" s="114">
        <v>3.0</v>
      </c>
      <c r="DO55" s="114" t="s">
        <v>273</v>
      </c>
      <c r="DP55" s="114" t="s">
        <v>246</v>
      </c>
      <c r="DQ55" s="115" t="s">
        <v>1656</v>
      </c>
      <c r="DR55" s="116" t="s">
        <v>206</v>
      </c>
      <c r="DS55" s="116" t="s">
        <v>207</v>
      </c>
      <c r="DT55" s="116" t="s">
        <v>208</v>
      </c>
      <c r="DU55" s="116" t="s">
        <v>209</v>
      </c>
      <c r="DV55" s="116" t="s">
        <v>210</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212</v>
      </c>
      <c r="C56" s="80" t="s">
        <v>1658</v>
      </c>
      <c r="D56" s="81" t="s">
        <v>1659</v>
      </c>
      <c r="E56" s="82" t="s">
        <v>179</v>
      </c>
      <c r="F56" s="82" t="s">
        <v>179</v>
      </c>
      <c r="G56" s="82" t="s">
        <v>1660</v>
      </c>
      <c r="H56" s="82" t="s">
        <v>1661</v>
      </c>
      <c r="I56" s="82" t="s">
        <v>1662</v>
      </c>
      <c r="J56" s="83"/>
      <c r="K56" s="84"/>
      <c r="L56" s="85"/>
      <c r="M56" s="85" t="s">
        <v>184</v>
      </c>
      <c r="N56" s="84"/>
      <c r="O56" s="84"/>
      <c r="P56" s="85" t="s">
        <v>184</v>
      </c>
      <c r="Q56" s="86"/>
      <c r="R56" s="84"/>
      <c r="S56" s="84"/>
      <c r="T56" s="84"/>
      <c r="U56" s="84"/>
      <c r="V56" s="86"/>
      <c r="W56" s="87"/>
      <c r="X56" s="88" t="s">
        <v>848</v>
      </c>
      <c r="Y56" s="89" t="s">
        <v>603</v>
      </c>
      <c r="Z56" s="89" t="s">
        <v>1031</v>
      </c>
      <c r="AA56" s="90"/>
      <c r="AB56" s="91" t="s">
        <v>547</v>
      </c>
      <c r="AC56" s="92" t="s">
        <v>1663</v>
      </c>
      <c r="AD56" s="93" t="s">
        <v>1664</v>
      </c>
      <c r="AE56" s="92" t="s">
        <v>638</v>
      </c>
      <c r="AF56" s="92" t="s">
        <v>325</v>
      </c>
      <c r="AG56" s="92" t="s">
        <v>695</v>
      </c>
      <c r="AH56" s="92" t="s">
        <v>327</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217</v>
      </c>
      <c r="BH56" s="101" t="s">
        <v>224</v>
      </c>
      <c r="BI56" s="101" t="s">
        <v>464</v>
      </c>
      <c r="BJ56" s="101" t="s">
        <v>231</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373</v>
      </c>
      <c r="BY56" s="106" t="s">
        <v>201</v>
      </c>
      <c r="BZ56" s="106" t="s">
        <v>1669</v>
      </c>
      <c r="CA56" s="106" t="s">
        <v>1254</v>
      </c>
      <c r="CB56" s="106" t="s">
        <v>1645</v>
      </c>
      <c r="CC56" s="106" t="s">
        <v>1240</v>
      </c>
      <c r="CD56" s="122" t="s">
        <v>1234</v>
      </c>
      <c r="CE56" s="123" t="s">
        <v>1670</v>
      </c>
      <c r="CF56" s="123" t="s">
        <v>1671</v>
      </c>
      <c r="CG56" s="109" t="s">
        <v>379</v>
      </c>
      <c r="CH56" s="109" t="s">
        <v>303</v>
      </c>
      <c r="CI56" s="110"/>
      <c r="CJ56" s="83"/>
      <c r="CK56" s="111" t="s">
        <v>1672</v>
      </c>
      <c r="CL56" s="112" t="s">
        <v>337</v>
      </c>
      <c r="CM56" s="112" t="s">
        <v>338</v>
      </c>
      <c r="CN56" s="112" t="s">
        <v>339</v>
      </c>
      <c r="CO56" s="112" t="s">
        <v>482</v>
      </c>
      <c r="CP56" s="112"/>
      <c r="CQ56" s="112"/>
      <c r="CR56" s="112">
        <v>9.0</v>
      </c>
      <c r="CS56" s="112">
        <v>27.0</v>
      </c>
      <c r="CT56" s="112">
        <v>47.0</v>
      </c>
      <c r="CU56" s="112">
        <v>67.0</v>
      </c>
      <c r="CV56" s="112">
        <v>87.0</v>
      </c>
      <c r="CW56" s="112">
        <v>107.0</v>
      </c>
      <c r="CX56" s="112" t="s">
        <v>113</v>
      </c>
      <c r="CY56" s="112">
        <v>9.0</v>
      </c>
      <c r="CZ56" s="112">
        <v>27.0</v>
      </c>
      <c r="DA56" s="112">
        <v>47.0</v>
      </c>
      <c r="DB56" s="112">
        <v>67.0</v>
      </c>
      <c r="DC56" s="112">
        <v>87.0</v>
      </c>
      <c r="DD56" s="112">
        <v>107.0</v>
      </c>
      <c r="DE56" s="112" t="s">
        <v>114</v>
      </c>
      <c r="DF56" s="112" t="s">
        <v>1673</v>
      </c>
      <c r="DG56" s="112" t="s">
        <v>1674</v>
      </c>
      <c r="DH56" s="112" t="s">
        <v>1675</v>
      </c>
      <c r="DI56" s="112" t="s">
        <v>1676</v>
      </c>
      <c r="DJ56" s="112" t="s">
        <v>1677</v>
      </c>
      <c r="DK56" s="112"/>
      <c r="DL56" s="113" t="s">
        <v>1678</v>
      </c>
      <c r="DM56" s="114" t="s">
        <v>1679</v>
      </c>
      <c r="DN56" s="114">
        <v>4.0</v>
      </c>
      <c r="DO56" s="114" t="s">
        <v>273</v>
      </c>
      <c r="DP56" s="114" t="s">
        <v>347</v>
      </c>
      <c r="DQ56" s="115" t="s">
        <v>1680</v>
      </c>
      <c r="DR56" s="124" t="s">
        <v>349</v>
      </c>
      <c r="DS56" s="124" t="s">
        <v>249</v>
      </c>
      <c r="DT56" s="124" t="s">
        <v>249</v>
      </c>
      <c r="DU56" s="124" t="s">
        <v>209</v>
      </c>
      <c r="DV56" s="124" t="s">
        <v>210</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212</v>
      </c>
      <c r="C57" s="80" t="s">
        <v>1684</v>
      </c>
      <c r="D57" s="81" t="s">
        <v>1685</v>
      </c>
      <c r="E57" s="82"/>
      <c r="F57" s="82"/>
      <c r="G57" s="82"/>
      <c r="H57" s="82"/>
      <c r="I57" s="82"/>
      <c r="J57" s="83"/>
      <c r="K57" s="121" t="s">
        <v>184</v>
      </c>
      <c r="L57" s="85"/>
      <c r="M57" s="84"/>
      <c r="N57" s="84"/>
      <c r="O57" s="84"/>
      <c r="P57" s="84"/>
      <c r="Q57" s="142"/>
      <c r="R57" s="84"/>
      <c r="S57" s="121" t="s">
        <v>184</v>
      </c>
      <c r="T57" s="85"/>
      <c r="U57" s="84"/>
      <c r="V57" s="128" t="s">
        <v>184</v>
      </c>
      <c r="W57" s="87"/>
      <c r="X57" s="88" t="s">
        <v>1686</v>
      </c>
      <c r="Y57" s="153" t="s">
        <v>1462</v>
      </c>
      <c r="Z57" s="89" t="s">
        <v>408</v>
      </c>
      <c r="AA57" s="90"/>
      <c r="AB57" s="91" t="s">
        <v>1687</v>
      </c>
      <c r="AC57" s="92" t="s">
        <v>1688</v>
      </c>
      <c r="AD57" s="93" t="s">
        <v>1689</v>
      </c>
      <c r="AE57" s="143" t="s">
        <v>1690</v>
      </c>
      <c r="AF57" s="92" t="s">
        <v>399</v>
      </c>
      <c r="AG57" s="92" t="s">
        <v>1382</v>
      </c>
      <c r="AH57" s="92" t="s">
        <v>585</v>
      </c>
      <c r="AI57" s="94"/>
      <c r="AJ57" s="94"/>
      <c r="AK57" s="94"/>
      <c r="AL57" s="94"/>
      <c r="AM57" s="94"/>
      <c r="AN57" s="94"/>
      <c r="AO57" s="95"/>
      <c r="AP57" s="96"/>
      <c r="AQ57" s="97"/>
      <c r="AR57" s="98"/>
      <c r="AS57" s="97"/>
      <c r="AT57" s="97"/>
      <c r="AU57" s="144"/>
      <c r="AV57" s="97"/>
      <c r="AW57" s="94"/>
      <c r="AX57" s="94"/>
      <c r="AY57" s="94"/>
      <c r="AZ57" s="94"/>
      <c r="BA57" s="94"/>
      <c r="BB57" s="94"/>
      <c r="BC57" s="99"/>
      <c r="BD57" s="100" t="s">
        <v>197</v>
      </c>
      <c r="BE57" s="101" t="s">
        <v>1691</v>
      </c>
      <c r="BF57" s="102" t="s">
        <v>1318</v>
      </c>
      <c r="BG57" s="101" t="s">
        <v>1692</v>
      </c>
      <c r="BH57" s="101" t="s">
        <v>507</v>
      </c>
      <c r="BI57" s="101" t="s">
        <v>695</v>
      </c>
      <c r="BJ57" s="101" t="s">
        <v>194</v>
      </c>
      <c r="BK57" s="103"/>
      <c r="BL57" s="103"/>
      <c r="BM57" s="103"/>
      <c r="BN57" s="103"/>
      <c r="BO57" s="103"/>
      <c r="BP57" s="103"/>
      <c r="BQ57" s="83"/>
      <c r="BR57" s="104">
        <v>30.0</v>
      </c>
      <c r="BS57" s="104">
        <v>40.0</v>
      </c>
      <c r="BT57" s="104">
        <v>15.0</v>
      </c>
      <c r="BU57" s="104">
        <v>15.0</v>
      </c>
      <c r="BV57" s="105" t="s">
        <v>1693</v>
      </c>
      <c r="BW57" s="83"/>
      <c r="BX57" s="106" t="s">
        <v>1489</v>
      </c>
      <c r="BY57" s="106" t="s">
        <v>201</v>
      </c>
      <c r="BZ57" s="106" t="s">
        <v>1694</v>
      </c>
      <c r="CA57" s="106" t="s">
        <v>179</v>
      </c>
      <c r="CB57" s="106" t="s">
        <v>1326</v>
      </c>
      <c r="CC57" s="106" t="s">
        <v>179</v>
      </c>
      <c r="CD57" s="122" t="s">
        <v>925</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525</v>
      </c>
      <c r="DN57" s="114">
        <v>5.0</v>
      </c>
      <c r="DO57" s="114">
        <v>1.0</v>
      </c>
      <c r="DP57" s="114" t="s">
        <v>347</v>
      </c>
      <c r="DQ57" s="115" t="s">
        <v>1700</v>
      </c>
      <c r="DR57" s="116" t="s">
        <v>206</v>
      </c>
      <c r="DS57" s="116" t="s">
        <v>383</v>
      </c>
      <c r="DT57" s="116" t="s">
        <v>384</v>
      </c>
      <c r="DU57" s="116" t="s">
        <v>209</v>
      </c>
      <c r="DV57" s="116" t="s">
        <v>210</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212</v>
      </c>
      <c r="C58" s="80" t="s">
        <v>1702</v>
      </c>
      <c r="D58" s="81" t="s">
        <v>1703</v>
      </c>
      <c r="E58" s="82"/>
      <c r="F58" s="82"/>
      <c r="G58" s="82"/>
      <c r="H58" s="82"/>
      <c r="I58" s="82"/>
      <c r="J58" s="83"/>
      <c r="K58" s="121"/>
      <c r="L58" s="85"/>
      <c r="M58" s="84"/>
      <c r="N58" s="121" t="s">
        <v>184</v>
      </c>
      <c r="O58" s="84"/>
      <c r="P58" s="84"/>
      <c r="Q58" s="142" t="s">
        <v>184</v>
      </c>
      <c r="R58" s="84"/>
      <c r="S58" s="121"/>
      <c r="T58" s="85"/>
      <c r="U58" s="121" t="s">
        <v>184</v>
      </c>
      <c r="V58" s="128"/>
      <c r="W58" s="87"/>
      <c r="X58" s="88" t="s">
        <v>1704</v>
      </c>
      <c r="Y58" s="153" t="s">
        <v>1705</v>
      </c>
      <c r="Z58" s="89" t="s">
        <v>220</v>
      </c>
      <c r="AA58" s="90"/>
      <c r="AB58" s="91" t="s">
        <v>1706</v>
      </c>
      <c r="AC58" s="92" t="s">
        <v>289</v>
      </c>
      <c r="AD58" s="93" t="s">
        <v>1707</v>
      </c>
      <c r="AE58" s="143" t="s">
        <v>1141</v>
      </c>
      <c r="AF58" s="92" t="s">
        <v>229</v>
      </c>
      <c r="AG58" s="92" t="s">
        <v>1708</v>
      </c>
      <c r="AH58" s="92" t="s">
        <v>894</v>
      </c>
      <c r="AI58" s="94"/>
      <c r="AJ58" s="94"/>
      <c r="AK58" s="94"/>
      <c r="AL58" s="94"/>
      <c r="AM58" s="94"/>
      <c r="AN58" s="94"/>
      <c r="AO58" s="95"/>
      <c r="AP58" s="96"/>
      <c r="AQ58" s="97"/>
      <c r="AR58" s="98"/>
      <c r="AS58" s="97"/>
      <c r="AT58" s="97"/>
      <c r="AU58" s="144"/>
      <c r="AV58" s="97"/>
      <c r="AW58" s="94"/>
      <c r="AX58" s="94"/>
      <c r="AY58" s="94"/>
      <c r="AZ58" s="94"/>
      <c r="BA58" s="94"/>
      <c r="BB58" s="94"/>
      <c r="BC58" s="99"/>
      <c r="BD58" s="100" t="s">
        <v>578</v>
      </c>
      <c r="BE58" s="101" t="s">
        <v>228</v>
      </c>
      <c r="BF58" s="102" t="s">
        <v>224</v>
      </c>
      <c r="BG58" s="101" t="s">
        <v>1582</v>
      </c>
      <c r="BH58" s="101" t="s">
        <v>231</v>
      </c>
      <c r="BI58" s="101" t="s">
        <v>259</v>
      </c>
      <c r="BJ58" s="101" t="s">
        <v>898</v>
      </c>
      <c r="BK58" s="103"/>
      <c r="BL58" s="103"/>
      <c r="BM58" s="103"/>
      <c r="BN58" s="103"/>
      <c r="BO58" s="103"/>
      <c r="BP58" s="103"/>
      <c r="BQ58" s="83"/>
      <c r="BR58" s="104">
        <v>20.0</v>
      </c>
      <c r="BS58" s="104">
        <v>40.0</v>
      </c>
      <c r="BT58" s="104">
        <v>15.0</v>
      </c>
      <c r="BU58" s="104">
        <v>25.0</v>
      </c>
      <c r="BV58" s="105" t="s">
        <v>1709</v>
      </c>
      <c r="BW58" s="83"/>
      <c r="BX58" s="106" t="s">
        <v>200</v>
      </c>
      <c r="BY58" s="106" t="s">
        <v>1710</v>
      </c>
      <c r="BZ58" s="106" t="s">
        <v>1711</v>
      </c>
      <c r="CA58" s="106" t="s">
        <v>1712</v>
      </c>
      <c r="CB58" s="106" t="s">
        <v>1713</v>
      </c>
      <c r="CC58" s="106" t="s">
        <v>1067</v>
      </c>
      <c r="CD58" s="147"/>
      <c r="CE58" s="123" t="s">
        <v>1714</v>
      </c>
      <c r="CF58" s="123" t="s">
        <v>1715</v>
      </c>
      <c r="CG58" s="109" t="s">
        <v>450</v>
      </c>
      <c r="CH58" s="109"/>
      <c r="CI58" s="110"/>
      <c r="CJ58" s="83"/>
      <c r="CK58" s="111" t="s">
        <v>1716</v>
      </c>
      <c r="CL58" s="112" t="s">
        <v>560</v>
      </c>
      <c r="CM58" s="112" t="s">
        <v>675</v>
      </c>
      <c r="CN58" s="112" t="s">
        <v>282</v>
      </c>
      <c r="CO58" s="112"/>
      <c r="CP58" s="112"/>
      <c r="CQ58" s="112"/>
      <c r="CR58" s="112">
        <v>21.0</v>
      </c>
      <c r="CS58" s="112">
        <v>84.0</v>
      </c>
      <c r="CT58" s="112">
        <v>154.0</v>
      </c>
      <c r="CU58" s="112">
        <v>224.0</v>
      </c>
      <c r="CV58" s="112">
        <v>294.0</v>
      </c>
      <c r="CW58" s="112">
        <v>364.0</v>
      </c>
      <c r="CX58" s="112" t="s">
        <v>112</v>
      </c>
      <c r="CY58" s="112">
        <v>6.0</v>
      </c>
      <c r="CZ58" s="112">
        <v>17.0</v>
      </c>
      <c r="DA58" s="112">
        <v>29.0</v>
      </c>
      <c r="DB58" s="112">
        <v>41.0</v>
      </c>
      <c r="DC58" s="112">
        <v>53.0</v>
      </c>
      <c r="DD58" s="112">
        <v>65.0</v>
      </c>
      <c r="DE58" s="112" t="s">
        <v>116</v>
      </c>
      <c r="DF58" s="112" t="s">
        <v>1717</v>
      </c>
      <c r="DG58" s="112" t="s">
        <v>1718</v>
      </c>
      <c r="DH58" s="112" t="s">
        <v>1719</v>
      </c>
      <c r="DI58" s="112" t="s">
        <v>1720</v>
      </c>
      <c r="DJ58" s="112" t="s">
        <v>1721</v>
      </c>
      <c r="DK58" s="112"/>
      <c r="DL58" s="113" t="s">
        <v>1722</v>
      </c>
      <c r="DM58" s="114" t="s">
        <v>245</v>
      </c>
      <c r="DN58" s="114" t="s">
        <v>179</v>
      </c>
      <c r="DO58" s="114">
        <v>2.0</v>
      </c>
      <c r="DP58" s="114" t="s">
        <v>347</v>
      </c>
      <c r="DQ58" s="115" t="s">
        <v>1723</v>
      </c>
      <c r="DR58" s="124" t="s">
        <v>248</v>
      </c>
      <c r="DS58" s="124" t="s">
        <v>249</v>
      </c>
      <c r="DT58" s="124" t="s">
        <v>249</v>
      </c>
      <c r="DU58" s="124" t="s">
        <v>250</v>
      </c>
      <c r="DV58" s="124" t="s">
        <v>251</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212</v>
      </c>
      <c r="C59" s="80" t="s">
        <v>1724</v>
      </c>
      <c r="D59" s="81" t="s">
        <v>1725</v>
      </c>
      <c r="E59" s="82" t="s">
        <v>179</v>
      </c>
      <c r="F59" s="82" t="s">
        <v>179</v>
      </c>
      <c r="G59" s="82" t="s">
        <v>1726</v>
      </c>
      <c r="H59" s="82" t="s">
        <v>1727</v>
      </c>
      <c r="I59" s="82" t="s">
        <v>1728</v>
      </c>
      <c r="J59" s="83"/>
      <c r="K59" s="84"/>
      <c r="L59" s="85"/>
      <c r="M59" s="84"/>
      <c r="N59" s="84"/>
      <c r="O59" s="84"/>
      <c r="P59" s="84"/>
      <c r="Q59" s="142" t="s">
        <v>184</v>
      </c>
      <c r="R59" s="84"/>
      <c r="S59" s="84"/>
      <c r="T59" s="85" t="s">
        <v>535</v>
      </c>
      <c r="U59" s="84"/>
      <c r="V59" s="86"/>
      <c r="W59" s="87"/>
      <c r="X59" s="88" t="s">
        <v>282</v>
      </c>
      <c r="Y59" s="153" t="s">
        <v>1729</v>
      </c>
      <c r="Z59" s="89" t="s">
        <v>283</v>
      </c>
      <c r="AA59" s="90"/>
      <c r="AB59" s="91" t="s">
        <v>1730</v>
      </c>
      <c r="AC59" s="92" t="s">
        <v>318</v>
      </c>
      <c r="AD59" s="93" t="s">
        <v>1731</v>
      </c>
      <c r="AE59" s="143" t="s">
        <v>1732</v>
      </c>
      <c r="AF59" s="92" t="s">
        <v>898</v>
      </c>
      <c r="AG59" s="92" t="s">
        <v>897</v>
      </c>
      <c r="AH59" s="92" t="s">
        <v>694</v>
      </c>
      <c r="AI59" s="94">
        <v>3576.0</v>
      </c>
      <c r="AJ59" s="94">
        <v>235.0</v>
      </c>
      <c r="AK59" s="94">
        <v>473.0</v>
      </c>
      <c r="AL59" s="94">
        <v>246.0</v>
      </c>
      <c r="AM59" s="94">
        <v>335.0</v>
      </c>
      <c r="AN59" s="94">
        <v>103.0</v>
      </c>
      <c r="AO59" s="95"/>
      <c r="AP59" s="96" t="s">
        <v>1733</v>
      </c>
      <c r="AQ59" s="97" t="s">
        <v>1734</v>
      </c>
      <c r="AR59" s="98" t="s">
        <v>1735</v>
      </c>
      <c r="AS59" s="97" t="s">
        <v>1294</v>
      </c>
      <c r="AT59" s="97" t="s">
        <v>224</v>
      </c>
      <c r="AU59" s="144" t="s">
        <v>1736</v>
      </c>
      <c r="AV59" s="97" t="s">
        <v>290</v>
      </c>
      <c r="AW59" s="94">
        <v>3306.0</v>
      </c>
      <c r="AX59" s="94">
        <v>282.0</v>
      </c>
      <c r="AY59" s="94">
        <v>446.0</v>
      </c>
      <c r="AZ59" s="94">
        <v>264.0</v>
      </c>
      <c r="BA59" s="94">
        <v>294.0</v>
      </c>
      <c r="BB59" s="94">
        <v>103.0</v>
      </c>
      <c r="BC59" s="99"/>
      <c r="BD59" s="100" t="s">
        <v>578</v>
      </c>
      <c r="BE59" s="101" t="s">
        <v>226</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373</v>
      </c>
      <c r="BY59" s="106" t="s">
        <v>1738</v>
      </c>
      <c r="BZ59" s="106" t="s">
        <v>1739</v>
      </c>
      <c r="CA59" s="106" t="s">
        <v>1493</v>
      </c>
      <c r="CB59" s="106" t="s">
        <v>1740</v>
      </c>
      <c r="CC59" s="106" t="s">
        <v>1741</v>
      </c>
      <c r="CD59" s="122" t="s">
        <v>701</v>
      </c>
      <c r="CE59" s="123" t="s">
        <v>1742</v>
      </c>
      <c r="CF59" s="123" t="s">
        <v>1743</v>
      </c>
      <c r="CG59" s="109" t="s">
        <v>302</v>
      </c>
      <c r="CH59" s="109" t="s">
        <v>380</v>
      </c>
      <c r="CI59" s="110"/>
      <c r="CJ59" s="83"/>
      <c r="CK59" s="111" t="s">
        <v>1744</v>
      </c>
      <c r="CL59" s="112" t="s">
        <v>337</v>
      </c>
      <c r="CM59" s="112" t="s">
        <v>249</v>
      </c>
      <c r="CN59" s="112" t="s">
        <v>282</v>
      </c>
      <c r="CO59" s="112" t="s">
        <v>1014</v>
      </c>
      <c r="CP59" s="112"/>
      <c r="CQ59" s="112"/>
      <c r="CR59" s="112">
        <v>25.0</v>
      </c>
      <c r="CS59" s="112">
        <v>101.0</v>
      </c>
      <c r="CT59" s="112">
        <v>185.0</v>
      </c>
      <c r="CU59" s="112">
        <v>269.0</v>
      </c>
      <c r="CV59" s="112">
        <v>353.0</v>
      </c>
      <c r="CW59" s="112">
        <v>437.0</v>
      </c>
      <c r="CX59" s="112" t="s">
        <v>112</v>
      </c>
      <c r="CY59" s="112">
        <v>9.0</v>
      </c>
      <c r="CZ59" s="112">
        <v>27.0</v>
      </c>
      <c r="DA59" s="112">
        <v>47.0</v>
      </c>
      <c r="DB59" s="112">
        <v>67.0</v>
      </c>
      <c r="DC59" s="112">
        <v>87.0</v>
      </c>
      <c r="DD59" s="112">
        <v>107.0</v>
      </c>
      <c r="DE59" s="112" t="s">
        <v>114</v>
      </c>
      <c r="DF59" s="112" t="s">
        <v>1745</v>
      </c>
      <c r="DG59" s="112" t="s">
        <v>1746</v>
      </c>
      <c r="DH59" s="112" t="s">
        <v>1747</v>
      </c>
      <c r="DI59" s="112" t="s">
        <v>1748</v>
      </c>
      <c r="DJ59" s="112" t="s">
        <v>1749</v>
      </c>
      <c r="DK59" s="112"/>
      <c r="DL59" s="113" t="s">
        <v>1750</v>
      </c>
      <c r="DM59" s="114" t="s">
        <v>489</v>
      </c>
      <c r="DN59" s="114" t="s">
        <v>1751</v>
      </c>
      <c r="DO59" s="114" t="s">
        <v>1752</v>
      </c>
      <c r="DP59" s="114" t="s">
        <v>347</v>
      </c>
      <c r="DQ59" s="115" t="s">
        <v>1753</v>
      </c>
      <c r="DR59" s="116" t="s">
        <v>248</v>
      </c>
      <c r="DS59" s="116" t="s">
        <v>249</v>
      </c>
      <c r="DT59" s="116" t="s">
        <v>249</v>
      </c>
      <c r="DU59" s="116" t="s">
        <v>250</v>
      </c>
      <c r="DV59" s="116" t="s">
        <v>251</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455</v>
      </c>
      <c r="C60" s="80" t="s">
        <v>187</v>
      </c>
      <c r="D60" s="81" t="s">
        <v>1757</v>
      </c>
      <c r="E60" s="82" t="s">
        <v>1758</v>
      </c>
      <c r="F60" s="82" t="s">
        <v>1759</v>
      </c>
      <c r="G60" s="82" t="s">
        <v>1760</v>
      </c>
      <c r="H60" s="82" t="s">
        <v>1761</v>
      </c>
      <c r="I60" s="82" t="s">
        <v>1762</v>
      </c>
      <c r="J60" s="83"/>
      <c r="K60" s="84"/>
      <c r="L60" s="85" t="s">
        <v>535</v>
      </c>
      <c r="M60" s="84"/>
      <c r="N60" s="84"/>
      <c r="O60" s="84"/>
      <c r="P60" s="84"/>
      <c r="Q60" s="86"/>
      <c r="R60" s="84"/>
      <c r="S60" s="84"/>
      <c r="T60" s="84"/>
      <c r="U60" s="84"/>
      <c r="V60" s="86"/>
      <c r="W60" s="87"/>
      <c r="X60" s="88" t="s">
        <v>1763</v>
      </c>
      <c r="Y60" s="89" t="s">
        <v>632</v>
      </c>
      <c r="Z60" s="89" t="s">
        <v>191</v>
      </c>
      <c r="AA60" s="90"/>
      <c r="AB60" s="91" t="s">
        <v>547</v>
      </c>
      <c r="AC60" s="92" t="s">
        <v>641</v>
      </c>
      <c r="AD60" s="93"/>
      <c r="AE60" s="92"/>
      <c r="AF60" s="92"/>
      <c r="AG60" s="92"/>
      <c r="AH60" s="92"/>
      <c r="AI60" s="94"/>
      <c r="AJ60" s="94"/>
      <c r="AK60" s="94"/>
      <c r="AL60" s="94"/>
      <c r="AM60" s="94"/>
      <c r="AN60" s="94"/>
      <c r="AO60" s="95"/>
      <c r="AP60" s="96" t="s">
        <v>190</v>
      </c>
      <c r="AQ60" s="97" t="s">
        <v>1638</v>
      </c>
      <c r="AR60" s="98" t="s">
        <v>192</v>
      </c>
      <c r="AS60" s="144" t="s">
        <v>1764</v>
      </c>
      <c r="AT60" s="97" t="s">
        <v>194</v>
      </c>
      <c r="AU60" s="97" t="s">
        <v>361</v>
      </c>
      <c r="AV60" s="97" t="s">
        <v>399</v>
      </c>
      <c r="AW60" s="94">
        <v>4565.0</v>
      </c>
      <c r="AX60" s="94">
        <v>441.0</v>
      </c>
      <c r="AY60" s="94">
        <v>207.0</v>
      </c>
      <c r="AZ60" s="94">
        <v>349.0</v>
      </c>
      <c r="BA60" s="94">
        <v>194.0</v>
      </c>
      <c r="BB60" s="94">
        <v>89.0</v>
      </c>
      <c r="BC60" s="99"/>
      <c r="BD60" s="100" t="s">
        <v>1273</v>
      </c>
      <c r="BE60" s="101" t="s">
        <v>580</v>
      </c>
      <c r="BF60" s="102" t="s">
        <v>1275</v>
      </c>
      <c r="BG60" s="145" t="s">
        <v>1765</v>
      </c>
      <c r="BH60" s="101" t="s">
        <v>1766</v>
      </c>
      <c r="BI60" s="101" t="s">
        <v>974</v>
      </c>
      <c r="BJ60" s="101" t="s">
        <v>666</v>
      </c>
      <c r="BK60" s="103"/>
      <c r="BL60" s="103"/>
      <c r="BM60" s="103"/>
      <c r="BN60" s="103"/>
      <c r="BO60" s="103"/>
      <c r="BP60" s="103"/>
      <c r="BQ60" s="83"/>
      <c r="BR60" s="104">
        <v>20.0</v>
      </c>
      <c r="BS60" s="104">
        <v>30.0</v>
      </c>
      <c r="BT60" s="104">
        <v>35.0</v>
      </c>
      <c r="BU60" s="104">
        <v>10.0</v>
      </c>
      <c r="BV60" s="105" t="s">
        <v>1767</v>
      </c>
      <c r="BW60" s="83"/>
      <c r="BX60" s="106" t="s">
        <v>373</v>
      </c>
      <c r="BY60" s="106" t="s">
        <v>1768</v>
      </c>
      <c r="BZ60" s="106" t="s">
        <v>1769</v>
      </c>
      <c r="CA60" s="106" t="s">
        <v>671</v>
      </c>
      <c r="CB60" s="106" t="s">
        <v>1770</v>
      </c>
      <c r="CC60" s="106" t="s">
        <v>1123</v>
      </c>
      <c r="CD60" s="122" t="s">
        <v>1771</v>
      </c>
      <c r="CE60" s="123" t="s">
        <v>1772</v>
      </c>
      <c r="CF60" s="123" t="s">
        <v>1773</v>
      </c>
      <c r="CG60" s="109" t="s">
        <v>205</v>
      </c>
      <c r="CH60" s="109" t="s">
        <v>380</v>
      </c>
      <c r="CI60" s="110"/>
      <c r="CJ60" s="83"/>
      <c r="CK60" s="111" t="s">
        <v>1774</v>
      </c>
      <c r="CL60" s="112" t="s">
        <v>560</v>
      </c>
      <c r="CM60" s="112" t="s">
        <v>516</v>
      </c>
      <c r="CN60" s="112" t="s">
        <v>517</v>
      </c>
      <c r="CO60" s="112" t="s">
        <v>339</v>
      </c>
      <c r="CP60" s="112" t="s">
        <v>598</v>
      </c>
      <c r="CQ60" s="112"/>
      <c r="CR60" s="112">
        <v>34.0</v>
      </c>
      <c r="CS60" s="112">
        <v>135.0</v>
      </c>
      <c r="CT60" s="112">
        <v>247.0</v>
      </c>
      <c r="CU60" s="112">
        <v>359.0</v>
      </c>
      <c r="CV60" s="112">
        <v>471.0</v>
      </c>
      <c r="CW60" s="112">
        <v>583.0</v>
      </c>
      <c r="CX60" s="112" t="s">
        <v>112</v>
      </c>
      <c r="CY60" s="112">
        <v>4.0</v>
      </c>
      <c r="CZ60" s="112">
        <v>12.0</v>
      </c>
      <c r="DA60" s="112">
        <v>21.0</v>
      </c>
      <c r="DB60" s="112">
        <v>30.0</v>
      </c>
      <c r="DC60" s="112">
        <v>39.0</v>
      </c>
      <c r="DD60" s="112">
        <v>48.0</v>
      </c>
      <c r="DE60" s="112" t="s">
        <v>116</v>
      </c>
      <c r="DF60" s="112" t="s">
        <v>1775</v>
      </c>
      <c r="DG60" s="112" t="s">
        <v>1776</v>
      </c>
      <c r="DH60" s="112" t="s">
        <v>1777</v>
      </c>
      <c r="DI60" s="112" t="s">
        <v>1778</v>
      </c>
      <c r="DJ60" s="112" t="s">
        <v>1779</v>
      </c>
      <c r="DK60" s="112"/>
      <c r="DL60" s="113" t="s">
        <v>1780</v>
      </c>
      <c r="DM60" s="114" t="s">
        <v>632</v>
      </c>
      <c r="DN60" s="114">
        <v>3.0</v>
      </c>
      <c r="DO60" s="114" t="s">
        <v>273</v>
      </c>
      <c r="DP60" s="114" t="s">
        <v>347</v>
      </c>
      <c r="DQ60" s="115" t="s">
        <v>1781</v>
      </c>
      <c r="DR60" s="124" t="s">
        <v>206</v>
      </c>
      <c r="DS60" s="124" t="s">
        <v>207</v>
      </c>
      <c r="DT60" s="124" t="s">
        <v>453</v>
      </c>
      <c r="DU60" s="124" t="s">
        <v>209</v>
      </c>
      <c r="DV60" s="124" t="s">
        <v>210</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902</v>
      </c>
      <c r="B61" s="69" t="s">
        <v>212</v>
      </c>
      <c r="C61" s="125" t="s">
        <v>1782</v>
      </c>
      <c r="D61" s="126" t="s">
        <v>1783</v>
      </c>
      <c r="E61" s="127"/>
      <c r="F61" s="127"/>
      <c r="G61" s="127"/>
      <c r="H61" s="127"/>
      <c r="I61" s="127"/>
      <c r="J61" s="83"/>
      <c r="K61" s="84"/>
      <c r="L61" s="85"/>
      <c r="M61" s="121" t="s">
        <v>184</v>
      </c>
      <c r="N61" s="121" t="s">
        <v>184</v>
      </c>
      <c r="O61" s="84"/>
      <c r="P61" s="156" t="s">
        <v>535</v>
      </c>
      <c r="Q61" s="86"/>
      <c r="R61" s="84"/>
      <c r="S61" s="84"/>
      <c r="T61" s="84"/>
      <c r="U61" s="121"/>
      <c r="V61" s="86"/>
      <c r="W61" s="87"/>
      <c r="X61" s="129" t="s">
        <v>1784</v>
      </c>
      <c r="Y61" s="130" t="s">
        <v>1462</v>
      </c>
      <c r="Z61" s="130" t="s">
        <v>1785</v>
      </c>
      <c r="AA61" s="90"/>
      <c r="AB61" s="91" t="s">
        <v>1786</v>
      </c>
      <c r="AC61" s="131" t="s">
        <v>946</v>
      </c>
      <c r="AD61" s="93" t="s">
        <v>1787</v>
      </c>
      <c r="AE61" s="131" t="s">
        <v>1788</v>
      </c>
      <c r="AF61" s="131" t="s">
        <v>371</v>
      </c>
      <c r="AG61" s="131" t="s">
        <v>504</v>
      </c>
      <c r="AH61" s="131" t="s">
        <v>545</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769</v>
      </c>
      <c r="BE61" s="133" t="s">
        <v>580</v>
      </c>
      <c r="BF61" s="102" t="s">
        <v>1789</v>
      </c>
      <c r="BG61" s="133" t="s">
        <v>690</v>
      </c>
      <c r="BH61" s="133" t="s">
        <v>585</v>
      </c>
      <c r="BI61" s="133" t="s">
        <v>768</v>
      </c>
      <c r="BJ61" s="133" t="s">
        <v>467</v>
      </c>
      <c r="BK61" s="103"/>
      <c r="BL61" s="103"/>
      <c r="BM61" s="103"/>
      <c r="BN61" s="103"/>
      <c r="BO61" s="103"/>
      <c r="BP61" s="103"/>
      <c r="BQ61" s="83"/>
      <c r="BR61" s="104">
        <v>30.0</v>
      </c>
      <c r="BS61" s="104">
        <v>40.0</v>
      </c>
      <c r="BT61" s="104">
        <v>15.0</v>
      </c>
      <c r="BU61" s="104">
        <v>15.0</v>
      </c>
      <c r="BV61" s="195" t="s">
        <v>1790</v>
      </c>
      <c r="BW61" s="83"/>
      <c r="BX61" s="134" t="s">
        <v>373</v>
      </c>
      <c r="BY61" s="134" t="s">
        <v>201</v>
      </c>
      <c r="BZ61" s="134" t="s">
        <v>1791</v>
      </c>
      <c r="CA61" s="134" t="s">
        <v>211</v>
      </c>
      <c r="CB61" s="134" t="s">
        <v>1792</v>
      </c>
      <c r="CC61" s="134" t="s">
        <v>908</v>
      </c>
      <c r="CD61" s="135"/>
      <c r="CE61" s="136" t="s">
        <v>1793</v>
      </c>
      <c r="CF61" s="136" t="s">
        <v>1794</v>
      </c>
      <c r="CG61" s="137" t="s">
        <v>751</v>
      </c>
      <c r="CH61" s="137" t="s">
        <v>479</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525</v>
      </c>
      <c r="DN61" s="114">
        <v>5.0</v>
      </c>
      <c r="DO61" s="114">
        <v>1.0</v>
      </c>
      <c r="DP61" s="114" t="s">
        <v>347</v>
      </c>
      <c r="DQ61" s="115" t="s">
        <v>1796</v>
      </c>
      <c r="DR61" s="139" t="s">
        <v>206</v>
      </c>
      <c r="DS61" s="139" t="s">
        <v>208</v>
      </c>
      <c r="DT61" s="139" t="s">
        <v>207</v>
      </c>
      <c r="DU61" s="139" t="s">
        <v>423</v>
      </c>
      <c r="DV61" s="139" t="s">
        <v>424</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212</v>
      </c>
      <c r="C62" s="80" t="s">
        <v>1798</v>
      </c>
      <c r="D62" s="81" t="s">
        <v>1799</v>
      </c>
      <c r="E62" s="82"/>
      <c r="F62" s="82"/>
      <c r="G62" s="82"/>
      <c r="H62" s="82"/>
      <c r="I62" s="82"/>
      <c r="J62" s="83"/>
      <c r="K62" s="84"/>
      <c r="L62" s="85"/>
      <c r="M62" s="84"/>
      <c r="N62" s="84"/>
      <c r="O62" s="84"/>
      <c r="P62" s="84"/>
      <c r="Q62" s="128" t="s">
        <v>184</v>
      </c>
      <c r="R62" s="84"/>
      <c r="S62" s="84"/>
      <c r="T62" s="121" t="s">
        <v>184</v>
      </c>
      <c r="U62" s="121" t="s">
        <v>184</v>
      </c>
      <c r="V62" s="86"/>
      <c r="W62" s="87"/>
      <c r="X62" s="88" t="s">
        <v>1800</v>
      </c>
      <c r="Y62" s="89" t="s">
        <v>1801</v>
      </c>
      <c r="Z62" s="89" t="s">
        <v>1734</v>
      </c>
      <c r="AA62" s="90"/>
      <c r="AB62" s="91" t="s">
        <v>190</v>
      </c>
      <c r="AC62" s="92" t="s">
        <v>548</v>
      </c>
      <c r="AD62" s="93"/>
      <c r="AE62" s="92"/>
      <c r="AF62" s="92"/>
      <c r="AG62" s="92"/>
      <c r="AH62" s="92"/>
      <c r="AI62" s="94"/>
      <c r="AJ62" s="94"/>
      <c r="AK62" s="94"/>
      <c r="AL62" s="94"/>
      <c r="AM62" s="94"/>
      <c r="AN62" s="94"/>
      <c r="AO62" s="95"/>
      <c r="AP62" s="96" t="s">
        <v>1802</v>
      </c>
      <c r="AQ62" s="97" t="s">
        <v>818</v>
      </c>
      <c r="AR62" s="98" t="s">
        <v>1803</v>
      </c>
      <c r="AS62" s="144" t="s">
        <v>1004</v>
      </c>
      <c r="AT62" s="97" t="s">
        <v>224</v>
      </c>
      <c r="AU62" s="97" t="s">
        <v>230</v>
      </c>
      <c r="AV62" s="97" t="s">
        <v>295</v>
      </c>
      <c r="AW62" s="94"/>
      <c r="AX62" s="94"/>
      <c r="AY62" s="94"/>
      <c r="AZ62" s="94"/>
      <c r="BA62" s="94"/>
      <c r="BB62" s="94"/>
      <c r="BC62" s="99"/>
      <c r="BD62" s="100" t="s">
        <v>578</v>
      </c>
      <c r="BE62" s="101" t="s">
        <v>283</v>
      </c>
      <c r="BF62" s="102" t="s">
        <v>224</v>
      </c>
      <c r="BG62" s="145" t="s">
        <v>220</v>
      </c>
      <c r="BH62" s="101" t="s">
        <v>229</v>
      </c>
      <c r="BI62" s="101" t="s">
        <v>1804</v>
      </c>
      <c r="BJ62" s="101" t="s">
        <v>231</v>
      </c>
      <c r="BK62" s="103"/>
      <c r="BL62" s="103"/>
      <c r="BM62" s="103"/>
      <c r="BN62" s="103"/>
      <c r="BO62" s="103"/>
      <c r="BP62" s="103"/>
      <c r="BQ62" s="83"/>
      <c r="BR62" s="104">
        <v>15.0</v>
      </c>
      <c r="BS62" s="104">
        <v>35.0</v>
      </c>
      <c r="BT62" s="104">
        <v>15.0</v>
      </c>
      <c r="BU62" s="104">
        <v>35.0</v>
      </c>
      <c r="BV62" s="105" t="s">
        <v>1805</v>
      </c>
      <c r="BW62" s="83"/>
      <c r="BX62" s="106" t="s">
        <v>373</v>
      </c>
      <c r="BY62" s="106" t="s">
        <v>201</v>
      </c>
      <c r="BZ62" s="106" t="s">
        <v>1806</v>
      </c>
      <c r="CA62" s="106" t="s">
        <v>1617</v>
      </c>
      <c r="CB62" s="106" t="s">
        <v>1807</v>
      </c>
      <c r="CC62" s="106" t="s">
        <v>779</v>
      </c>
      <c r="CD62" s="122" t="s">
        <v>1808</v>
      </c>
      <c r="CE62" s="123" t="s">
        <v>1809</v>
      </c>
      <c r="CF62" s="123" t="s">
        <v>1810</v>
      </c>
      <c r="CG62" s="109" t="s">
        <v>302</v>
      </c>
      <c r="CH62" s="109" t="s">
        <v>243</v>
      </c>
      <c r="CI62" s="110"/>
      <c r="CJ62" s="83"/>
      <c r="CK62" s="111" t="s">
        <v>1811</v>
      </c>
      <c r="CL62" s="112" t="s">
        <v>560</v>
      </c>
      <c r="CM62" s="112" t="s">
        <v>675</v>
      </c>
      <c r="CN62" s="112" t="s">
        <v>517</v>
      </c>
      <c r="CO62" s="112" t="s">
        <v>282</v>
      </c>
      <c r="CP62" s="112" t="s">
        <v>1014</v>
      </c>
      <c r="CQ62" s="112"/>
      <c r="CR62" s="112">
        <v>21.0</v>
      </c>
      <c r="CS62" s="112">
        <v>84.0</v>
      </c>
      <c r="CT62" s="112">
        <v>154.0</v>
      </c>
      <c r="CU62" s="112">
        <v>224.0</v>
      </c>
      <c r="CV62" s="112">
        <v>294.0</v>
      </c>
      <c r="CW62" s="112">
        <v>364.0</v>
      </c>
      <c r="CX62" s="112" t="s">
        <v>112</v>
      </c>
      <c r="CY62" s="112">
        <v>6.0</v>
      </c>
      <c r="CZ62" s="112">
        <v>17.0</v>
      </c>
      <c r="DA62" s="112">
        <v>29.0</v>
      </c>
      <c r="DB62" s="112">
        <v>41.0</v>
      </c>
      <c r="DC62" s="112">
        <v>53.0</v>
      </c>
      <c r="DD62" s="112">
        <v>65.0</v>
      </c>
      <c r="DE62" s="112" t="s">
        <v>116</v>
      </c>
      <c r="DF62" s="112" t="s">
        <v>1812</v>
      </c>
      <c r="DG62" s="112" t="s">
        <v>1813</v>
      </c>
      <c r="DH62" s="112" t="s">
        <v>1814</v>
      </c>
      <c r="DI62" s="112" t="s">
        <v>1815</v>
      </c>
      <c r="DJ62" s="112" t="s">
        <v>1816</v>
      </c>
      <c r="DK62" s="112"/>
      <c r="DL62" s="113" t="s">
        <v>1817</v>
      </c>
      <c r="DM62" s="114" t="s">
        <v>245</v>
      </c>
      <c r="DN62" s="114">
        <v>5.0</v>
      </c>
      <c r="DO62" s="114">
        <v>3.0</v>
      </c>
      <c r="DP62" s="114">
        <v>4.0</v>
      </c>
      <c r="DQ62" s="115" t="s">
        <v>1818</v>
      </c>
      <c r="DR62" s="124" t="s">
        <v>248</v>
      </c>
      <c r="DS62" s="124" t="s">
        <v>249</v>
      </c>
      <c r="DT62" s="124" t="s">
        <v>275</v>
      </c>
      <c r="DU62" s="124" t="s">
        <v>250</v>
      </c>
      <c r="DV62" s="124" t="s">
        <v>251</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671</v>
      </c>
      <c r="B63" s="69" t="s">
        <v>386</v>
      </c>
      <c r="C63" s="80" t="s">
        <v>1819</v>
      </c>
      <c r="D63" s="81" t="s">
        <v>1820</v>
      </c>
      <c r="E63" s="82" t="s">
        <v>179</v>
      </c>
      <c r="F63" s="82" t="s">
        <v>1821</v>
      </c>
      <c r="G63" s="82" t="s">
        <v>1822</v>
      </c>
      <c r="H63" s="82" t="s">
        <v>1823</v>
      </c>
      <c r="I63" s="82" t="s">
        <v>1824</v>
      </c>
      <c r="J63" s="83"/>
      <c r="K63" s="84"/>
      <c r="L63" s="85" t="s">
        <v>184</v>
      </c>
      <c r="M63" s="84"/>
      <c r="N63" s="84"/>
      <c r="O63" s="85" t="s">
        <v>184</v>
      </c>
      <c r="P63" s="84"/>
      <c r="Q63" s="86"/>
      <c r="R63" s="84"/>
      <c r="S63" s="84"/>
      <c r="T63" s="84"/>
      <c r="U63" s="84"/>
      <c r="V63" s="86"/>
      <c r="W63" s="87"/>
      <c r="X63" s="88" t="s">
        <v>282</v>
      </c>
      <c r="Y63" s="89" t="s">
        <v>283</v>
      </c>
      <c r="Z63" s="89" t="s">
        <v>226</v>
      </c>
      <c r="AA63" s="90"/>
      <c r="AB63" s="91" t="s">
        <v>257</v>
      </c>
      <c r="AC63" s="92" t="s">
        <v>579</v>
      </c>
      <c r="AD63" s="93" t="s">
        <v>258</v>
      </c>
      <c r="AE63" s="92" t="s">
        <v>318</v>
      </c>
      <c r="AF63" s="92" t="s">
        <v>219</v>
      </c>
      <c r="AG63" s="92" t="s">
        <v>1294</v>
      </c>
      <c r="AH63" s="92" t="s">
        <v>194</v>
      </c>
      <c r="AI63" s="94">
        <v>3077.0</v>
      </c>
      <c r="AJ63" s="94">
        <v>282.0</v>
      </c>
      <c r="AK63" s="94">
        <v>460.0</v>
      </c>
      <c r="AL63" s="94">
        <v>236.0</v>
      </c>
      <c r="AM63" s="94">
        <v>347.0</v>
      </c>
      <c r="AN63" s="94">
        <v>79.0</v>
      </c>
      <c r="AO63" s="95"/>
      <c r="AP63" s="96" t="s">
        <v>578</v>
      </c>
      <c r="AQ63" s="97" t="s">
        <v>890</v>
      </c>
      <c r="AR63" s="98" t="s">
        <v>224</v>
      </c>
      <c r="AS63" s="97" t="s">
        <v>1734</v>
      </c>
      <c r="AT63" s="97" t="s">
        <v>224</v>
      </c>
      <c r="AU63" s="97" t="s">
        <v>1202</v>
      </c>
      <c r="AV63" s="97" t="s">
        <v>470</v>
      </c>
      <c r="AW63" s="94">
        <v>2942.0</v>
      </c>
      <c r="AX63" s="94">
        <v>235.0</v>
      </c>
      <c r="AY63" s="94">
        <v>487.0</v>
      </c>
      <c r="AZ63" s="94">
        <v>219.0</v>
      </c>
      <c r="BA63" s="94">
        <v>347.0</v>
      </c>
      <c r="BB63" s="94">
        <v>79.0</v>
      </c>
      <c r="BC63" s="99"/>
      <c r="BD63" s="100" t="s">
        <v>219</v>
      </c>
      <c r="BE63" s="101" t="s">
        <v>723</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233</v>
      </c>
      <c r="BY63" s="106" t="s">
        <v>1826</v>
      </c>
      <c r="BZ63" s="106" t="s">
        <v>1827</v>
      </c>
      <c r="CA63" s="106" t="s">
        <v>1374</v>
      </c>
      <c r="CB63" s="106" t="s">
        <v>1828</v>
      </c>
      <c r="CC63" s="106" t="s">
        <v>203</v>
      </c>
      <c r="CD63" s="122" t="s">
        <v>1829</v>
      </c>
      <c r="CE63" s="123" t="s">
        <v>1830</v>
      </c>
      <c r="CF63" s="123" t="s">
        <v>1831</v>
      </c>
      <c r="CG63" s="109" t="s">
        <v>302</v>
      </c>
      <c r="CH63" s="109" t="s">
        <v>243</v>
      </c>
      <c r="CI63" s="109" t="s">
        <v>1832</v>
      </c>
      <c r="CJ63" s="83"/>
      <c r="CK63" s="111" t="s">
        <v>1833</v>
      </c>
      <c r="CL63" s="112" t="s">
        <v>560</v>
      </c>
      <c r="CM63" s="112" t="s">
        <v>675</v>
      </c>
      <c r="CN63" s="112" t="s">
        <v>282</v>
      </c>
      <c r="CO63" s="112" t="s">
        <v>482</v>
      </c>
      <c r="CP63" s="112"/>
      <c r="CQ63" s="112"/>
      <c r="CR63" s="112">
        <v>21.0</v>
      </c>
      <c r="CS63" s="112">
        <v>84.0</v>
      </c>
      <c r="CT63" s="112">
        <v>154.0</v>
      </c>
      <c r="CU63" s="112">
        <v>224.0</v>
      </c>
      <c r="CV63" s="112">
        <v>294.0</v>
      </c>
      <c r="CW63" s="112">
        <v>364.0</v>
      </c>
      <c r="CX63" s="112" t="s">
        <v>112</v>
      </c>
      <c r="CY63" s="112">
        <v>6.0</v>
      </c>
      <c r="CZ63" s="112">
        <v>17.0</v>
      </c>
      <c r="DA63" s="112">
        <v>29.0</v>
      </c>
      <c r="DB63" s="112">
        <v>41.0</v>
      </c>
      <c r="DC63" s="112">
        <v>53.0</v>
      </c>
      <c r="DD63" s="112">
        <v>65.0</v>
      </c>
      <c r="DE63" s="112" t="s">
        <v>116</v>
      </c>
      <c r="DF63" s="112" t="s">
        <v>1834</v>
      </c>
      <c r="DG63" s="112" t="s">
        <v>1835</v>
      </c>
      <c r="DH63" s="112" t="s">
        <v>1836</v>
      </c>
      <c r="DI63" s="112" t="s">
        <v>1837</v>
      </c>
      <c r="DJ63" s="112" t="s">
        <v>1838</v>
      </c>
      <c r="DK63" s="112"/>
      <c r="DL63" s="113" t="s">
        <v>1839</v>
      </c>
      <c r="DM63" s="114" t="s">
        <v>590</v>
      </c>
      <c r="DN63" s="114">
        <v>5.0</v>
      </c>
      <c r="DO63" s="114">
        <v>2.0</v>
      </c>
      <c r="DP63" s="114">
        <v>2.0</v>
      </c>
      <c r="DQ63" s="115" t="s">
        <v>1840</v>
      </c>
      <c r="DR63" s="116" t="s">
        <v>248</v>
      </c>
      <c r="DS63" s="116" t="s">
        <v>249</v>
      </c>
      <c r="DT63" s="116" t="s">
        <v>275</v>
      </c>
      <c r="DU63" s="116" t="s">
        <v>250</v>
      </c>
      <c r="DV63" s="116" t="s">
        <v>251</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212</v>
      </c>
      <c r="C64" s="80" t="s">
        <v>1842</v>
      </c>
      <c r="D64" s="81" t="s">
        <v>1843</v>
      </c>
      <c r="E64" s="82" t="s">
        <v>179</v>
      </c>
      <c r="F64" s="82" t="s">
        <v>179</v>
      </c>
      <c r="G64" s="82" t="s">
        <v>1844</v>
      </c>
      <c r="H64" s="82" t="s">
        <v>1845</v>
      </c>
      <c r="I64" s="82" t="s">
        <v>1846</v>
      </c>
      <c r="J64" s="83"/>
      <c r="K64" s="84"/>
      <c r="L64" s="196" t="s">
        <v>184</v>
      </c>
      <c r="M64" s="85"/>
      <c r="N64" s="84"/>
      <c r="O64" s="196" t="s">
        <v>184</v>
      </c>
      <c r="P64" s="85"/>
      <c r="Q64" s="86"/>
      <c r="R64" s="85"/>
      <c r="S64" s="84"/>
      <c r="T64" s="84"/>
      <c r="U64" s="85"/>
      <c r="V64" s="142"/>
      <c r="W64" s="87"/>
      <c r="X64" s="88" t="s">
        <v>848</v>
      </c>
      <c r="Y64" s="153" t="s">
        <v>603</v>
      </c>
      <c r="Z64" s="89" t="s">
        <v>1847</v>
      </c>
      <c r="AA64" s="90"/>
      <c r="AB64" s="91" t="s">
        <v>1061</v>
      </c>
      <c r="AC64" s="92" t="s">
        <v>696</v>
      </c>
      <c r="AD64" s="93" t="s">
        <v>1062</v>
      </c>
      <c r="AE64" s="92" t="s">
        <v>850</v>
      </c>
      <c r="AF64" s="92" t="s">
        <v>325</v>
      </c>
      <c r="AG64" s="143" t="s">
        <v>1848</v>
      </c>
      <c r="AH64" s="92" t="s">
        <v>585</v>
      </c>
      <c r="AI64" s="94"/>
      <c r="AJ64" s="94"/>
      <c r="AK64" s="94"/>
      <c r="AL64" s="94"/>
      <c r="AM64" s="94"/>
      <c r="AN64" s="94"/>
      <c r="AO64" s="95"/>
      <c r="AP64" s="96"/>
      <c r="AQ64" s="97"/>
      <c r="AR64" s="98"/>
      <c r="AS64" s="97"/>
      <c r="AT64" s="97"/>
      <c r="AU64" s="97"/>
      <c r="AV64" s="97"/>
      <c r="AW64" s="94"/>
      <c r="AX64" s="94"/>
      <c r="AY64" s="94"/>
      <c r="AZ64" s="94"/>
      <c r="BA64" s="94"/>
      <c r="BB64" s="94"/>
      <c r="BC64" s="99"/>
      <c r="BD64" s="100" t="s">
        <v>547</v>
      </c>
      <c r="BE64" s="145" t="s">
        <v>1277</v>
      </c>
      <c r="BF64" s="102" t="s">
        <v>852</v>
      </c>
      <c r="BG64" s="101" t="s">
        <v>667</v>
      </c>
      <c r="BH64" s="101" t="s">
        <v>366</v>
      </c>
      <c r="BI64" s="101" t="s">
        <v>1849</v>
      </c>
      <c r="BJ64" s="101" t="s">
        <v>371</v>
      </c>
      <c r="BK64" s="103"/>
      <c r="BL64" s="103"/>
      <c r="BM64" s="103"/>
      <c r="BN64" s="103"/>
      <c r="BO64" s="103"/>
      <c r="BP64" s="103"/>
      <c r="BQ64" s="83"/>
      <c r="BR64" s="104">
        <v>40.0</v>
      </c>
      <c r="BS64" s="104">
        <v>35.0</v>
      </c>
      <c r="BT64" s="104">
        <v>15.0</v>
      </c>
      <c r="BU64" s="104">
        <v>10.0</v>
      </c>
      <c r="BV64" s="105" t="s">
        <v>1850</v>
      </c>
      <c r="BW64" s="83"/>
      <c r="BX64" s="106" t="s">
        <v>373</v>
      </c>
      <c r="BY64" s="106" t="s">
        <v>855</v>
      </c>
      <c r="BZ64" s="106" t="s">
        <v>1851</v>
      </c>
      <c r="CA64" s="106" t="s">
        <v>745</v>
      </c>
      <c r="CB64" s="106" t="s">
        <v>1852</v>
      </c>
      <c r="CC64" s="106" t="s">
        <v>1037</v>
      </c>
      <c r="CD64" s="147"/>
      <c r="CE64" s="123"/>
      <c r="CF64" s="123"/>
      <c r="CG64" s="109"/>
      <c r="CH64" s="109"/>
      <c r="CI64" s="110"/>
      <c r="CJ64" s="83"/>
      <c r="CK64" s="111" t="s">
        <v>1853</v>
      </c>
      <c r="CL64" s="112" t="s">
        <v>515</v>
      </c>
      <c r="CM64" s="112" t="s">
        <v>516</v>
      </c>
      <c r="CN64" s="112" t="s">
        <v>339</v>
      </c>
      <c r="CO64" s="112"/>
      <c r="CP64" s="112"/>
      <c r="CQ64" s="112"/>
      <c r="CR64" s="112">
        <v>25.0</v>
      </c>
      <c r="CS64" s="112">
        <v>101.0</v>
      </c>
      <c r="CT64" s="112">
        <v>185.0</v>
      </c>
      <c r="CU64" s="112">
        <v>269.0</v>
      </c>
      <c r="CV64" s="112">
        <v>353.0</v>
      </c>
      <c r="CW64" s="112">
        <v>437.0</v>
      </c>
      <c r="CX64" s="112" t="s">
        <v>112</v>
      </c>
      <c r="CY64" s="112">
        <v>6.0</v>
      </c>
      <c r="CZ64" s="112">
        <v>17.0</v>
      </c>
      <c r="DA64" s="112">
        <v>29.0</v>
      </c>
      <c r="DB64" s="112">
        <v>41.0</v>
      </c>
      <c r="DC64" s="112">
        <v>53.0</v>
      </c>
      <c r="DD64" s="112">
        <v>65.0</v>
      </c>
      <c r="DE64" s="112" t="s">
        <v>115</v>
      </c>
      <c r="DF64" s="112" t="s">
        <v>1854</v>
      </c>
      <c r="DG64" s="112" t="s">
        <v>1855</v>
      </c>
      <c r="DH64" s="112" t="s">
        <v>1856</v>
      </c>
      <c r="DI64" s="112" t="s">
        <v>1857</v>
      </c>
      <c r="DJ64" s="112" t="s">
        <v>1858</v>
      </c>
      <c r="DK64" s="112"/>
      <c r="DL64" s="113" t="s">
        <v>1859</v>
      </c>
      <c r="DM64" s="114" t="s">
        <v>569</v>
      </c>
      <c r="DN64" s="114">
        <v>5.0</v>
      </c>
      <c r="DO64" s="114">
        <v>1.0</v>
      </c>
      <c r="DP64" s="114" t="s">
        <v>347</v>
      </c>
      <c r="DQ64" s="115" t="s">
        <v>1860</v>
      </c>
      <c r="DR64" s="124" t="s">
        <v>206</v>
      </c>
      <c r="DS64" s="124" t="s">
        <v>383</v>
      </c>
      <c r="DT64" s="124" t="s">
        <v>208</v>
      </c>
      <c r="DU64" s="124" t="s">
        <v>209</v>
      </c>
      <c r="DV64" s="124" t="s">
        <v>210</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212</v>
      </c>
      <c r="C65" s="80" t="s">
        <v>1862</v>
      </c>
      <c r="D65" s="81" t="s">
        <v>1863</v>
      </c>
      <c r="E65" s="82" t="s">
        <v>179</v>
      </c>
      <c r="F65" s="82" t="s">
        <v>179</v>
      </c>
      <c r="G65" s="82" t="s">
        <v>1864</v>
      </c>
      <c r="H65" s="82" t="s">
        <v>1865</v>
      </c>
      <c r="I65" s="82" t="s">
        <v>1866</v>
      </c>
      <c r="J65" s="83"/>
      <c r="K65" s="84"/>
      <c r="L65" s="84"/>
      <c r="M65" s="85" t="s">
        <v>184</v>
      </c>
      <c r="N65" s="84"/>
      <c r="O65" s="85"/>
      <c r="P65" s="85"/>
      <c r="Q65" s="86"/>
      <c r="R65" s="85" t="s">
        <v>184</v>
      </c>
      <c r="S65" s="84"/>
      <c r="T65" s="84"/>
      <c r="U65" s="85"/>
      <c r="V65" s="142" t="s">
        <v>184</v>
      </c>
      <c r="W65" s="87"/>
      <c r="X65" s="88" t="s">
        <v>1867</v>
      </c>
      <c r="Y65" s="153" t="s">
        <v>1868</v>
      </c>
      <c r="Z65" s="89" t="s">
        <v>434</v>
      </c>
      <c r="AA65" s="90"/>
      <c r="AB65" s="91" t="s">
        <v>1869</v>
      </c>
      <c r="AC65" s="92" t="s">
        <v>363</v>
      </c>
      <c r="AD65" s="93" t="s">
        <v>1870</v>
      </c>
      <c r="AE65" s="92" t="s">
        <v>198</v>
      </c>
      <c r="AF65" s="92" t="s">
        <v>438</v>
      </c>
      <c r="AG65" s="143" t="s">
        <v>1871</v>
      </c>
      <c r="AH65" s="92" t="s">
        <v>231</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440</v>
      </c>
      <c r="BH65" s="101" t="s">
        <v>898</v>
      </c>
      <c r="BI65" s="101" t="s">
        <v>1875</v>
      </c>
      <c r="BJ65" s="101" t="s">
        <v>694</v>
      </c>
      <c r="BK65" s="103"/>
      <c r="BL65" s="103"/>
      <c r="BM65" s="103"/>
      <c r="BN65" s="103"/>
      <c r="BO65" s="103"/>
      <c r="BP65" s="103"/>
      <c r="BQ65" s="83"/>
      <c r="BR65" s="104">
        <v>20.0</v>
      </c>
      <c r="BS65" s="104">
        <v>30.0</v>
      </c>
      <c r="BT65" s="104">
        <v>25.0</v>
      </c>
      <c r="BU65" s="104">
        <v>25.0</v>
      </c>
      <c r="BV65" s="105" t="s">
        <v>1876</v>
      </c>
      <c r="BW65" s="83"/>
      <c r="BX65" s="106" t="s">
        <v>373</v>
      </c>
      <c r="BY65" s="106" t="s">
        <v>201</v>
      </c>
      <c r="BZ65" s="106" t="s">
        <v>1877</v>
      </c>
      <c r="CA65" s="106" t="s">
        <v>179</v>
      </c>
      <c r="CB65" s="106" t="s">
        <v>1878</v>
      </c>
      <c r="CC65" s="106" t="s">
        <v>179</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987</v>
      </c>
      <c r="DN65" s="114">
        <v>5.0</v>
      </c>
      <c r="DO65" s="114">
        <v>2.0</v>
      </c>
      <c r="DP65" s="114" t="s">
        <v>347</v>
      </c>
      <c r="DQ65" s="115" t="s">
        <v>1880</v>
      </c>
      <c r="DR65" s="116" t="s">
        <v>206</v>
      </c>
      <c r="DS65" s="116" t="s">
        <v>384</v>
      </c>
      <c r="DT65" s="116" t="s">
        <v>453</v>
      </c>
      <c r="DU65" s="139" t="s">
        <v>423</v>
      </c>
      <c r="DV65" s="139" t="s">
        <v>424</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212</v>
      </c>
      <c r="C66" s="80" t="s">
        <v>1882</v>
      </c>
      <c r="D66" s="81" t="s">
        <v>1883</v>
      </c>
      <c r="E66" s="82" t="s">
        <v>179</v>
      </c>
      <c r="F66" s="82" t="s">
        <v>179</v>
      </c>
      <c r="G66" s="82" t="s">
        <v>1884</v>
      </c>
      <c r="H66" s="82" t="s">
        <v>1885</v>
      </c>
      <c r="I66" s="82" t="s">
        <v>1886</v>
      </c>
      <c r="J66" s="83"/>
      <c r="K66" s="84"/>
      <c r="L66" s="84"/>
      <c r="M66" s="85"/>
      <c r="N66" s="84"/>
      <c r="O66" s="85" t="s">
        <v>184</v>
      </c>
      <c r="P66" s="85" t="s">
        <v>184</v>
      </c>
      <c r="Q66" s="86"/>
      <c r="R66" s="85"/>
      <c r="S66" s="84"/>
      <c r="T66" s="84"/>
      <c r="U66" s="85" t="s">
        <v>535</v>
      </c>
      <c r="V66" s="142"/>
      <c r="W66" s="87"/>
      <c r="X66" s="88" t="s">
        <v>848</v>
      </c>
      <c r="Y66" s="153" t="s">
        <v>1277</v>
      </c>
      <c r="Z66" s="89" t="s">
        <v>696</v>
      </c>
      <c r="AA66" s="90"/>
      <c r="AB66" s="91" t="s">
        <v>190</v>
      </c>
      <c r="AC66" s="92" t="s">
        <v>1638</v>
      </c>
      <c r="AD66" s="93" t="s">
        <v>192</v>
      </c>
      <c r="AE66" s="92" t="s">
        <v>943</v>
      </c>
      <c r="AF66" s="92" t="s">
        <v>194</v>
      </c>
      <c r="AG66" s="143" t="s">
        <v>1887</v>
      </c>
      <c r="AH66" s="92" t="s">
        <v>320</v>
      </c>
      <c r="AI66" s="94"/>
      <c r="AJ66" s="94"/>
      <c r="AK66" s="94"/>
      <c r="AL66" s="94"/>
      <c r="AM66" s="94"/>
      <c r="AN66" s="94"/>
      <c r="AO66" s="95"/>
      <c r="AP66" s="96" t="s">
        <v>547</v>
      </c>
      <c r="AQ66" s="97" t="s">
        <v>1888</v>
      </c>
      <c r="AR66" s="98" t="s">
        <v>852</v>
      </c>
      <c r="AS66" s="97" t="s">
        <v>1889</v>
      </c>
      <c r="AT66" s="97" t="s">
        <v>366</v>
      </c>
      <c r="AU66" s="97" t="s">
        <v>1890</v>
      </c>
      <c r="AV66" s="97" t="s">
        <v>467</v>
      </c>
      <c r="AW66" s="94"/>
      <c r="AX66" s="94"/>
      <c r="AY66" s="94"/>
      <c r="AZ66" s="94"/>
      <c r="BA66" s="94"/>
      <c r="BB66" s="94"/>
      <c r="BC66" s="99"/>
      <c r="BD66" s="100" t="s">
        <v>197</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233</v>
      </c>
      <c r="BY66" s="106" t="s">
        <v>855</v>
      </c>
      <c r="BZ66" s="106" t="s">
        <v>1892</v>
      </c>
      <c r="CA66" s="106" t="s">
        <v>1893</v>
      </c>
      <c r="CB66" s="106" t="s">
        <v>1894</v>
      </c>
      <c r="CC66" s="106" t="s">
        <v>830</v>
      </c>
      <c r="CD66" s="147"/>
      <c r="CE66" s="123"/>
      <c r="CF66" s="123"/>
      <c r="CG66" s="109" t="s">
        <v>379</v>
      </c>
      <c r="CH66" s="109" t="s">
        <v>303</v>
      </c>
      <c r="CI66" s="110"/>
      <c r="CJ66" s="83"/>
      <c r="CK66" s="111" t="s">
        <v>1895</v>
      </c>
      <c r="CL66" s="112" t="s">
        <v>515</v>
      </c>
      <c r="CM66" s="112" t="s">
        <v>516</v>
      </c>
      <c r="CN66" s="112" t="s">
        <v>518</v>
      </c>
      <c r="CO66" s="112" t="s">
        <v>517</v>
      </c>
      <c r="CP66" s="112" t="s">
        <v>339</v>
      </c>
      <c r="CQ66" s="112"/>
      <c r="CR66" s="112">
        <v>25.0</v>
      </c>
      <c r="CS66" s="112">
        <v>101.0</v>
      </c>
      <c r="CT66" s="112">
        <v>185.0</v>
      </c>
      <c r="CU66" s="112">
        <v>269.0</v>
      </c>
      <c r="CV66" s="112">
        <v>353.0</v>
      </c>
      <c r="CW66" s="112">
        <v>437.0</v>
      </c>
      <c r="CX66" s="112" t="s">
        <v>112</v>
      </c>
      <c r="CY66" s="112">
        <v>6.0</v>
      </c>
      <c r="CZ66" s="112">
        <v>17.0</v>
      </c>
      <c r="DA66" s="112">
        <v>29.0</v>
      </c>
      <c r="DB66" s="112">
        <v>41.0</v>
      </c>
      <c r="DC66" s="112">
        <v>53.0</v>
      </c>
      <c r="DD66" s="112">
        <v>65.0</v>
      </c>
      <c r="DE66" s="112" t="s">
        <v>115</v>
      </c>
      <c r="DF66" s="112" t="s">
        <v>1896</v>
      </c>
      <c r="DG66" s="112" t="s">
        <v>1897</v>
      </c>
      <c r="DH66" s="112" t="s">
        <v>1898</v>
      </c>
      <c r="DI66" s="112" t="s">
        <v>1899</v>
      </c>
      <c r="DJ66" s="112" t="s">
        <v>1900</v>
      </c>
      <c r="DK66" s="112"/>
      <c r="DL66" s="113" t="s">
        <v>1901</v>
      </c>
      <c r="DM66" s="114" t="s">
        <v>179</v>
      </c>
      <c r="DN66" s="114">
        <v>3.0</v>
      </c>
      <c r="DO66" s="114" t="s">
        <v>273</v>
      </c>
      <c r="DP66" s="114" t="s">
        <v>179</v>
      </c>
      <c r="DQ66" s="115" t="s">
        <v>1902</v>
      </c>
      <c r="DR66" s="124" t="s">
        <v>206</v>
      </c>
      <c r="DS66" s="124" t="s">
        <v>383</v>
      </c>
      <c r="DT66" s="124" t="s">
        <v>208</v>
      </c>
      <c r="DU66" s="124" t="s">
        <v>209</v>
      </c>
      <c r="DV66" s="124" t="s">
        <v>210</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212</v>
      </c>
      <c r="C67" s="80" t="s">
        <v>1906</v>
      </c>
      <c r="D67" s="81" t="s">
        <v>1907</v>
      </c>
      <c r="E67" s="82" t="s">
        <v>179</v>
      </c>
      <c r="F67" s="82" t="s">
        <v>179</v>
      </c>
      <c r="G67" s="82" t="s">
        <v>1908</v>
      </c>
      <c r="H67" s="82" t="s">
        <v>1909</v>
      </c>
      <c r="I67" s="82" t="s">
        <v>1910</v>
      </c>
      <c r="J67" s="83"/>
      <c r="K67" s="84"/>
      <c r="L67" s="84"/>
      <c r="M67" s="85"/>
      <c r="N67" s="84"/>
      <c r="O67" s="85"/>
      <c r="P67" s="85"/>
      <c r="Q67" s="86"/>
      <c r="R67" s="85" t="s">
        <v>184</v>
      </c>
      <c r="S67" s="85" t="s">
        <v>184</v>
      </c>
      <c r="T67" s="84"/>
      <c r="U67" s="85"/>
      <c r="V67" s="142" t="s">
        <v>184</v>
      </c>
      <c r="W67" s="87"/>
      <c r="X67" s="88" t="s">
        <v>1911</v>
      </c>
      <c r="Y67" s="153" t="s">
        <v>1090</v>
      </c>
      <c r="Z67" s="89" t="s">
        <v>1246</v>
      </c>
      <c r="AA67" s="90"/>
      <c r="AB67" s="91" t="s">
        <v>1912</v>
      </c>
      <c r="AC67" s="92" t="s">
        <v>1574</v>
      </c>
      <c r="AD67" s="93" t="s">
        <v>1913</v>
      </c>
      <c r="AE67" s="92" t="s">
        <v>1914</v>
      </c>
      <c r="AF67" s="92" t="s">
        <v>438</v>
      </c>
      <c r="AG67" s="143" t="s">
        <v>1915</v>
      </c>
      <c r="AH67" s="92" t="s">
        <v>265</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434</v>
      </c>
      <c r="BH67" s="101" t="s">
        <v>1578</v>
      </c>
      <c r="BI67" s="101" t="s">
        <v>1919</v>
      </c>
      <c r="BJ67" s="101" t="s">
        <v>229</v>
      </c>
      <c r="BK67" s="103"/>
      <c r="BL67" s="103"/>
      <c r="BM67" s="103"/>
      <c r="BN67" s="103"/>
      <c r="BO67" s="103"/>
      <c r="BP67" s="103"/>
      <c r="BQ67" s="83"/>
      <c r="BR67" s="104">
        <v>20.0</v>
      </c>
      <c r="BS67" s="104">
        <v>20.0</v>
      </c>
      <c r="BT67" s="104">
        <v>35.0</v>
      </c>
      <c r="BU67" s="104">
        <v>25.0</v>
      </c>
      <c r="BV67" s="105" t="s">
        <v>1920</v>
      </c>
      <c r="BW67" s="83"/>
      <c r="BX67" s="106" t="s">
        <v>373</v>
      </c>
      <c r="BY67" s="106" t="s">
        <v>201</v>
      </c>
      <c r="BZ67" s="106" t="s">
        <v>1921</v>
      </c>
      <c r="CA67" s="106" t="s">
        <v>179</v>
      </c>
      <c r="CB67" s="106" t="s">
        <v>1922</v>
      </c>
      <c r="CC67" s="106" t="s">
        <v>179</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569</v>
      </c>
      <c r="DN67" s="114">
        <v>6.0</v>
      </c>
      <c r="DO67" s="114">
        <v>5.0</v>
      </c>
      <c r="DP67" s="114" t="s">
        <v>1625</v>
      </c>
      <c r="DQ67" s="115" t="s">
        <v>1924</v>
      </c>
      <c r="DR67" s="116" t="s">
        <v>206</v>
      </c>
      <c r="DS67" s="116" t="s">
        <v>384</v>
      </c>
      <c r="DT67" s="116" t="s">
        <v>453</v>
      </c>
      <c r="DU67" s="139" t="s">
        <v>423</v>
      </c>
      <c r="DV67" s="139" t="s">
        <v>424</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212</v>
      </c>
      <c r="C68" s="80" t="s">
        <v>1926</v>
      </c>
      <c r="D68" s="81" t="s">
        <v>1927</v>
      </c>
      <c r="E68" s="82" t="s">
        <v>179</v>
      </c>
      <c r="F68" s="82" t="s">
        <v>179</v>
      </c>
      <c r="G68" s="82" t="s">
        <v>1928</v>
      </c>
      <c r="H68" s="82" t="s">
        <v>1929</v>
      </c>
      <c r="I68" s="82" t="s">
        <v>1930</v>
      </c>
      <c r="J68" s="83"/>
      <c r="K68" s="84"/>
      <c r="L68" s="85" t="s">
        <v>184</v>
      </c>
      <c r="M68" s="84"/>
      <c r="N68" s="84"/>
      <c r="O68" s="85"/>
      <c r="P68" s="85" t="s">
        <v>184</v>
      </c>
      <c r="Q68" s="86"/>
      <c r="R68" s="84"/>
      <c r="S68" s="84"/>
      <c r="T68" s="84"/>
      <c r="U68" s="84"/>
      <c r="V68" s="86"/>
      <c r="W68" s="87"/>
      <c r="X68" s="88" t="s">
        <v>1931</v>
      </c>
      <c r="Y68" s="89" t="s">
        <v>1932</v>
      </c>
      <c r="Z68" s="153" t="s">
        <v>1933</v>
      </c>
      <c r="AA68" s="90"/>
      <c r="AB68" s="91" t="s">
        <v>1513</v>
      </c>
      <c r="AC68" s="92" t="s">
        <v>943</v>
      </c>
      <c r="AD68" s="93" t="s">
        <v>1639</v>
      </c>
      <c r="AE68" s="92" t="s">
        <v>187</v>
      </c>
      <c r="AF68" s="92" t="s">
        <v>320</v>
      </c>
      <c r="AG68" s="92" t="s">
        <v>976</v>
      </c>
      <c r="AH68" s="92" t="s">
        <v>196</v>
      </c>
      <c r="AI68" s="94"/>
      <c r="AJ68" s="94"/>
      <c r="AK68" s="94"/>
      <c r="AL68" s="94"/>
      <c r="AM68" s="94"/>
      <c r="AN68" s="94"/>
      <c r="AO68" s="95"/>
      <c r="AP68" s="96"/>
      <c r="AQ68" s="97"/>
      <c r="AR68" s="98"/>
      <c r="AS68" s="97"/>
      <c r="AT68" s="97"/>
      <c r="AU68" s="97"/>
      <c r="AV68" s="97"/>
      <c r="AW68" s="94"/>
      <c r="AX68" s="94"/>
      <c r="AY68" s="94"/>
      <c r="AZ68" s="94"/>
      <c r="BA68" s="94"/>
      <c r="BB68" s="94"/>
      <c r="BC68" s="99"/>
      <c r="BD68" s="100" t="s">
        <v>401</v>
      </c>
      <c r="BE68" s="101" t="s">
        <v>1934</v>
      </c>
      <c r="BF68" s="102" t="s">
        <v>403</v>
      </c>
      <c r="BG68" s="101" t="s">
        <v>394</v>
      </c>
      <c r="BH68" s="101" t="s">
        <v>405</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233</v>
      </c>
      <c r="BY68" s="106" t="s">
        <v>1938</v>
      </c>
      <c r="BZ68" s="106" t="s">
        <v>1939</v>
      </c>
      <c r="CA68" s="106" t="s">
        <v>1940</v>
      </c>
      <c r="CB68" s="106" t="s">
        <v>1941</v>
      </c>
      <c r="CC68" s="106" t="s">
        <v>1942</v>
      </c>
      <c r="CD68" s="122" t="s">
        <v>1943</v>
      </c>
      <c r="CE68" s="123" t="s">
        <v>1944</v>
      </c>
      <c r="CF68" s="123" t="s">
        <v>1945</v>
      </c>
      <c r="CG68" s="109" t="s">
        <v>558</v>
      </c>
      <c r="CH68" s="109" t="s">
        <v>243</v>
      </c>
      <c r="CI68" s="110"/>
      <c r="CJ68" s="83"/>
      <c r="CK68" s="111" t="s">
        <v>1946</v>
      </c>
      <c r="CL68" s="112" t="s">
        <v>337</v>
      </c>
      <c r="CM68" s="112" t="s">
        <v>275</v>
      </c>
      <c r="CN68" s="112" t="s">
        <v>517</v>
      </c>
      <c r="CO68" s="112" t="s">
        <v>705</v>
      </c>
      <c r="CP68" s="112"/>
      <c r="CQ68" s="112"/>
      <c r="CR68" s="112">
        <v>34.0</v>
      </c>
      <c r="CS68" s="112">
        <v>135.0</v>
      </c>
      <c r="CT68" s="112">
        <v>247.0</v>
      </c>
      <c r="CU68" s="112">
        <v>359.0</v>
      </c>
      <c r="CV68" s="112">
        <v>471.0</v>
      </c>
      <c r="CW68" s="112">
        <v>583.0</v>
      </c>
      <c r="CX68" s="112" t="s">
        <v>112</v>
      </c>
      <c r="CY68" s="112">
        <v>7.0</v>
      </c>
      <c r="CZ68" s="112">
        <v>21.0</v>
      </c>
      <c r="DA68" s="112">
        <v>37.0</v>
      </c>
      <c r="DB68" s="112">
        <v>53.0</v>
      </c>
      <c r="DC68" s="112">
        <v>69.0</v>
      </c>
      <c r="DD68" s="112">
        <v>85.0</v>
      </c>
      <c r="DE68" s="112" t="s">
        <v>113</v>
      </c>
      <c r="DF68" s="112" t="s">
        <v>1947</v>
      </c>
      <c r="DG68" s="112" t="s">
        <v>1948</v>
      </c>
      <c r="DH68" s="112" t="s">
        <v>1949</v>
      </c>
      <c r="DI68" s="112" t="s">
        <v>1950</v>
      </c>
      <c r="DJ68" s="112" t="s">
        <v>1951</v>
      </c>
      <c r="DK68" s="112"/>
      <c r="DL68" s="113" t="s">
        <v>1952</v>
      </c>
      <c r="DM68" s="114" t="s">
        <v>1953</v>
      </c>
      <c r="DN68" s="114">
        <v>4.0</v>
      </c>
      <c r="DO68" s="114" t="s">
        <v>273</v>
      </c>
      <c r="DP68" s="114" t="s">
        <v>347</v>
      </c>
      <c r="DQ68" s="115" t="s">
        <v>1954</v>
      </c>
      <c r="DR68" s="124" t="s">
        <v>206</v>
      </c>
      <c r="DS68" s="124" t="s">
        <v>207</v>
      </c>
      <c r="DT68" s="124" t="s">
        <v>208</v>
      </c>
      <c r="DU68" s="124" t="s">
        <v>209</v>
      </c>
      <c r="DV68" s="124" t="s">
        <v>210</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386</v>
      </c>
      <c r="C69" s="80" t="s">
        <v>1958</v>
      </c>
      <c r="D69" s="81" t="s">
        <v>1959</v>
      </c>
      <c r="E69" s="82" t="s">
        <v>179</v>
      </c>
      <c r="F69" s="82" t="s">
        <v>1960</v>
      </c>
      <c r="G69" s="82" t="s">
        <v>1961</v>
      </c>
      <c r="H69" s="82" t="s">
        <v>1962</v>
      </c>
      <c r="I69" s="82" t="s">
        <v>1963</v>
      </c>
      <c r="J69" s="83"/>
      <c r="K69" s="84"/>
      <c r="L69" s="84"/>
      <c r="M69" s="84"/>
      <c r="N69" s="84"/>
      <c r="O69" s="85" t="s">
        <v>184</v>
      </c>
      <c r="P69" s="85" t="s">
        <v>184</v>
      </c>
      <c r="Q69" s="86"/>
      <c r="R69" s="84"/>
      <c r="S69" s="84"/>
      <c r="T69" s="84"/>
      <c r="U69" s="84"/>
      <c r="V69" s="86"/>
      <c r="W69" s="87"/>
      <c r="X69" s="88" t="s">
        <v>282</v>
      </c>
      <c r="Y69" s="89" t="s">
        <v>818</v>
      </c>
      <c r="Z69" s="89" t="s">
        <v>660</v>
      </c>
      <c r="AA69" s="90"/>
      <c r="AB69" s="91" t="s">
        <v>219</v>
      </c>
      <c r="AC69" s="143" t="s">
        <v>1964</v>
      </c>
      <c r="AD69" s="93" t="s">
        <v>221</v>
      </c>
      <c r="AE69" s="92" t="s">
        <v>722</v>
      </c>
      <c r="AF69" s="92" t="s">
        <v>219</v>
      </c>
      <c r="AG69" s="92" t="s">
        <v>724</v>
      </c>
      <c r="AH69" s="92" t="s">
        <v>604</v>
      </c>
      <c r="AI69" s="94">
        <v>3015.0</v>
      </c>
      <c r="AJ69" s="94">
        <v>310.0</v>
      </c>
      <c r="AK69" s="94">
        <v>405.0</v>
      </c>
      <c r="AL69" s="94">
        <v>224.0</v>
      </c>
      <c r="AM69" s="94">
        <v>347.0</v>
      </c>
      <c r="AN69" s="94">
        <v>80.0</v>
      </c>
      <c r="AO69" s="95"/>
      <c r="AP69" s="96" t="s">
        <v>578</v>
      </c>
      <c r="AQ69" s="97" t="s">
        <v>1965</v>
      </c>
      <c r="AR69" s="98" t="s">
        <v>820</v>
      </c>
      <c r="AS69" s="97" t="s">
        <v>465</v>
      </c>
      <c r="AT69" s="97" t="s">
        <v>224</v>
      </c>
      <c r="AU69" s="97" t="s">
        <v>1734</v>
      </c>
      <c r="AV69" s="97" t="s">
        <v>231</v>
      </c>
      <c r="AW69" s="94">
        <v>3015.0</v>
      </c>
      <c r="AX69" s="94">
        <v>257.0</v>
      </c>
      <c r="AY69" s="94">
        <v>464.0</v>
      </c>
      <c r="AZ69" s="94">
        <v>224.0</v>
      </c>
      <c r="BA69" s="94">
        <v>339.0</v>
      </c>
      <c r="BB69" s="94">
        <v>80.0</v>
      </c>
      <c r="BC69" s="99"/>
      <c r="BD69" s="100" t="s">
        <v>197</v>
      </c>
      <c r="BE69" s="101" t="s">
        <v>198</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200</v>
      </c>
      <c r="BY69" s="106" t="s">
        <v>201</v>
      </c>
      <c r="BZ69" s="106" t="s">
        <v>1436</v>
      </c>
      <c r="CA69" s="106" t="s">
        <v>1437</v>
      </c>
      <c r="CB69" s="106" t="s">
        <v>1967</v>
      </c>
      <c r="CC69" s="106" t="s">
        <v>936</v>
      </c>
      <c r="CD69" s="122" t="s">
        <v>1968</v>
      </c>
      <c r="CE69" s="123" t="s">
        <v>1969</v>
      </c>
      <c r="CF69" s="123" t="s">
        <v>1970</v>
      </c>
      <c r="CG69" s="109" t="s">
        <v>302</v>
      </c>
      <c r="CH69" s="109" t="s">
        <v>303</v>
      </c>
      <c r="CI69" s="110"/>
      <c r="CJ69" s="83"/>
      <c r="CK69" s="111" t="s">
        <v>1971</v>
      </c>
      <c r="CL69" s="112" t="s">
        <v>560</v>
      </c>
      <c r="CM69" s="112" t="s">
        <v>675</v>
      </c>
      <c r="CN69" s="112" t="s">
        <v>282</v>
      </c>
      <c r="CO69" s="112" t="s">
        <v>482</v>
      </c>
      <c r="CP69" s="112"/>
      <c r="CQ69" s="112"/>
      <c r="CR69" s="112">
        <v>21.0</v>
      </c>
      <c r="CS69" s="112">
        <v>84.0</v>
      </c>
      <c r="CT69" s="112">
        <v>154.0</v>
      </c>
      <c r="CU69" s="112">
        <v>224.0</v>
      </c>
      <c r="CV69" s="112">
        <v>294.0</v>
      </c>
      <c r="CW69" s="112">
        <v>364.0</v>
      </c>
      <c r="CX69" s="112" t="s">
        <v>112</v>
      </c>
      <c r="CY69" s="112">
        <v>6.0</v>
      </c>
      <c r="CZ69" s="112">
        <v>17.0</v>
      </c>
      <c r="DA69" s="112">
        <v>29.0</v>
      </c>
      <c r="DB69" s="112">
        <v>41.0</v>
      </c>
      <c r="DC69" s="112">
        <v>53.0</v>
      </c>
      <c r="DD69" s="112">
        <v>65.0</v>
      </c>
      <c r="DE69" s="112" t="s">
        <v>116</v>
      </c>
      <c r="DF69" s="112" t="s">
        <v>1972</v>
      </c>
      <c r="DG69" s="112" t="s">
        <v>1973</v>
      </c>
      <c r="DH69" s="112" t="s">
        <v>1974</v>
      </c>
      <c r="DI69" s="112" t="s">
        <v>1975</v>
      </c>
      <c r="DJ69" s="112" t="s">
        <v>1976</v>
      </c>
      <c r="DK69" s="112"/>
      <c r="DL69" s="113" t="s">
        <v>1977</v>
      </c>
      <c r="DM69" s="114" t="s">
        <v>489</v>
      </c>
      <c r="DN69" s="114">
        <v>5.0</v>
      </c>
      <c r="DO69" s="114">
        <v>3.0</v>
      </c>
      <c r="DP69" s="114" t="s">
        <v>347</v>
      </c>
      <c r="DQ69" s="115" t="s">
        <v>1978</v>
      </c>
      <c r="DR69" s="116" t="s">
        <v>248</v>
      </c>
      <c r="DS69" s="116" t="s">
        <v>249</v>
      </c>
      <c r="DT69" s="116" t="s">
        <v>275</v>
      </c>
      <c r="DU69" s="116" t="s">
        <v>250</v>
      </c>
      <c r="DV69" s="116" t="s">
        <v>251</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386</v>
      </c>
      <c r="C70" s="80" t="s">
        <v>1980</v>
      </c>
      <c r="D70" s="81" t="s">
        <v>1981</v>
      </c>
      <c r="E70" s="82" t="s">
        <v>179</v>
      </c>
      <c r="F70" s="82" t="s">
        <v>1982</v>
      </c>
      <c r="G70" s="82" t="s">
        <v>1983</v>
      </c>
      <c r="H70" s="82" t="s">
        <v>1984</v>
      </c>
      <c r="I70" s="82" t="s">
        <v>1985</v>
      </c>
      <c r="J70" s="83"/>
      <c r="K70" s="84"/>
      <c r="L70" s="85"/>
      <c r="M70" s="85"/>
      <c r="N70" s="85" t="s">
        <v>184</v>
      </c>
      <c r="O70" s="85" t="s">
        <v>184</v>
      </c>
      <c r="P70" s="84"/>
      <c r="Q70" s="86"/>
      <c r="R70" s="84"/>
      <c r="S70" s="84"/>
      <c r="T70" s="84"/>
      <c r="U70" s="85"/>
      <c r="V70" s="142" t="s">
        <v>184</v>
      </c>
      <c r="W70" s="87"/>
      <c r="X70" s="88" t="s">
        <v>216</v>
      </c>
      <c r="Y70" s="89" t="s">
        <v>272</v>
      </c>
      <c r="Z70" s="89" t="s">
        <v>398</v>
      </c>
      <c r="AA70" s="90"/>
      <c r="AB70" s="91" t="s">
        <v>1986</v>
      </c>
      <c r="AC70" s="92" t="s">
        <v>1987</v>
      </c>
      <c r="AD70" s="93" t="s">
        <v>1988</v>
      </c>
      <c r="AE70" s="92" t="s">
        <v>465</v>
      </c>
      <c r="AF70" s="92" t="s">
        <v>219</v>
      </c>
      <c r="AG70" s="180" t="s">
        <v>1141</v>
      </c>
      <c r="AH70" s="92" t="s">
        <v>224</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220</v>
      </c>
      <c r="BF70" s="102" t="s">
        <v>1990</v>
      </c>
      <c r="BG70" s="101" t="s">
        <v>395</v>
      </c>
      <c r="BH70" s="101" t="s">
        <v>229</v>
      </c>
      <c r="BI70" s="101" t="s">
        <v>1991</v>
      </c>
      <c r="BJ70" s="101" t="s">
        <v>604</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200</v>
      </c>
      <c r="BY70" s="106" t="s">
        <v>201</v>
      </c>
      <c r="BZ70" s="106" t="s">
        <v>1993</v>
      </c>
      <c r="CA70" s="106" t="s">
        <v>179</v>
      </c>
      <c r="CB70" s="106" t="s">
        <v>1994</v>
      </c>
      <c r="CC70" s="106" t="s">
        <v>179</v>
      </c>
      <c r="CD70" s="122" t="s">
        <v>1995</v>
      </c>
      <c r="CE70" s="123" t="s">
        <v>1996</v>
      </c>
      <c r="CF70" s="123" t="s">
        <v>1997</v>
      </c>
      <c r="CG70" s="109" t="s">
        <v>478</v>
      </c>
      <c r="CH70" s="109" t="s">
        <v>243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272</v>
      </c>
      <c r="DN70" s="114">
        <v>5.0</v>
      </c>
      <c r="DO70" s="114">
        <v>4.0</v>
      </c>
      <c r="DP70" s="114">
        <v>4.0</v>
      </c>
      <c r="DQ70" s="115" t="s">
        <v>1999</v>
      </c>
      <c r="DR70" s="124" t="s">
        <v>248</v>
      </c>
      <c r="DS70" s="124" t="s">
        <v>249</v>
      </c>
      <c r="DT70" s="124" t="s">
        <v>275</v>
      </c>
      <c r="DU70" s="124" t="s">
        <v>250</v>
      </c>
      <c r="DV70" s="124" t="s">
        <v>251</v>
      </c>
      <c r="DW70" s="124"/>
      <c r="DX70" s="124"/>
      <c r="DY70" s="117"/>
      <c r="DZ70" s="118"/>
      <c r="EA70" s="119" t="str">
        <f t="array" ref="EA70">if(ISBLANK(X70),,(XLOOKUP(X70,Classes!A:A,Classes!A:A,CONCAT("ERROR-Class: ",X70))))</f>
        <v>Sister</v>
      </c>
      <c r="EB70" s="149" t="s">
        <v>493</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1067</v>
      </c>
      <c r="B71" s="69" t="s">
        <v>212</v>
      </c>
      <c r="C71" s="80" t="s">
        <v>2000</v>
      </c>
      <c r="D71" s="81" t="s">
        <v>2001</v>
      </c>
      <c r="E71" s="82"/>
      <c r="F71" s="82"/>
      <c r="G71" s="82"/>
      <c r="H71" s="82"/>
      <c r="I71" s="82"/>
      <c r="J71" s="83"/>
      <c r="K71" s="84"/>
      <c r="L71" s="85"/>
      <c r="M71" s="85"/>
      <c r="N71" s="85"/>
      <c r="O71" s="85" t="s">
        <v>184</v>
      </c>
      <c r="P71" s="121" t="s">
        <v>184</v>
      </c>
      <c r="Q71" s="86"/>
      <c r="R71" s="84"/>
      <c r="S71" s="121" t="s">
        <v>184</v>
      </c>
      <c r="T71" s="84"/>
      <c r="U71" s="85"/>
      <c r="V71" s="142"/>
      <c r="W71" s="87"/>
      <c r="X71" s="88" t="s">
        <v>2002</v>
      </c>
      <c r="Y71" s="89" t="s">
        <v>2003</v>
      </c>
      <c r="Z71" s="89" t="s">
        <v>819</v>
      </c>
      <c r="AA71" s="90"/>
      <c r="AB71" s="91" t="s">
        <v>1225</v>
      </c>
      <c r="AC71" s="92" t="s">
        <v>187</v>
      </c>
      <c r="AD71" s="93" t="s">
        <v>2004</v>
      </c>
      <c r="AE71" s="92" t="s">
        <v>2005</v>
      </c>
      <c r="AF71" s="92" t="s">
        <v>801</v>
      </c>
      <c r="AG71" s="180" t="s">
        <v>402</v>
      </c>
      <c r="AH71" s="92" t="s">
        <v>399</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916</v>
      </c>
      <c r="BF71" s="102" t="s">
        <v>2007</v>
      </c>
      <c r="BG71" s="101" t="s">
        <v>660</v>
      </c>
      <c r="BH71" s="101" t="s">
        <v>662</v>
      </c>
      <c r="BI71" s="101" t="s">
        <v>1433</v>
      </c>
      <c r="BJ71" s="101" t="s">
        <v>467</v>
      </c>
      <c r="BK71" s="103"/>
      <c r="BL71" s="103"/>
      <c r="BM71" s="103"/>
      <c r="BN71" s="103"/>
      <c r="BO71" s="103"/>
      <c r="BP71" s="103"/>
      <c r="BQ71" s="83"/>
      <c r="BR71" s="104">
        <v>30.0</v>
      </c>
      <c r="BS71" s="104">
        <v>40.0</v>
      </c>
      <c r="BT71" s="104">
        <v>20.0</v>
      </c>
      <c r="BU71" s="104">
        <v>25.0</v>
      </c>
      <c r="BV71" s="105" t="s">
        <v>2008</v>
      </c>
      <c r="BW71" s="83"/>
      <c r="BX71" s="106" t="s">
        <v>233</v>
      </c>
      <c r="BY71" s="106" t="s">
        <v>2009</v>
      </c>
      <c r="BZ71" s="106" t="s">
        <v>2010</v>
      </c>
      <c r="CA71" s="106" t="s">
        <v>1881</v>
      </c>
      <c r="CB71" s="106" t="s">
        <v>2011</v>
      </c>
      <c r="CC71" s="106" t="s">
        <v>830</v>
      </c>
      <c r="CD71" s="122" t="s">
        <v>701</v>
      </c>
      <c r="CE71" s="123" t="s">
        <v>2012</v>
      </c>
      <c r="CF71" s="123" t="s">
        <v>2013</v>
      </c>
      <c r="CG71" s="109" t="s">
        <v>1697</v>
      </c>
      <c r="CH71" s="109" t="s">
        <v>243</v>
      </c>
      <c r="CI71" s="110"/>
      <c r="CJ71" s="83"/>
      <c r="CK71" s="111" t="s">
        <v>2014</v>
      </c>
      <c r="CL71" s="112" t="s">
        <v>675</v>
      </c>
      <c r="CM71" s="112" t="s">
        <v>482</v>
      </c>
      <c r="CN71" s="112" t="s">
        <v>383</v>
      </c>
      <c r="CO71" s="112"/>
      <c r="CP71" s="112"/>
      <c r="CQ71" s="112"/>
      <c r="CR71" s="112">
        <v>21.0</v>
      </c>
      <c r="CS71" s="112">
        <v>84.0</v>
      </c>
      <c r="CT71" s="112">
        <v>154.0</v>
      </c>
      <c r="CU71" s="112">
        <v>224.0</v>
      </c>
      <c r="CV71" s="112">
        <v>294.0</v>
      </c>
      <c r="CW71" s="112">
        <v>364.0</v>
      </c>
      <c r="CX71" s="112" t="s">
        <v>112</v>
      </c>
      <c r="CY71" s="112">
        <v>6.0</v>
      </c>
      <c r="CZ71" s="112">
        <v>17.0</v>
      </c>
      <c r="DA71" s="112">
        <v>29.0</v>
      </c>
      <c r="DB71" s="112">
        <v>41.0</v>
      </c>
      <c r="DC71" s="112">
        <v>53.0</v>
      </c>
      <c r="DD71" s="112">
        <v>65.0</v>
      </c>
      <c r="DE71" s="112" t="s">
        <v>116</v>
      </c>
      <c r="DF71" s="112" t="s">
        <v>2015</v>
      </c>
      <c r="DG71" s="112" t="s">
        <v>2016</v>
      </c>
      <c r="DH71" s="112" t="s">
        <v>2017</v>
      </c>
      <c r="DI71" s="112" t="s">
        <v>2018</v>
      </c>
      <c r="DJ71" s="112" t="s">
        <v>2019</v>
      </c>
      <c r="DK71" s="112"/>
      <c r="DL71" s="113" t="s">
        <v>2020</v>
      </c>
      <c r="DM71" s="114" t="s">
        <v>590</v>
      </c>
      <c r="DN71" s="114">
        <v>5.0</v>
      </c>
      <c r="DO71" s="114">
        <v>2.0</v>
      </c>
      <c r="DP71" s="114" t="s">
        <v>347</v>
      </c>
      <c r="DQ71" s="115" t="s">
        <v>2021</v>
      </c>
      <c r="DR71" s="116" t="s">
        <v>248</v>
      </c>
      <c r="DS71" s="116" t="s">
        <v>249</v>
      </c>
      <c r="DT71" s="116" t="s">
        <v>275</v>
      </c>
      <c r="DU71" s="116" t="s">
        <v>350</v>
      </c>
      <c r="DV71" s="116" t="s">
        <v>351</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386</v>
      </c>
      <c r="C72" s="80" t="s">
        <v>2023</v>
      </c>
      <c r="D72" s="81" t="s">
        <v>2024</v>
      </c>
      <c r="E72" s="82"/>
      <c r="F72" s="82"/>
      <c r="G72" s="82"/>
      <c r="H72" s="82"/>
      <c r="I72" s="82"/>
      <c r="J72" s="83"/>
      <c r="K72" s="84"/>
      <c r="L72" s="85"/>
      <c r="M72" s="85"/>
      <c r="N72" s="85"/>
      <c r="O72" s="85"/>
      <c r="P72" s="121" t="s">
        <v>184</v>
      </c>
      <c r="Q72" s="86"/>
      <c r="R72" s="84"/>
      <c r="S72" s="84"/>
      <c r="T72" s="84"/>
      <c r="U72" s="85"/>
      <c r="V72" s="142" t="s">
        <v>184</v>
      </c>
      <c r="W72" s="87"/>
      <c r="X72" s="88" t="s">
        <v>430</v>
      </c>
      <c r="Y72" s="89" t="s">
        <v>2025</v>
      </c>
      <c r="Z72" s="89" t="s">
        <v>1274</v>
      </c>
      <c r="AA72" s="90"/>
      <c r="AB72" s="91" t="s">
        <v>2026</v>
      </c>
      <c r="AC72" s="92" t="s">
        <v>667</v>
      </c>
      <c r="AD72" s="93" t="s">
        <v>2027</v>
      </c>
      <c r="AE72" s="92" t="s">
        <v>260</v>
      </c>
      <c r="AF72" s="92" t="s">
        <v>604</v>
      </c>
      <c r="AG72" s="180" t="s">
        <v>2028</v>
      </c>
      <c r="AH72" s="92" t="s">
        <v>231</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696</v>
      </c>
      <c r="BF72" s="102" t="s">
        <v>2030</v>
      </c>
      <c r="BG72" s="101" t="s">
        <v>542</v>
      </c>
      <c r="BH72" s="101" t="s">
        <v>366</v>
      </c>
      <c r="BI72" s="101" t="s">
        <v>1638</v>
      </c>
      <c r="BJ72" s="101" t="s">
        <v>545</v>
      </c>
      <c r="BK72" s="103"/>
      <c r="BL72" s="103"/>
      <c r="BM72" s="103"/>
      <c r="BN72" s="103"/>
      <c r="BO72" s="103"/>
      <c r="BP72" s="103"/>
      <c r="BQ72" s="83"/>
      <c r="BR72" s="104">
        <v>40.0</v>
      </c>
      <c r="BS72" s="104">
        <v>15.0</v>
      </c>
      <c r="BT72" s="104">
        <v>30.0</v>
      </c>
      <c r="BU72" s="104">
        <v>10.0</v>
      </c>
      <c r="BV72" s="105" t="s">
        <v>2031</v>
      </c>
      <c r="BW72" s="83"/>
      <c r="BX72" s="106" t="s">
        <v>200</v>
      </c>
      <c r="BY72" s="106" t="s">
        <v>201</v>
      </c>
      <c r="BZ72" s="106" t="s">
        <v>2032</v>
      </c>
      <c r="CA72" s="106" t="s">
        <v>179</v>
      </c>
      <c r="CB72" s="106" t="s">
        <v>2033</v>
      </c>
      <c r="CC72" s="106" t="s">
        <v>179</v>
      </c>
      <c r="CD72" s="122" t="s">
        <v>1255</v>
      </c>
      <c r="CE72" s="123" t="s">
        <v>2034</v>
      </c>
      <c r="CF72" s="123" t="s">
        <v>2035</v>
      </c>
      <c r="CG72" s="109" t="s">
        <v>450</v>
      </c>
      <c r="CH72" s="109" t="s">
        <v>303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346</v>
      </c>
      <c r="DN72" s="114">
        <v>3.0</v>
      </c>
      <c r="DO72" s="114">
        <v>4.0</v>
      </c>
      <c r="DP72" s="114">
        <v>3.0</v>
      </c>
      <c r="DQ72" s="115" t="s">
        <v>2037</v>
      </c>
      <c r="DR72" s="124" t="s">
        <v>206</v>
      </c>
      <c r="DS72" s="124" t="s">
        <v>384</v>
      </c>
      <c r="DT72" s="124" t="s">
        <v>453</v>
      </c>
      <c r="DU72" s="124" t="s">
        <v>209</v>
      </c>
      <c r="DV72" s="124" t="s">
        <v>210</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1298</v>
      </c>
      <c r="B73" s="69" t="s">
        <v>176</v>
      </c>
      <c r="C73" s="80" t="s">
        <v>2038</v>
      </c>
      <c r="D73" s="81" t="s">
        <v>2039</v>
      </c>
      <c r="E73" s="82" t="s">
        <v>179</v>
      </c>
      <c r="F73" s="82" t="s">
        <v>2040</v>
      </c>
      <c r="G73" s="82" t="s">
        <v>2041</v>
      </c>
      <c r="H73" s="82" t="s">
        <v>2042</v>
      </c>
      <c r="I73" s="82" t="s">
        <v>2043</v>
      </c>
      <c r="J73" s="83"/>
      <c r="K73" s="84"/>
      <c r="L73" s="85" t="s">
        <v>184</v>
      </c>
      <c r="M73" s="85" t="s">
        <v>184</v>
      </c>
      <c r="N73" s="84"/>
      <c r="O73" s="84"/>
      <c r="P73" s="84"/>
      <c r="Q73" s="86"/>
      <c r="R73" s="84"/>
      <c r="S73" s="84"/>
      <c r="T73" s="85" t="s">
        <v>184</v>
      </c>
      <c r="U73" s="84"/>
      <c r="V73" s="86"/>
      <c r="W73" s="87"/>
      <c r="X73" s="88" t="s">
        <v>282</v>
      </c>
      <c r="Y73" s="89" t="s">
        <v>228</v>
      </c>
      <c r="Z73" s="89" t="s">
        <v>890</v>
      </c>
      <c r="AA73" s="90"/>
      <c r="AB73" s="91" t="s">
        <v>219</v>
      </c>
      <c r="AC73" s="92" t="s">
        <v>398</v>
      </c>
      <c r="AD73" s="93"/>
      <c r="AE73" s="92"/>
      <c r="AF73" s="92"/>
      <c r="AG73" s="92"/>
      <c r="AH73" s="92"/>
      <c r="AI73" s="94"/>
      <c r="AJ73" s="94"/>
      <c r="AK73" s="94"/>
      <c r="AL73" s="94"/>
      <c r="AM73" s="94"/>
      <c r="AN73" s="94"/>
      <c r="AO73" s="95"/>
      <c r="AP73" s="96" t="s">
        <v>578</v>
      </c>
      <c r="AQ73" s="97" t="s">
        <v>468</v>
      </c>
      <c r="AR73" s="98" t="s">
        <v>224</v>
      </c>
      <c r="AS73" s="97" t="s">
        <v>294</v>
      </c>
      <c r="AT73" s="97" t="s">
        <v>224</v>
      </c>
      <c r="AU73" s="97" t="s">
        <v>1202</v>
      </c>
      <c r="AV73" s="97" t="s">
        <v>470</v>
      </c>
      <c r="AW73" s="94">
        <v>2333.0</v>
      </c>
      <c r="AX73" s="94">
        <v>212.0</v>
      </c>
      <c r="AY73" s="94">
        <v>418.0</v>
      </c>
      <c r="AZ73" s="94">
        <v>166.0</v>
      </c>
      <c r="BA73" s="94">
        <v>273.0</v>
      </c>
      <c r="BB73" s="94">
        <v>73.0</v>
      </c>
      <c r="BC73" s="99"/>
      <c r="BD73" s="100" t="s">
        <v>471</v>
      </c>
      <c r="BE73" s="101" t="s">
        <v>465</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233</v>
      </c>
      <c r="BY73" s="106" t="s">
        <v>201</v>
      </c>
      <c r="BZ73" s="106" t="s">
        <v>2045</v>
      </c>
      <c r="CA73" s="106" t="s">
        <v>2046</v>
      </c>
      <c r="CB73" s="106" t="s">
        <v>672</v>
      </c>
      <c r="CC73" s="106" t="s">
        <v>673</v>
      </c>
      <c r="CD73" s="122" t="s">
        <v>2047</v>
      </c>
      <c r="CE73" s="123" t="s">
        <v>2048</v>
      </c>
      <c r="CF73" s="123" t="s">
        <v>2049</v>
      </c>
      <c r="CG73" s="109" t="s">
        <v>302</v>
      </c>
      <c r="CH73" s="109" t="s">
        <v>303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248</v>
      </c>
      <c r="DS73" s="116" t="s">
        <v>249</v>
      </c>
      <c r="DT73" s="116" t="s">
        <v>249</v>
      </c>
      <c r="DU73" s="116" t="s">
        <v>250</v>
      </c>
      <c r="DV73" s="116" t="s">
        <v>251</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212</v>
      </c>
      <c r="C74" s="125" t="s">
        <v>2051</v>
      </c>
      <c r="D74" s="126" t="s">
        <v>2052</v>
      </c>
      <c r="E74" s="127"/>
      <c r="F74" s="127"/>
      <c r="G74" s="127"/>
      <c r="H74" s="127"/>
      <c r="I74" s="127"/>
      <c r="J74" s="83"/>
      <c r="K74" s="84"/>
      <c r="L74" s="85"/>
      <c r="M74" s="84"/>
      <c r="N74" s="84"/>
      <c r="O74" s="121" t="s">
        <v>184</v>
      </c>
      <c r="P74" s="121" t="s">
        <v>184</v>
      </c>
      <c r="Q74" s="86"/>
      <c r="R74" s="84"/>
      <c r="S74" s="84"/>
      <c r="T74" s="84"/>
      <c r="U74" s="121" t="s">
        <v>184</v>
      </c>
      <c r="V74" s="86"/>
      <c r="W74" s="87"/>
      <c r="X74" s="129" t="s">
        <v>2053</v>
      </c>
      <c r="Y74" s="130" t="s">
        <v>2054</v>
      </c>
      <c r="Z74" s="130" t="s">
        <v>667</v>
      </c>
      <c r="AA74" s="90"/>
      <c r="AB74" s="91" t="s">
        <v>2055</v>
      </c>
      <c r="AC74" s="131" t="s">
        <v>2056</v>
      </c>
      <c r="AD74" s="93" t="s">
        <v>2057</v>
      </c>
      <c r="AE74" s="131" t="s">
        <v>437</v>
      </c>
      <c r="AF74" s="131" t="s">
        <v>604</v>
      </c>
      <c r="AG74" s="131" t="s">
        <v>1274</v>
      </c>
      <c r="AH74" s="131" t="s">
        <v>229</v>
      </c>
      <c r="AI74" s="94"/>
      <c r="AJ74" s="94"/>
      <c r="AK74" s="94"/>
      <c r="AL74" s="94"/>
      <c r="AM74" s="94"/>
      <c r="AN74" s="94"/>
      <c r="AO74" s="95"/>
      <c r="AP74" s="96" t="s">
        <v>2058</v>
      </c>
      <c r="AQ74" s="132" t="s">
        <v>2059</v>
      </c>
      <c r="AR74" s="98" t="s">
        <v>2060</v>
      </c>
      <c r="AS74" s="132" t="s">
        <v>1141</v>
      </c>
      <c r="AT74" s="132" t="s">
        <v>231</v>
      </c>
      <c r="AU74" s="132" t="s">
        <v>605</v>
      </c>
      <c r="AV74" s="132" t="s">
        <v>545</v>
      </c>
      <c r="AW74" s="94"/>
      <c r="AX74" s="94"/>
      <c r="AY74" s="94"/>
      <c r="AZ74" s="94"/>
      <c r="BA74" s="94"/>
      <c r="BB74" s="94"/>
      <c r="BC74" s="99"/>
      <c r="BD74" s="100" t="s">
        <v>407</v>
      </c>
      <c r="BE74" s="133" t="s">
        <v>434</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200</v>
      </c>
      <c r="BY74" s="134" t="s">
        <v>2062</v>
      </c>
      <c r="BZ74" s="134" t="s">
        <v>2063</v>
      </c>
      <c r="CA74" s="134" t="s">
        <v>1453</v>
      </c>
      <c r="CB74" s="134" t="s">
        <v>2064</v>
      </c>
      <c r="CC74" s="134" t="s">
        <v>1701</v>
      </c>
      <c r="CD74" s="135"/>
      <c r="CE74" s="136" t="s">
        <v>2065</v>
      </c>
      <c r="CF74" s="136" t="s">
        <v>2066</v>
      </c>
      <c r="CG74" s="137" t="s">
        <v>450</v>
      </c>
      <c r="CH74" s="137" t="s">
        <v>243</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569</v>
      </c>
      <c r="DN74" s="114">
        <v>4.0</v>
      </c>
      <c r="DO74" s="114">
        <v>5.0</v>
      </c>
      <c r="DP74" s="114" t="s">
        <v>127</v>
      </c>
      <c r="DQ74" s="115" t="s">
        <v>2068</v>
      </c>
      <c r="DR74" s="148" t="s">
        <v>206</v>
      </c>
      <c r="DS74" s="148" t="s">
        <v>384</v>
      </c>
      <c r="DT74" s="148" t="s">
        <v>453</v>
      </c>
      <c r="DU74" s="148" t="s">
        <v>423</v>
      </c>
      <c r="DV74" s="148" t="s">
        <v>424</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212</v>
      </c>
      <c r="C75" s="80" t="s">
        <v>2070</v>
      </c>
      <c r="D75" s="81" t="s">
        <v>2071</v>
      </c>
      <c r="E75" s="82" t="s">
        <v>179</v>
      </c>
      <c r="F75" s="82" t="s">
        <v>179</v>
      </c>
      <c r="G75" s="82" t="s">
        <v>2072</v>
      </c>
      <c r="H75" s="82" t="s">
        <v>2073</v>
      </c>
      <c r="I75" s="82" t="s">
        <v>2074</v>
      </c>
      <c r="J75" s="83"/>
      <c r="K75" s="84"/>
      <c r="L75" s="85"/>
      <c r="M75" s="85"/>
      <c r="N75" s="85" t="s">
        <v>184</v>
      </c>
      <c r="O75" s="84"/>
      <c r="P75" s="84"/>
      <c r="Q75" s="86"/>
      <c r="R75" s="85" t="s">
        <v>184</v>
      </c>
      <c r="S75" s="84"/>
      <c r="T75" s="85"/>
      <c r="U75" s="85"/>
      <c r="V75" s="142" t="s">
        <v>535</v>
      </c>
      <c r="W75" s="87"/>
      <c r="X75" s="88" t="s">
        <v>438</v>
      </c>
      <c r="Y75" s="153" t="s">
        <v>2075</v>
      </c>
      <c r="Z75" s="89" t="s">
        <v>2076</v>
      </c>
      <c r="AA75" s="90"/>
      <c r="AB75" s="91" t="s">
        <v>2077</v>
      </c>
      <c r="AC75" s="92" t="s">
        <v>2078</v>
      </c>
      <c r="AD75" s="93" t="s">
        <v>2079</v>
      </c>
      <c r="AE75" s="143" t="s">
        <v>2080</v>
      </c>
      <c r="AF75" s="92" t="s">
        <v>438</v>
      </c>
      <c r="AG75" s="143" t="s">
        <v>2081</v>
      </c>
      <c r="AH75" s="92" t="s">
        <v>371</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434</v>
      </c>
      <c r="BH75" s="101" t="s">
        <v>1578</v>
      </c>
      <c r="BI75" s="145" t="s">
        <v>2084</v>
      </c>
      <c r="BJ75" s="101" t="s">
        <v>231</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233</v>
      </c>
      <c r="BY75" s="106" t="s">
        <v>201</v>
      </c>
      <c r="BZ75" s="106" t="s">
        <v>2086</v>
      </c>
      <c r="CA75" s="106" t="s">
        <v>179</v>
      </c>
      <c r="CB75" s="106" t="s">
        <v>2087</v>
      </c>
      <c r="CC75" s="106" t="s">
        <v>179</v>
      </c>
      <c r="CD75" s="122" t="s">
        <v>748</v>
      </c>
      <c r="CE75" s="123" t="s">
        <v>2088</v>
      </c>
      <c r="CF75" s="123" t="s">
        <v>2089</v>
      </c>
      <c r="CG75" s="109" t="s">
        <v>450</v>
      </c>
      <c r="CH75" s="109" t="s">
        <v>303</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569</v>
      </c>
      <c r="DN75" s="114">
        <v>5.0</v>
      </c>
      <c r="DO75" s="114">
        <v>5.0</v>
      </c>
      <c r="DP75" s="114" t="s">
        <v>712</v>
      </c>
      <c r="DQ75" s="115" t="s">
        <v>2091</v>
      </c>
      <c r="DR75" s="116" t="s">
        <v>206</v>
      </c>
      <c r="DS75" s="116" t="s">
        <v>383</v>
      </c>
      <c r="DT75" s="116" t="s">
        <v>384</v>
      </c>
      <c r="DU75" s="139" t="s">
        <v>423</v>
      </c>
      <c r="DV75" s="139" t="s">
        <v>424</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212</v>
      </c>
      <c r="C76" s="80" t="s">
        <v>2092</v>
      </c>
      <c r="D76" s="81" t="s">
        <v>2093</v>
      </c>
      <c r="E76" s="82"/>
      <c r="F76" s="82"/>
      <c r="G76" s="82"/>
      <c r="H76" s="82"/>
      <c r="I76" s="82"/>
      <c r="J76" s="83"/>
      <c r="K76" s="84"/>
      <c r="L76" s="85"/>
      <c r="M76" s="85"/>
      <c r="N76" s="85"/>
      <c r="O76" s="84"/>
      <c r="P76" s="84"/>
      <c r="Q76" s="128" t="s">
        <v>184</v>
      </c>
      <c r="R76" s="85" t="s">
        <v>184</v>
      </c>
      <c r="S76" s="84"/>
      <c r="T76" s="85"/>
      <c r="U76" s="85" t="s">
        <v>184</v>
      </c>
      <c r="V76" s="142"/>
      <c r="W76" s="87"/>
      <c r="X76" s="88" t="s">
        <v>438</v>
      </c>
      <c r="Y76" s="153" t="s">
        <v>1090</v>
      </c>
      <c r="Z76" s="89" t="s">
        <v>1574</v>
      </c>
      <c r="AA76" s="90"/>
      <c r="AB76" s="91" t="s">
        <v>407</v>
      </c>
      <c r="AC76" s="143" t="s">
        <v>1274</v>
      </c>
      <c r="AD76" s="93" t="s">
        <v>1089</v>
      </c>
      <c r="AE76" s="143" t="s">
        <v>2056</v>
      </c>
      <c r="AF76" s="92" t="s">
        <v>438</v>
      </c>
      <c r="AG76" s="143" t="s">
        <v>2094</v>
      </c>
      <c r="AH76" s="92" t="s">
        <v>898</v>
      </c>
      <c r="AI76" s="94"/>
      <c r="AJ76" s="94"/>
      <c r="AK76" s="94"/>
      <c r="AL76" s="94"/>
      <c r="AM76" s="94"/>
      <c r="AN76" s="94"/>
      <c r="AO76" s="95"/>
      <c r="AP76" s="96"/>
      <c r="AQ76" s="97"/>
      <c r="AR76" s="98"/>
      <c r="AS76" s="97"/>
      <c r="AT76" s="97"/>
      <c r="AU76" s="97"/>
      <c r="AV76" s="97"/>
      <c r="AW76" s="94"/>
      <c r="AX76" s="94"/>
      <c r="AY76" s="94"/>
      <c r="AZ76" s="94"/>
      <c r="BA76" s="94"/>
      <c r="BB76" s="94"/>
      <c r="BC76" s="99"/>
      <c r="BD76" s="100" t="s">
        <v>606</v>
      </c>
      <c r="BE76" s="145" t="s">
        <v>1091</v>
      </c>
      <c r="BF76" s="102" t="s">
        <v>2095</v>
      </c>
      <c r="BG76" s="101" t="s">
        <v>607</v>
      </c>
      <c r="BH76" s="101" t="s">
        <v>231</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200</v>
      </c>
      <c r="BY76" s="106" t="s">
        <v>2099</v>
      </c>
      <c r="BZ76" s="106" t="s">
        <v>2100</v>
      </c>
      <c r="CA76" s="106" t="s">
        <v>1881</v>
      </c>
      <c r="CB76" s="106" t="s">
        <v>2101</v>
      </c>
      <c r="CC76" s="106" t="s">
        <v>1453</v>
      </c>
      <c r="CD76" s="122" t="s">
        <v>1808</v>
      </c>
      <c r="CE76" s="123" t="s">
        <v>2102</v>
      </c>
      <c r="CF76" s="123" t="s">
        <v>2103</v>
      </c>
      <c r="CG76" s="109" t="s">
        <v>450</v>
      </c>
      <c r="CH76" s="109" t="s">
        <v>243</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525</v>
      </c>
      <c r="DN76" s="114">
        <v>3.0</v>
      </c>
      <c r="DO76" s="114">
        <v>2.0</v>
      </c>
      <c r="DP76" s="114" t="s">
        <v>347</v>
      </c>
      <c r="DQ76" s="115" t="s">
        <v>2105</v>
      </c>
      <c r="DR76" s="124" t="s">
        <v>206</v>
      </c>
      <c r="DS76" s="148" t="s">
        <v>384</v>
      </c>
      <c r="DT76" s="148" t="s">
        <v>453</v>
      </c>
      <c r="DU76" s="148" t="s">
        <v>423</v>
      </c>
      <c r="DV76" s="148" t="s">
        <v>424</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212</v>
      </c>
      <c r="C77" s="80" t="s">
        <v>2107</v>
      </c>
      <c r="D77" s="81" t="s">
        <v>2108</v>
      </c>
      <c r="E77" s="82" t="s">
        <v>179</v>
      </c>
      <c r="F77" s="82" t="s">
        <v>179</v>
      </c>
      <c r="G77" s="82" t="s">
        <v>2109</v>
      </c>
      <c r="H77" s="82" t="s">
        <v>2110</v>
      </c>
      <c r="I77" s="82" t="s">
        <v>2111</v>
      </c>
      <c r="J77" s="83"/>
      <c r="K77" s="84"/>
      <c r="L77" s="85"/>
      <c r="M77" s="85" t="s">
        <v>535</v>
      </c>
      <c r="N77" s="84"/>
      <c r="O77" s="84"/>
      <c r="P77" s="84"/>
      <c r="Q77" s="86"/>
      <c r="R77" s="85" t="s">
        <v>184</v>
      </c>
      <c r="S77" s="84"/>
      <c r="T77" s="85" t="s">
        <v>184</v>
      </c>
      <c r="U77" s="84"/>
      <c r="V77" s="86"/>
      <c r="W77" s="87"/>
      <c r="X77" s="88" t="s">
        <v>2112</v>
      </c>
      <c r="Y77" s="153" t="s">
        <v>2113</v>
      </c>
      <c r="Z77" s="89" t="s">
        <v>1342</v>
      </c>
      <c r="AA77" s="90"/>
      <c r="AB77" s="91" t="s">
        <v>2114</v>
      </c>
      <c r="AC77" s="92" t="s">
        <v>404</v>
      </c>
      <c r="AD77" s="93" t="s">
        <v>2115</v>
      </c>
      <c r="AE77" s="143" t="s">
        <v>2116</v>
      </c>
      <c r="AF77" s="92" t="s">
        <v>325</v>
      </c>
      <c r="AG77" s="143" t="s">
        <v>2117</v>
      </c>
      <c r="AH77" s="92" t="s">
        <v>295</v>
      </c>
      <c r="AI77" s="94">
        <v>5406.0</v>
      </c>
      <c r="AJ77" s="94">
        <v>477.0</v>
      </c>
      <c r="AK77" s="94">
        <v>278.0</v>
      </c>
      <c r="AL77" s="94">
        <v>284.0</v>
      </c>
      <c r="AM77" s="94">
        <v>312.0</v>
      </c>
      <c r="AN77" s="94">
        <v>101.0</v>
      </c>
      <c r="AO77" s="95"/>
      <c r="AP77" s="96" t="s">
        <v>2118</v>
      </c>
      <c r="AQ77" s="97" t="s">
        <v>1932</v>
      </c>
      <c r="AR77" s="98" t="s">
        <v>2119</v>
      </c>
      <c r="AS77" s="97" t="s">
        <v>580</v>
      </c>
      <c r="AT77" s="97" t="s">
        <v>694</v>
      </c>
      <c r="AU77" s="144" t="s">
        <v>2120</v>
      </c>
      <c r="AV77" s="97" t="s">
        <v>290</v>
      </c>
      <c r="AW77" s="94">
        <v>5075.0</v>
      </c>
      <c r="AX77" s="94">
        <v>391.0</v>
      </c>
      <c r="AY77" s="94">
        <v>253.0</v>
      </c>
      <c r="AZ77" s="94">
        <v>307.0</v>
      </c>
      <c r="BA77" s="94">
        <v>274.0</v>
      </c>
      <c r="BB77" s="94">
        <v>114.0</v>
      </c>
      <c r="BC77" s="99"/>
      <c r="BD77" s="100" t="s">
        <v>2121</v>
      </c>
      <c r="BE77" s="101" t="s">
        <v>369</v>
      </c>
      <c r="BF77" s="102" t="s">
        <v>2122</v>
      </c>
      <c r="BG77" s="145" t="s">
        <v>2123</v>
      </c>
      <c r="BH77" s="101" t="s">
        <v>327</v>
      </c>
      <c r="BI77" s="101" t="s">
        <v>1141</v>
      </c>
      <c r="BJ77" s="101" t="s">
        <v>320</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233</v>
      </c>
      <c r="BY77" s="106" t="s">
        <v>2125</v>
      </c>
      <c r="BZ77" s="106" t="s">
        <v>2126</v>
      </c>
      <c r="CA77" s="106" t="s">
        <v>330</v>
      </c>
      <c r="CB77" s="106" t="s">
        <v>2127</v>
      </c>
      <c r="CC77" s="106" t="s">
        <v>2128</v>
      </c>
      <c r="CD77" s="122" t="s">
        <v>2129</v>
      </c>
      <c r="CE77" s="123" t="s">
        <v>2130</v>
      </c>
      <c r="CF77" s="123" t="s">
        <v>2131</v>
      </c>
      <c r="CG77" s="109" t="s">
        <v>558</v>
      </c>
      <c r="CH77" s="109" t="s">
        <v>243</v>
      </c>
      <c r="CI77" s="110"/>
      <c r="CJ77" s="83"/>
      <c r="CK77" s="111" t="s">
        <v>2132</v>
      </c>
      <c r="CL77" s="112" t="s">
        <v>560</v>
      </c>
      <c r="CM77" s="112" t="s">
        <v>516</v>
      </c>
      <c r="CN77" s="112" t="s">
        <v>339</v>
      </c>
      <c r="CO77" s="112" t="s">
        <v>482</v>
      </c>
      <c r="CP77" s="112" t="s">
        <v>705</v>
      </c>
      <c r="CQ77" s="112" t="s">
        <v>2133</v>
      </c>
      <c r="CR77" s="112">
        <v>34.0</v>
      </c>
      <c r="CS77" s="112">
        <v>135.0</v>
      </c>
      <c r="CT77" s="112">
        <v>247.0</v>
      </c>
      <c r="CU77" s="112">
        <v>359.0</v>
      </c>
      <c r="CV77" s="112">
        <v>471.0</v>
      </c>
      <c r="CW77" s="112">
        <v>583.0</v>
      </c>
      <c r="CX77" s="112" t="s">
        <v>112</v>
      </c>
      <c r="CY77" s="112">
        <v>4.0</v>
      </c>
      <c r="CZ77" s="112">
        <v>12.0</v>
      </c>
      <c r="DA77" s="112">
        <v>21.0</v>
      </c>
      <c r="DB77" s="112">
        <v>30.0</v>
      </c>
      <c r="DC77" s="112">
        <v>39.0</v>
      </c>
      <c r="DD77" s="112">
        <v>48.0</v>
      </c>
      <c r="DE77" s="112" t="s">
        <v>116</v>
      </c>
      <c r="DF77" s="112" t="s">
        <v>2134</v>
      </c>
      <c r="DG77" s="112" t="s">
        <v>2135</v>
      </c>
      <c r="DH77" s="112" t="s">
        <v>2136</v>
      </c>
      <c r="DI77" s="112" t="s">
        <v>2137</v>
      </c>
      <c r="DJ77" s="112" t="s">
        <v>2138</v>
      </c>
      <c r="DK77" s="112"/>
      <c r="DL77" s="113" t="s">
        <v>2139</v>
      </c>
      <c r="DM77" s="114" t="s">
        <v>569</v>
      </c>
      <c r="DN77" s="114">
        <v>8.0</v>
      </c>
      <c r="DO77" s="114" t="s">
        <v>273</v>
      </c>
      <c r="DP77" s="114" t="s">
        <v>347</v>
      </c>
      <c r="DQ77" s="115" t="s">
        <v>2140</v>
      </c>
      <c r="DR77" s="116" t="s">
        <v>206</v>
      </c>
      <c r="DS77" s="139" t="s">
        <v>208</v>
      </c>
      <c r="DT77" s="139" t="s">
        <v>275</v>
      </c>
      <c r="DU77" s="139" t="s">
        <v>423</v>
      </c>
      <c r="DV77" s="139" t="s">
        <v>424</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212</v>
      </c>
      <c r="C78" s="80" t="s">
        <v>2142</v>
      </c>
      <c r="D78" s="81" t="s">
        <v>2143</v>
      </c>
      <c r="E78" s="82"/>
      <c r="F78" s="82"/>
      <c r="G78" s="82"/>
      <c r="H78" s="82"/>
      <c r="I78" s="82"/>
      <c r="J78" s="83"/>
      <c r="K78" s="121" t="s">
        <v>184</v>
      </c>
      <c r="L78" s="85"/>
      <c r="M78" s="85"/>
      <c r="N78" s="85" t="s">
        <v>184</v>
      </c>
      <c r="O78" s="84"/>
      <c r="P78" s="85"/>
      <c r="Q78" s="128"/>
      <c r="R78" s="85"/>
      <c r="S78" s="84"/>
      <c r="T78" s="85"/>
      <c r="U78" s="84"/>
      <c r="V78" s="128" t="s">
        <v>184</v>
      </c>
      <c r="W78" s="87"/>
      <c r="X78" s="88" t="s">
        <v>2144</v>
      </c>
      <c r="Y78" s="153" t="s">
        <v>195</v>
      </c>
      <c r="Z78" s="89" t="s">
        <v>667</v>
      </c>
      <c r="AA78" s="90"/>
      <c r="AB78" s="91" t="s">
        <v>2145</v>
      </c>
      <c r="AC78" s="92" t="s">
        <v>2146</v>
      </c>
      <c r="AD78" s="93" t="s">
        <v>2147</v>
      </c>
      <c r="AE78" s="143" t="s">
        <v>324</v>
      </c>
      <c r="AF78" s="92" t="s">
        <v>801</v>
      </c>
      <c r="AG78" s="143" t="s">
        <v>504</v>
      </c>
      <c r="AH78" s="92" t="s">
        <v>507</v>
      </c>
      <c r="AI78" s="94"/>
      <c r="AJ78" s="94"/>
      <c r="AK78" s="94"/>
      <c r="AL78" s="94"/>
      <c r="AM78" s="94"/>
      <c r="AN78" s="94"/>
      <c r="AO78" s="95"/>
      <c r="AP78" s="96"/>
      <c r="AQ78" s="97"/>
      <c r="AR78" s="98"/>
      <c r="AS78" s="97"/>
      <c r="AT78" s="97"/>
      <c r="AU78" s="144"/>
      <c r="AV78" s="97"/>
      <c r="AW78" s="94"/>
      <c r="AX78" s="94"/>
      <c r="AY78" s="94"/>
      <c r="AZ78" s="94"/>
      <c r="BA78" s="94"/>
      <c r="BB78" s="94"/>
      <c r="BC78" s="99"/>
      <c r="BD78" s="100" t="s">
        <v>1061</v>
      </c>
      <c r="BE78" s="101" t="s">
        <v>2148</v>
      </c>
      <c r="BF78" s="102" t="s">
        <v>1062</v>
      </c>
      <c r="BG78" s="145" t="s">
        <v>609</v>
      </c>
      <c r="BH78" s="101" t="s">
        <v>325</v>
      </c>
      <c r="BI78" s="101" t="s">
        <v>2149</v>
      </c>
      <c r="BJ78" s="101" t="s">
        <v>545</v>
      </c>
      <c r="BK78" s="103"/>
      <c r="BL78" s="103"/>
      <c r="BM78" s="103"/>
      <c r="BN78" s="103"/>
      <c r="BO78" s="103"/>
      <c r="BP78" s="103"/>
      <c r="BQ78" s="83"/>
      <c r="BR78" s="104">
        <v>25.0</v>
      </c>
      <c r="BS78" s="104">
        <v>40.0</v>
      </c>
      <c r="BT78" s="104">
        <v>25.0</v>
      </c>
      <c r="BU78" s="104">
        <v>10.0</v>
      </c>
      <c r="BV78" s="105" t="s">
        <v>2150</v>
      </c>
      <c r="BW78" s="83"/>
      <c r="BX78" s="106" t="s">
        <v>373</v>
      </c>
      <c r="BY78" s="106" t="s">
        <v>201</v>
      </c>
      <c r="BZ78" s="106" t="s">
        <v>2151</v>
      </c>
      <c r="CA78" s="106" t="s">
        <v>179</v>
      </c>
      <c r="CB78" s="106" t="s">
        <v>2152</v>
      </c>
      <c r="CC78" s="106" t="s">
        <v>179</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305</v>
      </c>
      <c r="DN78" s="114">
        <v>6.0</v>
      </c>
      <c r="DO78" s="114" t="s">
        <v>273</v>
      </c>
      <c r="DP78" s="114" t="s">
        <v>347</v>
      </c>
      <c r="DQ78" s="115" t="s">
        <v>2156</v>
      </c>
      <c r="DR78" s="124" t="s">
        <v>206</v>
      </c>
      <c r="DS78" s="124" t="s">
        <v>383</v>
      </c>
      <c r="DT78" s="124" t="s">
        <v>208</v>
      </c>
      <c r="DU78" s="124" t="s">
        <v>209</v>
      </c>
      <c r="DV78" s="124" t="s">
        <v>210</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212</v>
      </c>
      <c r="C79" s="80" t="s">
        <v>2158</v>
      </c>
      <c r="D79" s="81" t="s">
        <v>2159</v>
      </c>
      <c r="E79" s="82"/>
      <c r="F79" s="82"/>
      <c r="G79" s="82"/>
      <c r="H79" s="82"/>
      <c r="I79" s="82"/>
      <c r="J79" s="83"/>
      <c r="K79" s="84"/>
      <c r="L79" s="85"/>
      <c r="M79" s="85"/>
      <c r="N79" s="85" t="s">
        <v>184</v>
      </c>
      <c r="O79" s="84"/>
      <c r="P79" s="85" t="s">
        <v>184</v>
      </c>
      <c r="Q79" s="128"/>
      <c r="R79" s="85"/>
      <c r="S79" s="84"/>
      <c r="T79" s="85" t="s">
        <v>184</v>
      </c>
      <c r="U79" s="84"/>
      <c r="V79" s="128"/>
      <c r="W79" s="87"/>
      <c r="X79" s="88" t="s">
        <v>2160</v>
      </c>
      <c r="Y79" s="153" t="s">
        <v>2161</v>
      </c>
      <c r="Z79" s="89" t="s">
        <v>2162</v>
      </c>
      <c r="AA79" s="90"/>
      <c r="AB79" s="91" t="s">
        <v>2163</v>
      </c>
      <c r="AC79" s="92" t="s">
        <v>226</v>
      </c>
      <c r="AD79" s="93" t="s">
        <v>2164</v>
      </c>
      <c r="AE79" s="143" t="s">
        <v>2165</v>
      </c>
      <c r="AF79" s="92" t="s">
        <v>229</v>
      </c>
      <c r="AG79" s="143" t="s">
        <v>230</v>
      </c>
      <c r="AH79" s="92" t="s">
        <v>540</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579</v>
      </c>
      <c r="BF79" s="102" t="s">
        <v>2167</v>
      </c>
      <c r="BG79" s="145" t="s">
        <v>402</v>
      </c>
      <c r="BH79" s="101" t="s">
        <v>219</v>
      </c>
      <c r="BI79" s="101" t="s">
        <v>259</v>
      </c>
      <c r="BJ79" s="101" t="s">
        <v>265</v>
      </c>
      <c r="BK79" s="103"/>
      <c r="BL79" s="103"/>
      <c r="BM79" s="103"/>
      <c r="BN79" s="103"/>
      <c r="BO79" s="103"/>
      <c r="BP79" s="103"/>
      <c r="BQ79" s="83"/>
      <c r="BR79" s="104">
        <v>20.0</v>
      </c>
      <c r="BS79" s="104">
        <v>40.0</v>
      </c>
      <c r="BT79" s="104">
        <v>15.0</v>
      </c>
      <c r="BU79" s="104">
        <v>25.0</v>
      </c>
      <c r="BV79" s="105" t="s">
        <v>2168</v>
      </c>
      <c r="BW79" s="83"/>
      <c r="BX79" s="106" t="s">
        <v>373</v>
      </c>
      <c r="BY79" s="106" t="s">
        <v>201</v>
      </c>
      <c r="BZ79" s="106" t="s">
        <v>2169</v>
      </c>
      <c r="CA79" s="106" t="s">
        <v>908</v>
      </c>
      <c r="CB79" s="106" t="s">
        <v>2170</v>
      </c>
      <c r="CC79" s="106" t="s">
        <v>2171</v>
      </c>
      <c r="CD79" s="122" t="s">
        <v>2172</v>
      </c>
      <c r="CE79" s="123" t="s">
        <v>2173</v>
      </c>
      <c r="CF79" s="123" t="s">
        <v>2174</v>
      </c>
      <c r="CG79" s="109"/>
      <c r="CH79" s="109"/>
      <c r="CI79" s="110"/>
      <c r="CJ79" s="83"/>
      <c r="CK79" s="111" t="s">
        <v>2175</v>
      </c>
      <c r="CL79" s="112" t="s">
        <v>560</v>
      </c>
      <c r="CM79" s="112" t="s">
        <v>675</v>
      </c>
      <c r="CN79" s="112" t="s">
        <v>282</v>
      </c>
      <c r="CO79" s="112" t="s">
        <v>482</v>
      </c>
      <c r="CP79" s="112"/>
      <c r="CQ79" s="112"/>
      <c r="CR79" s="112">
        <v>21.0</v>
      </c>
      <c r="CS79" s="112">
        <v>84.0</v>
      </c>
      <c r="CT79" s="112">
        <v>154.0</v>
      </c>
      <c r="CU79" s="112">
        <v>224.0</v>
      </c>
      <c r="CV79" s="112">
        <v>294.0</v>
      </c>
      <c r="CW79" s="112">
        <v>364.0</v>
      </c>
      <c r="CX79" s="112" t="s">
        <v>112</v>
      </c>
      <c r="CY79" s="112">
        <v>6.0</v>
      </c>
      <c r="CZ79" s="112">
        <v>17.0</v>
      </c>
      <c r="DA79" s="112">
        <v>29.0</v>
      </c>
      <c r="DB79" s="112">
        <v>41.0</v>
      </c>
      <c r="DC79" s="112">
        <v>53.0</v>
      </c>
      <c r="DD79" s="112">
        <v>65.0</v>
      </c>
      <c r="DE79" s="112" t="s">
        <v>116</v>
      </c>
      <c r="DF79" s="112" t="s">
        <v>2176</v>
      </c>
      <c r="DG79" s="112" t="s">
        <v>2177</v>
      </c>
      <c r="DH79" s="112" t="s">
        <v>2178</v>
      </c>
      <c r="DI79" s="112" t="s">
        <v>2179</v>
      </c>
      <c r="DJ79" s="112" t="s">
        <v>2180</v>
      </c>
      <c r="DK79" s="112"/>
      <c r="DL79" s="113" t="s">
        <v>2181</v>
      </c>
      <c r="DM79" s="114" t="s">
        <v>245</v>
      </c>
      <c r="DN79" s="114">
        <v>4.0</v>
      </c>
      <c r="DO79" s="114">
        <v>2.0</v>
      </c>
      <c r="DP79" s="114" t="s">
        <v>347</v>
      </c>
      <c r="DQ79" s="115" t="s">
        <v>2182</v>
      </c>
      <c r="DR79" s="116" t="s">
        <v>248</v>
      </c>
      <c r="DS79" s="116" t="s">
        <v>249</v>
      </c>
      <c r="DT79" s="116" t="s">
        <v>275</v>
      </c>
      <c r="DU79" s="116" t="s">
        <v>250</v>
      </c>
      <c r="DV79" s="116" t="s">
        <v>251</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212</v>
      </c>
      <c r="C80" s="80" t="s">
        <v>2184</v>
      </c>
      <c r="D80" s="81" t="s">
        <v>2185</v>
      </c>
      <c r="E80" s="82" t="s">
        <v>179</v>
      </c>
      <c r="F80" s="82" t="s">
        <v>179</v>
      </c>
      <c r="G80" s="82"/>
      <c r="H80" s="82"/>
      <c r="I80" s="82"/>
      <c r="J80" s="83"/>
      <c r="K80" s="84"/>
      <c r="L80" s="85"/>
      <c r="M80" s="85"/>
      <c r="N80" s="84"/>
      <c r="O80" s="84"/>
      <c r="P80" s="84"/>
      <c r="Q80" s="128" t="s">
        <v>184</v>
      </c>
      <c r="R80" s="85"/>
      <c r="S80" s="84"/>
      <c r="T80" s="85" t="s">
        <v>184</v>
      </c>
      <c r="U80" s="84"/>
      <c r="V80" s="128" t="s">
        <v>184</v>
      </c>
      <c r="W80" s="87"/>
      <c r="X80" s="88" t="s">
        <v>2186</v>
      </c>
      <c r="Y80" s="153" t="s">
        <v>579</v>
      </c>
      <c r="Z80" s="89" t="s">
        <v>434</v>
      </c>
      <c r="AA80" s="90"/>
      <c r="AB80" s="91" t="s">
        <v>2187</v>
      </c>
      <c r="AC80" s="92" t="s">
        <v>2188</v>
      </c>
      <c r="AD80" s="93" t="s">
        <v>2189</v>
      </c>
      <c r="AE80" s="143" t="s">
        <v>2190</v>
      </c>
      <c r="AF80" s="92" t="s">
        <v>1578</v>
      </c>
      <c r="AG80" s="143" t="s">
        <v>2191</v>
      </c>
      <c r="AH80" s="92" t="s">
        <v>231</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913</v>
      </c>
      <c r="BF80" s="102" t="s">
        <v>2193</v>
      </c>
      <c r="BG80" s="145" t="s">
        <v>1224</v>
      </c>
      <c r="BH80" s="101" t="s">
        <v>219</v>
      </c>
      <c r="BI80" s="101" t="s">
        <v>1116</v>
      </c>
      <c r="BJ80" s="101" t="s">
        <v>801</v>
      </c>
      <c r="BK80" s="103"/>
      <c r="BL80" s="103"/>
      <c r="BM80" s="103"/>
      <c r="BN80" s="103"/>
      <c r="BO80" s="103"/>
      <c r="BP80" s="103"/>
      <c r="BQ80" s="83"/>
      <c r="BR80" s="104">
        <v>15.0</v>
      </c>
      <c r="BS80" s="104">
        <v>35.0</v>
      </c>
      <c r="BT80" s="104">
        <v>15.0</v>
      </c>
      <c r="BU80" s="104">
        <v>35.0</v>
      </c>
      <c r="BV80" s="105" t="s">
        <v>2194</v>
      </c>
      <c r="BW80" s="83"/>
      <c r="BX80" s="106" t="s">
        <v>373</v>
      </c>
      <c r="BY80" s="106" t="s">
        <v>201</v>
      </c>
      <c r="BZ80" s="106" t="s">
        <v>2195</v>
      </c>
      <c r="CA80" s="106" t="s">
        <v>179</v>
      </c>
      <c r="CB80" s="106" t="s">
        <v>2196</v>
      </c>
      <c r="CC80" s="106" t="s">
        <v>179</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590</v>
      </c>
      <c r="DN80" s="114">
        <v>3.0</v>
      </c>
      <c r="DO80" s="114">
        <v>3.0</v>
      </c>
      <c r="DP80" s="114" t="s">
        <v>347</v>
      </c>
      <c r="DQ80" s="115" t="s">
        <v>2200</v>
      </c>
      <c r="DR80" s="124" t="s">
        <v>248</v>
      </c>
      <c r="DS80" s="124" t="s">
        <v>249</v>
      </c>
      <c r="DT80" s="124" t="s">
        <v>275</v>
      </c>
      <c r="DU80" s="148" t="s">
        <v>1135</v>
      </c>
      <c r="DV80" s="148" t="s">
        <v>1136</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386</v>
      </c>
      <c r="C81" s="80" t="s">
        <v>2202</v>
      </c>
      <c r="D81" s="81" t="s">
        <v>2203</v>
      </c>
      <c r="E81" s="197" t="s">
        <v>179</v>
      </c>
      <c r="F81" s="82" t="s">
        <v>2204</v>
      </c>
      <c r="G81" s="82" t="s">
        <v>2205</v>
      </c>
      <c r="H81" s="82" t="s">
        <v>2206</v>
      </c>
      <c r="I81" s="82" t="s">
        <v>2207</v>
      </c>
      <c r="J81" s="83"/>
      <c r="K81" s="84"/>
      <c r="L81" s="85" t="s">
        <v>184</v>
      </c>
      <c r="M81" s="84"/>
      <c r="N81" s="84"/>
      <c r="O81" s="84"/>
      <c r="P81" s="84"/>
      <c r="Q81" s="86"/>
      <c r="R81" s="85" t="s">
        <v>184</v>
      </c>
      <c r="S81" s="84"/>
      <c r="T81" s="84"/>
      <c r="U81" s="85"/>
      <c r="V81" s="142" t="s">
        <v>184</v>
      </c>
      <c r="W81" s="87"/>
      <c r="X81" s="88" t="s">
        <v>2208</v>
      </c>
      <c r="Y81" s="89" t="s">
        <v>632</v>
      </c>
      <c r="Z81" s="89" t="s">
        <v>2209</v>
      </c>
      <c r="AA81" s="90"/>
      <c r="AB81" s="91" t="s">
        <v>2210</v>
      </c>
      <c r="AC81" s="92" t="s">
        <v>863</v>
      </c>
      <c r="AD81" s="93" t="s">
        <v>2211</v>
      </c>
      <c r="AE81" s="92" t="s">
        <v>443</v>
      </c>
      <c r="AF81" s="92" t="s">
        <v>399</v>
      </c>
      <c r="AG81" s="143" t="s">
        <v>2212</v>
      </c>
      <c r="AH81" s="92" t="s">
        <v>196</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548</v>
      </c>
      <c r="BH81" s="101" t="s">
        <v>540</v>
      </c>
      <c r="BI81" s="101" t="s">
        <v>943</v>
      </c>
      <c r="BJ81" s="101" t="s">
        <v>371</v>
      </c>
      <c r="BK81" s="103"/>
      <c r="BL81" s="103"/>
      <c r="BM81" s="103"/>
      <c r="BN81" s="103"/>
      <c r="BO81" s="103"/>
      <c r="BP81" s="103"/>
      <c r="BQ81" s="83"/>
      <c r="BR81" s="104">
        <v>40.0</v>
      </c>
      <c r="BS81" s="104">
        <v>10.0</v>
      </c>
      <c r="BT81" s="104">
        <v>35.0</v>
      </c>
      <c r="BU81" s="104">
        <v>10.0</v>
      </c>
      <c r="BV81" s="105" t="s">
        <v>2216</v>
      </c>
      <c r="BW81" s="83"/>
      <c r="BX81" s="106" t="s">
        <v>373</v>
      </c>
      <c r="BY81" s="106" t="s">
        <v>201</v>
      </c>
      <c r="BZ81" s="106" t="s">
        <v>2217</v>
      </c>
      <c r="CA81" s="106" t="s">
        <v>179</v>
      </c>
      <c r="CB81" s="106" t="s">
        <v>2218</v>
      </c>
      <c r="CC81" s="106" t="s">
        <v>179</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489</v>
      </c>
      <c r="DN81" s="114" t="s">
        <v>179</v>
      </c>
      <c r="DO81" s="114" t="s">
        <v>273</v>
      </c>
      <c r="DP81" s="114" t="s">
        <v>347</v>
      </c>
      <c r="DQ81" s="115" t="s">
        <v>2220</v>
      </c>
      <c r="DR81" s="116" t="s">
        <v>206</v>
      </c>
      <c r="DS81" s="116" t="s">
        <v>383</v>
      </c>
      <c r="DT81" s="116" t="s">
        <v>208</v>
      </c>
      <c r="DU81" s="116" t="s">
        <v>209</v>
      </c>
      <c r="DV81" s="116" t="s">
        <v>210</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1094</v>
      </c>
      <c r="B82" s="69" t="s">
        <v>176</v>
      </c>
      <c r="C82" s="80" t="s">
        <v>2223</v>
      </c>
      <c r="D82" s="81" t="s">
        <v>2224</v>
      </c>
      <c r="E82" s="82" t="s">
        <v>179</v>
      </c>
      <c r="F82" s="82" t="s">
        <v>2225</v>
      </c>
      <c r="G82" s="82" t="s">
        <v>2226</v>
      </c>
      <c r="H82" s="82" t="s">
        <v>2227</v>
      </c>
      <c r="I82" s="82" t="s">
        <v>2228</v>
      </c>
      <c r="J82" s="83"/>
      <c r="K82" s="84"/>
      <c r="L82" s="85" t="s">
        <v>184</v>
      </c>
      <c r="M82" s="84"/>
      <c r="N82" s="84"/>
      <c r="O82" s="84"/>
      <c r="P82" s="84"/>
      <c r="Q82" s="86"/>
      <c r="R82" s="84"/>
      <c r="S82" s="84"/>
      <c r="T82" s="84"/>
      <c r="U82" s="84"/>
      <c r="V82" s="86"/>
      <c r="W82" s="87"/>
      <c r="X82" s="88" t="s">
        <v>536</v>
      </c>
      <c r="Y82" s="89" t="s">
        <v>2229</v>
      </c>
      <c r="Z82" s="89" t="s">
        <v>2230</v>
      </c>
      <c r="AA82" s="90"/>
      <c r="AB82" s="91" t="s">
        <v>401</v>
      </c>
      <c r="AC82" s="92" t="s">
        <v>740</v>
      </c>
      <c r="AD82" s="93"/>
      <c r="AE82" s="92"/>
      <c r="AF82" s="92"/>
      <c r="AG82" s="92"/>
      <c r="AH82" s="92"/>
      <c r="AI82" s="94"/>
      <c r="AJ82" s="94"/>
      <c r="AK82" s="94"/>
      <c r="AL82" s="94"/>
      <c r="AM82" s="94"/>
      <c r="AN82" s="94"/>
      <c r="AO82" s="95"/>
      <c r="AP82" s="96" t="s">
        <v>541</v>
      </c>
      <c r="AQ82" s="97" t="s">
        <v>690</v>
      </c>
      <c r="AR82" s="98" t="s">
        <v>543</v>
      </c>
      <c r="AS82" s="97" t="s">
        <v>548</v>
      </c>
      <c r="AT82" s="97" t="s">
        <v>545</v>
      </c>
      <c r="AU82" s="97" t="s">
        <v>768</v>
      </c>
      <c r="AV82" s="97" t="s">
        <v>194</v>
      </c>
      <c r="AW82" s="94">
        <v>2797.0</v>
      </c>
      <c r="AX82" s="94">
        <v>431.0</v>
      </c>
      <c r="AY82" s="94">
        <v>202.0</v>
      </c>
      <c r="AZ82" s="94">
        <v>205.0</v>
      </c>
      <c r="BA82" s="94">
        <v>230.0</v>
      </c>
      <c r="BB82" s="94">
        <v>145.0</v>
      </c>
      <c r="BC82" s="99"/>
      <c r="BD82" s="100" t="s">
        <v>547</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200</v>
      </c>
      <c r="BY82" s="106" t="s">
        <v>550</v>
      </c>
      <c r="BZ82" s="106" t="s">
        <v>202</v>
      </c>
      <c r="CA82" s="106" t="s">
        <v>203</v>
      </c>
      <c r="CB82" s="106" t="s">
        <v>204</v>
      </c>
      <c r="CC82" s="106" t="s">
        <v>203</v>
      </c>
      <c r="CD82" s="107"/>
      <c r="CE82" s="108"/>
      <c r="CF82" s="108"/>
      <c r="CG82" s="109" t="s">
        <v>558</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206</v>
      </c>
      <c r="DS82" s="124" t="s">
        <v>207</v>
      </c>
      <c r="DT82" s="124" t="s">
        <v>208</v>
      </c>
      <c r="DU82" s="148" t="s">
        <v>423</v>
      </c>
      <c r="DV82" s="148" t="s">
        <v>424</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212</v>
      </c>
      <c r="C83" s="80" t="s">
        <v>2233</v>
      </c>
      <c r="D83" s="81" t="s">
        <v>2234</v>
      </c>
      <c r="E83" s="82" t="s">
        <v>179</v>
      </c>
      <c r="F83" s="82" t="s">
        <v>179</v>
      </c>
      <c r="G83" s="82"/>
      <c r="H83" s="82"/>
      <c r="I83" s="82"/>
      <c r="J83" s="83"/>
      <c r="K83" s="84"/>
      <c r="L83" s="85"/>
      <c r="M83" s="84"/>
      <c r="N83" s="84"/>
      <c r="O83" s="84"/>
      <c r="P83" s="84"/>
      <c r="Q83" s="142" t="s">
        <v>184</v>
      </c>
      <c r="R83" s="84"/>
      <c r="S83" s="84"/>
      <c r="T83" s="84"/>
      <c r="U83" s="85" t="s">
        <v>184</v>
      </c>
      <c r="V83" s="86"/>
      <c r="W83" s="87"/>
      <c r="X83" s="88" t="s">
        <v>282</v>
      </c>
      <c r="Y83" s="89" t="s">
        <v>283</v>
      </c>
      <c r="Z83" s="198" t="s">
        <v>2235</v>
      </c>
      <c r="AA83" s="90"/>
      <c r="AB83" s="199" t="s">
        <v>190</v>
      </c>
      <c r="AC83" s="92" t="s">
        <v>193</v>
      </c>
      <c r="AD83" s="93"/>
      <c r="AE83" s="92"/>
      <c r="AF83" s="92"/>
      <c r="AG83" s="92"/>
      <c r="AH83" s="92"/>
      <c r="AI83" s="94"/>
      <c r="AJ83" s="94"/>
      <c r="AK83" s="94"/>
      <c r="AL83" s="94"/>
      <c r="AM83" s="94"/>
      <c r="AN83" s="94"/>
      <c r="AO83" s="95"/>
      <c r="AP83" s="96" t="s">
        <v>578</v>
      </c>
      <c r="AQ83" s="97" t="s">
        <v>819</v>
      </c>
      <c r="AR83" s="98" t="s">
        <v>224</v>
      </c>
      <c r="AS83" s="97" t="s">
        <v>1734</v>
      </c>
      <c r="AT83" s="97" t="s">
        <v>229</v>
      </c>
      <c r="AU83" s="97" t="s">
        <v>2236</v>
      </c>
      <c r="AV83" s="97" t="s">
        <v>231</v>
      </c>
      <c r="AW83" s="94"/>
      <c r="AX83" s="94"/>
      <c r="AY83" s="94"/>
      <c r="AZ83" s="94"/>
      <c r="BA83" s="94"/>
      <c r="BB83" s="200"/>
      <c r="BC83" s="99"/>
      <c r="BD83" s="201" t="s">
        <v>2237</v>
      </c>
      <c r="BE83" s="101" t="s">
        <v>997</v>
      </c>
      <c r="BF83" s="102" t="s">
        <v>2238</v>
      </c>
      <c r="BG83" s="101" t="s">
        <v>999</v>
      </c>
      <c r="BH83" s="101" t="s">
        <v>224</v>
      </c>
      <c r="BI83" s="101" t="s">
        <v>2239</v>
      </c>
      <c r="BJ83" s="101" t="s">
        <v>295</v>
      </c>
      <c r="BK83" s="103"/>
      <c r="BL83" s="103"/>
      <c r="BM83" s="103"/>
      <c r="BN83" s="103"/>
      <c r="BO83" s="103"/>
      <c r="BP83" s="103"/>
      <c r="BQ83" s="83"/>
      <c r="BR83" s="104">
        <v>25.0</v>
      </c>
      <c r="BS83" s="104">
        <v>35.0</v>
      </c>
      <c r="BT83" s="104">
        <v>20.0</v>
      </c>
      <c r="BU83" s="104">
        <v>20.0</v>
      </c>
      <c r="BV83" s="105" t="s">
        <v>2240</v>
      </c>
      <c r="BW83" s="83"/>
      <c r="BX83" s="106" t="s">
        <v>200</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560</v>
      </c>
      <c r="CM83" s="112" t="s">
        <v>675</v>
      </c>
      <c r="CN83" s="112" t="s">
        <v>282</v>
      </c>
      <c r="CO83" s="112" t="s">
        <v>482</v>
      </c>
      <c r="CP83" s="112"/>
      <c r="CQ83" s="112"/>
      <c r="CR83" s="112">
        <v>21.0</v>
      </c>
      <c r="CS83" s="112">
        <v>84.0</v>
      </c>
      <c r="CT83" s="112">
        <v>154.0</v>
      </c>
      <c r="CU83" s="112">
        <v>224.0</v>
      </c>
      <c r="CV83" s="112">
        <v>294.0</v>
      </c>
      <c r="CW83" s="112">
        <v>364.0</v>
      </c>
      <c r="CX83" s="112" t="s">
        <v>112</v>
      </c>
      <c r="CY83" s="112">
        <v>6.0</v>
      </c>
      <c r="CZ83" s="112">
        <v>17.0</v>
      </c>
      <c r="DA83" s="112">
        <v>29.0</v>
      </c>
      <c r="DB83" s="112">
        <v>41.0</v>
      </c>
      <c r="DC83" s="112">
        <v>53.0</v>
      </c>
      <c r="DD83" s="112">
        <v>65.0</v>
      </c>
      <c r="DE83" s="112" t="s">
        <v>116</v>
      </c>
      <c r="DF83" s="112" t="s">
        <v>2248</v>
      </c>
      <c r="DG83" s="112" t="s">
        <v>2249</v>
      </c>
      <c r="DH83" s="112" t="s">
        <v>2250</v>
      </c>
      <c r="DI83" s="112" t="s">
        <v>2251</v>
      </c>
      <c r="DJ83" s="112" t="s">
        <v>2252</v>
      </c>
      <c r="DK83" s="112"/>
      <c r="DL83" s="113" t="s">
        <v>2253</v>
      </c>
      <c r="DM83" s="114" t="s">
        <v>590</v>
      </c>
      <c r="DN83" s="114">
        <v>5.0</v>
      </c>
      <c r="DO83" s="114" t="s">
        <v>273</v>
      </c>
      <c r="DP83" s="114">
        <v>5.0</v>
      </c>
      <c r="DQ83" s="115" t="s">
        <v>2254</v>
      </c>
      <c r="DR83" s="116" t="s">
        <v>248</v>
      </c>
      <c r="DS83" s="116" t="s">
        <v>249</v>
      </c>
      <c r="DT83" s="116" t="s">
        <v>275</v>
      </c>
      <c r="DU83" s="116" t="s">
        <v>250</v>
      </c>
      <c r="DV83" s="116" t="s">
        <v>251</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212</v>
      </c>
      <c r="C84" s="80" t="s">
        <v>2256</v>
      </c>
      <c r="D84" s="202" t="s">
        <v>2257</v>
      </c>
      <c r="E84" s="82"/>
      <c r="F84" s="82"/>
      <c r="G84" s="82"/>
      <c r="H84" s="82"/>
      <c r="I84" s="82"/>
      <c r="J84" s="83"/>
      <c r="K84" s="84"/>
      <c r="L84" s="84"/>
      <c r="M84" s="85" t="s">
        <v>184</v>
      </c>
      <c r="N84" s="85"/>
      <c r="O84" s="84"/>
      <c r="P84" s="84"/>
      <c r="Q84" s="142" t="s">
        <v>184</v>
      </c>
      <c r="R84" s="84"/>
      <c r="S84" s="85"/>
      <c r="T84" s="85" t="s">
        <v>184</v>
      </c>
      <c r="U84" s="85"/>
      <c r="V84" s="142"/>
      <c r="W84" s="87"/>
      <c r="X84" s="88" t="s">
        <v>2258</v>
      </c>
      <c r="Y84" s="153" t="s">
        <v>2259</v>
      </c>
      <c r="Z84" s="198" t="s">
        <v>198</v>
      </c>
      <c r="AA84" s="90"/>
      <c r="AB84" s="199" t="s">
        <v>2260</v>
      </c>
      <c r="AC84" s="143" t="s">
        <v>997</v>
      </c>
      <c r="AD84" s="93" t="s">
        <v>2261</v>
      </c>
      <c r="AE84" s="143" t="s">
        <v>2262</v>
      </c>
      <c r="AF84" s="143" t="s">
        <v>399</v>
      </c>
      <c r="AG84" s="143" t="s">
        <v>230</v>
      </c>
      <c r="AH84" s="143" t="s">
        <v>801</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1117</v>
      </c>
      <c r="BF84" s="102" t="s">
        <v>2264</v>
      </c>
      <c r="BG84" s="101" t="s">
        <v>723</v>
      </c>
      <c r="BH84" s="101" t="s">
        <v>662</v>
      </c>
      <c r="BI84" s="101" t="s">
        <v>2265</v>
      </c>
      <c r="BJ84" s="101" t="s">
        <v>545</v>
      </c>
      <c r="BK84" s="103"/>
      <c r="BL84" s="103"/>
      <c r="BM84" s="103"/>
      <c r="BN84" s="103"/>
      <c r="BO84" s="103"/>
      <c r="BP84" s="103"/>
      <c r="BQ84" s="83"/>
      <c r="BR84" s="104">
        <v>30.0</v>
      </c>
      <c r="BS84" s="104">
        <v>20.0</v>
      </c>
      <c r="BT84" s="104">
        <v>30.0</v>
      </c>
      <c r="BU84" s="104">
        <v>20.0</v>
      </c>
      <c r="BV84" s="105" t="s">
        <v>2266</v>
      </c>
      <c r="BW84" s="83"/>
      <c r="BX84" s="106" t="s">
        <v>233</v>
      </c>
      <c r="BY84" s="106" t="s">
        <v>201</v>
      </c>
      <c r="BZ84" s="106" t="s">
        <v>2267</v>
      </c>
      <c r="CA84" s="106" t="s">
        <v>745</v>
      </c>
      <c r="CB84" s="106" t="s">
        <v>2268</v>
      </c>
      <c r="CC84" s="106" t="s">
        <v>1539</v>
      </c>
      <c r="CD84" s="147"/>
      <c r="CE84" s="123" t="s">
        <v>2269</v>
      </c>
      <c r="CF84" s="123" t="s">
        <v>2270</v>
      </c>
      <c r="CG84" s="109"/>
      <c r="CH84" s="109"/>
      <c r="CI84" s="110"/>
      <c r="CJ84" s="83"/>
      <c r="CK84" s="111" t="s">
        <v>2271</v>
      </c>
      <c r="CL84" s="112" t="s">
        <v>515</v>
      </c>
      <c r="CM84" s="112" t="s">
        <v>675</v>
      </c>
      <c r="CN84" s="112" t="s">
        <v>518</v>
      </c>
      <c r="CO84" s="112" t="s">
        <v>482</v>
      </c>
      <c r="CP84" s="112"/>
      <c r="CQ84" s="112"/>
      <c r="CR84" s="112">
        <v>34.0</v>
      </c>
      <c r="CS84" s="112">
        <v>135.0</v>
      </c>
      <c r="CT84" s="112">
        <v>247.0</v>
      </c>
      <c r="CU84" s="112">
        <v>359.0</v>
      </c>
      <c r="CV84" s="112">
        <v>471.0</v>
      </c>
      <c r="CW84" s="112">
        <v>583.0</v>
      </c>
      <c r="CX84" s="112" t="s">
        <v>112</v>
      </c>
      <c r="CY84" s="112">
        <v>5.0</v>
      </c>
      <c r="CZ84" s="112">
        <v>14.0</v>
      </c>
      <c r="DA84" s="112">
        <v>24.0</v>
      </c>
      <c r="DB84" s="112">
        <v>34.0</v>
      </c>
      <c r="DC84" s="112">
        <v>44.0</v>
      </c>
      <c r="DD84" s="112">
        <v>54.0</v>
      </c>
      <c r="DE84" s="112" t="s">
        <v>115</v>
      </c>
      <c r="DF84" s="112" t="s">
        <v>2272</v>
      </c>
      <c r="DG84" s="112" t="s">
        <v>2273</v>
      </c>
      <c r="DH84" s="112" t="s">
        <v>2274</v>
      </c>
      <c r="DI84" s="112" t="s">
        <v>2275</v>
      </c>
      <c r="DJ84" s="112" t="s">
        <v>2276</v>
      </c>
      <c r="DK84" s="112"/>
      <c r="DL84" s="113" t="s">
        <v>2277</v>
      </c>
      <c r="DM84" s="114" t="s">
        <v>245</v>
      </c>
      <c r="DN84" s="114">
        <v>5.0</v>
      </c>
      <c r="DO84" s="114">
        <v>4.0</v>
      </c>
      <c r="DP84" s="114">
        <v>3.0</v>
      </c>
      <c r="DQ84" s="115" t="s">
        <v>2278</v>
      </c>
      <c r="DR84" s="124" t="s">
        <v>248</v>
      </c>
      <c r="DS84" s="124" t="s">
        <v>249</v>
      </c>
      <c r="DT84" s="124" t="s">
        <v>275</v>
      </c>
      <c r="DU84" s="124" t="s">
        <v>350</v>
      </c>
      <c r="DV84" s="124" t="s">
        <v>351</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212</v>
      </c>
      <c r="C85" s="80" t="s">
        <v>2282</v>
      </c>
      <c r="D85" s="81" t="s">
        <v>2283</v>
      </c>
      <c r="E85" s="82"/>
      <c r="F85" s="82"/>
      <c r="G85" s="82"/>
      <c r="H85" s="82"/>
      <c r="I85" s="82"/>
      <c r="J85" s="83"/>
      <c r="K85" s="84"/>
      <c r="L85" s="84"/>
      <c r="M85" s="85"/>
      <c r="N85" s="121" t="s">
        <v>184</v>
      </c>
      <c r="O85" s="84"/>
      <c r="P85" s="84"/>
      <c r="Q85" s="86"/>
      <c r="R85" s="85"/>
      <c r="S85" s="85" t="s">
        <v>184</v>
      </c>
      <c r="T85" s="85"/>
      <c r="U85" s="85"/>
      <c r="V85" s="142" t="s">
        <v>184</v>
      </c>
      <c r="W85" s="87"/>
      <c r="X85" s="88" t="s">
        <v>2284</v>
      </c>
      <c r="Y85" s="89" t="s">
        <v>2285</v>
      </c>
      <c r="Z85" s="198" t="s">
        <v>2286</v>
      </c>
      <c r="AA85" s="90"/>
      <c r="AB85" s="199" t="s">
        <v>2287</v>
      </c>
      <c r="AC85" s="92" t="s">
        <v>723</v>
      </c>
      <c r="AD85" s="93" t="s">
        <v>2288</v>
      </c>
      <c r="AE85" s="92" t="s">
        <v>2289</v>
      </c>
      <c r="AF85" s="92" t="s">
        <v>231</v>
      </c>
      <c r="AG85" s="92" t="s">
        <v>318</v>
      </c>
      <c r="AH85" s="92" t="s">
        <v>229</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599</v>
      </c>
      <c r="BF85" s="102" t="s">
        <v>2291</v>
      </c>
      <c r="BG85" s="101" t="s">
        <v>1274</v>
      </c>
      <c r="BH85" s="101" t="s">
        <v>438</v>
      </c>
      <c r="BI85" s="101" t="s">
        <v>432</v>
      </c>
      <c r="BJ85" s="101" t="s">
        <v>265</v>
      </c>
      <c r="BK85" s="103"/>
      <c r="BL85" s="103"/>
      <c r="BM85" s="103"/>
      <c r="BN85" s="103"/>
      <c r="BO85" s="103"/>
      <c r="BP85" s="103"/>
      <c r="BQ85" s="83"/>
      <c r="BR85" s="104">
        <v>20.0</v>
      </c>
      <c r="BS85" s="104">
        <v>35.0</v>
      </c>
      <c r="BT85" s="104">
        <v>20.0</v>
      </c>
      <c r="BU85" s="104">
        <v>25.0</v>
      </c>
      <c r="BV85" s="105" t="s">
        <v>2292</v>
      </c>
      <c r="BW85" s="83"/>
      <c r="BX85" s="106" t="s">
        <v>233</v>
      </c>
      <c r="BY85" s="106" t="s">
        <v>201</v>
      </c>
      <c r="BZ85" s="106" t="s">
        <v>2293</v>
      </c>
      <c r="CA85" s="106" t="s">
        <v>179</v>
      </c>
      <c r="CB85" s="106" t="s">
        <v>2294</v>
      </c>
      <c r="CC85" s="106" t="s">
        <v>179</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525</v>
      </c>
      <c r="DN85" s="114">
        <v>3.0</v>
      </c>
      <c r="DO85" s="114">
        <v>3.0</v>
      </c>
      <c r="DP85" s="114" t="s">
        <v>127</v>
      </c>
      <c r="DQ85" s="115" t="s">
        <v>2298</v>
      </c>
      <c r="DR85" s="139" t="s">
        <v>206</v>
      </c>
      <c r="DS85" s="139" t="s">
        <v>453</v>
      </c>
      <c r="DT85" s="139" t="s">
        <v>384</v>
      </c>
      <c r="DU85" s="139" t="s">
        <v>423</v>
      </c>
      <c r="DV85" s="139" t="s">
        <v>424</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1252</v>
      </c>
      <c r="B86" s="69" t="s">
        <v>386</v>
      </c>
      <c r="C86" s="80" t="s">
        <v>2299</v>
      </c>
      <c r="D86" s="81" t="s">
        <v>2300</v>
      </c>
      <c r="E86" s="82" t="s">
        <v>179</v>
      </c>
      <c r="F86" s="82" t="s">
        <v>2301</v>
      </c>
      <c r="G86" s="82" t="s">
        <v>2302</v>
      </c>
      <c r="H86" s="82" t="s">
        <v>2303</v>
      </c>
      <c r="I86" s="82" t="s">
        <v>2304</v>
      </c>
      <c r="J86" s="83"/>
      <c r="K86" s="84"/>
      <c r="L86" s="84"/>
      <c r="M86" s="85" t="s">
        <v>184</v>
      </c>
      <c r="N86" s="84"/>
      <c r="O86" s="84"/>
      <c r="P86" s="84"/>
      <c r="Q86" s="86"/>
      <c r="R86" s="85" t="s">
        <v>184</v>
      </c>
      <c r="S86" s="85"/>
      <c r="T86" s="85"/>
      <c r="U86" s="85"/>
      <c r="V86" s="142"/>
      <c r="W86" s="87"/>
      <c r="X86" s="88" t="s">
        <v>393</v>
      </c>
      <c r="Y86" s="89" t="s">
        <v>1319</v>
      </c>
      <c r="Z86" s="89" t="s">
        <v>1462</v>
      </c>
      <c r="AA86" s="90"/>
      <c r="AB86" s="91" t="s">
        <v>1575</v>
      </c>
      <c r="AC86" s="92" t="s">
        <v>1246</v>
      </c>
      <c r="AD86" s="93" t="s">
        <v>2083</v>
      </c>
      <c r="AE86" s="92" t="s">
        <v>1917</v>
      </c>
      <c r="AF86" s="92" t="s">
        <v>438</v>
      </c>
      <c r="AG86" s="92" t="s">
        <v>2209</v>
      </c>
      <c r="AH86" s="92" t="s">
        <v>231</v>
      </c>
      <c r="AI86" s="94">
        <v>3502.0</v>
      </c>
      <c r="AJ86" s="94">
        <v>486.0</v>
      </c>
      <c r="AK86" s="94">
        <v>222.0</v>
      </c>
      <c r="AL86" s="94">
        <v>248.0</v>
      </c>
      <c r="AM86" s="94">
        <v>226.0</v>
      </c>
      <c r="AN86" s="94">
        <v>286.0</v>
      </c>
      <c r="AO86" s="95"/>
      <c r="AP86" s="96" t="s">
        <v>197</v>
      </c>
      <c r="AQ86" s="97" t="s">
        <v>505</v>
      </c>
      <c r="AR86" s="98" t="s">
        <v>1318</v>
      </c>
      <c r="AS86" s="144" t="s">
        <v>1692</v>
      </c>
      <c r="AT86" s="97" t="s">
        <v>399</v>
      </c>
      <c r="AU86" s="97" t="s">
        <v>2305</v>
      </c>
      <c r="AV86" s="97" t="s">
        <v>194</v>
      </c>
      <c r="AW86" s="94">
        <v>3758.0</v>
      </c>
      <c r="AX86" s="94">
        <v>538.0</v>
      </c>
      <c r="AY86" s="94">
        <v>222.0</v>
      </c>
      <c r="AZ86" s="94">
        <v>258.0</v>
      </c>
      <c r="BA86" s="94">
        <v>242.0</v>
      </c>
      <c r="BB86" s="94">
        <v>246.0</v>
      </c>
      <c r="BC86" s="99"/>
      <c r="BD86" s="100" t="s">
        <v>606</v>
      </c>
      <c r="BE86" s="101" t="s">
        <v>1274</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233</v>
      </c>
      <c r="BY86" s="106" t="s">
        <v>201</v>
      </c>
      <c r="BZ86" s="106" t="s">
        <v>2307</v>
      </c>
      <c r="CA86" s="106" t="s">
        <v>2308</v>
      </c>
      <c r="CB86" s="106" t="s">
        <v>1645</v>
      </c>
      <c r="CC86" s="106" t="s">
        <v>1240</v>
      </c>
      <c r="CD86" s="122" t="s">
        <v>780</v>
      </c>
      <c r="CE86" s="123" t="s">
        <v>2309</v>
      </c>
      <c r="CF86" s="123" t="s">
        <v>2310</v>
      </c>
      <c r="CG86" s="109" t="s">
        <v>205</v>
      </c>
      <c r="CH86" s="109" t="s">
        <v>303</v>
      </c>
      <c r="CI86" s="110"/>
      <c r="CJ86" s="83"/>
      <c r="CK86" s="111" t="s">
        <v>2311</v>
      </c>
      <c r="CL86" s="112" t="s">
        <v>560</v>
      </c>
      <c r="CM86" s="112" t="s">
        <v>561</v>
      </c>
      <c r="CN86" s="112" t="s">
        <v>518</v>
      </c>
      <c r="CO86" s="112" t="s">
        <v>598</v>
      </c>
      <c r="CP86" s="112" t="s">
        <v>1044</v>
      </c>
      <c r="CQ86" s="112"/>
      <c r="CR86" s="112">
        <v>25.0</v>
      </c>
      <c r="CS86" s="112">
        <v>101.0</v>
      </c>
      <c r="CT86" s="112">
        <v>185.0</v>
      </c>
      <c r="CU86" s="112">
        <v>269.0</v>
      </c>
      <c r="CV86" s="112">
        <v>353.0</v>
      </c>
      <c r="CW86" s="112">
        <v>437.0</v>
      </c>
      <c r="CX86" s="112" t="s">
        <v>112</v>
      </c>
      <c r="CY86" s="112">
        <v>5.0</v>
      </c>
      <c r="CZ86" s="112">
        <v>15.0</v>
      </c>
      <c r="DA86" s="112">
        <v>26.0</v>
      </c>
      <c r="DB86" s="112">
        <v>37.0</v>
      </c>
      <c r="DC86" s="112">
        <v>48.0</v>
      </c>
      <c r="DD86" s="112">
        <v>59.0</v>
      </c>
      <c r="DE86" s="112" t="s">
        <v>116</v>
      </c>
      <c r="DF86" s="112" t="s">
        <v>2312</v>
      </c>
      <c r="DG86" s="112" t="s">
        <v>2313</v>
      </c>
      <c r="DH86" s="112" t="s">
        <v>2314</v>
      </c>
      <c r="DI86" s="112" t="s">
        <v>2315</v>
      </c>
      <c r="DJ86" s="112" t="s">
        <v>2316</v>
      </c>
      <c r="DK86" s="112"/>
      <c r="DL86" s="113" t="s">
        <v>2317</v>
      </c>
      <c r="DM86" s="114" t="s">
        <v>525</v>
      </c>
      <c r="DN86" s="114">
        <v>3.0</v>
      </c>
      <c r="DO86" s="114">
        <v>2.0</v>
      </c>
      <c r="DP86" s="114" t="s">
        <v>347</v>
      </c>
      <c r="DQ86" s="115" t="s">
        <v>2318</v>
      </c>
      <c r="DR86" s="124" t="s">
        <v>206</v>
      </c>
      <c r="DS86" s="124" t="s">
        <v>384</v>
      </c>
      <c r="DT86" s="124" t="s">
        <v>383</v>
      </c>
      <c r="DU86" s="148" t="s">
        <v>423</v>
      </c>
      <c r="DV86" s="148" t="s">
        <v>424</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386</v>
      </c>
      <c r="C87" s="80" t="s">
        <v>2320</v>
      </c>
      <c r="D87" s="81" t="s">
        <v>2321</v>
      </c>
      <c r="E87" s="82" t="s">
        <v>179</v>
      </c>
      <c r="F87" s="82" t="s">
        <v>2322</v>
      </c>
      <c r="G87" s="82" t="s">
        <v>2323</v>
      </c>
      <c r="H87" s="82" t="s">
        <v>2324</v>
      </c>
      <c r="I87" s="82" t="s">
        <v>2325</v>
      </c>
      <c r="J87" s="83"/>
      <c r="K87" s="84"/>
      <c r="L87" s="84"/>
      <c r="M87" s="85"/>
      <c r="N87" s="85" t="s">
        <v>184</v>
      </c>
      <c r="O87" s="84"/>
      <c r="P87" s="84"/>
      <c r="Q87" s="86"/>
      <c r="R87" s="85"/>
      <c r="S87" s="85" t="s">
        <v>184</v>
      </c>
      <c r="T87" s="85"/>
      <c r="U87" s="85"/>
      <c r="V87" s="142" t="s">
        <v>184</v>
      </c>
      <c r="W87" s="87"/>
      <c r="X87" s="88" t="s">
        <v>1113</v>
      </c>
      <c r="Y87" s="89" t="s">
        <v>272</v>
      </c>
      <c r="Z87" s="89" t="s">
        <v>1663</v>
      </c>
      <c r="AA87" s="90"/>
      <c r="AB87" s="91" t="s">
        <v>1114</v>
      </c>
      <c r="AC87" s="92" t="s">
        <v>916</v>
      </c>
      <c r="AD87" s="93" t="s">
        <v>1115</v>
      </c>
      <c r="AE87" s="92" t="s">
        <v>913</v>
      </c>
      <c r="AF87" s="92" t="s">
        <v>662</v>
      </c>
      <c r="AG87" s="143" t="s">
        <v>2326</v>
      </c>
      <c r="AH87" s="92" t="s">
        <v>194</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465</v>
      </c>
      <c r="BF87" s="102" t="s">
        <v>2328</v>
      </c>
      <c r="BG87" s="101" t="s">
        <v>1965</v>
      </c>
      <c r="BH87" s="101" t="s">
        <v>399</v>
      </c>
      <c r="BI87" s="145" t="s">
        <v>2329</v>
      </c>
      <c r="BJ87" s="101" t="s">
        <v>405</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373</v>
      </c>
      <c r="BY87" s="106" t="s">
        <v>201</v>
      </c>
      <c r="BZ87" s="106" t="s">
        <v>1120</v>
      </c>
      <c r="CA87" s="106" t="s">
        <v>179</v>
      </c>
      <c r="CB87" s="106" t="s">
        <v>2331</v>
      </c>
      <c r="CC87" s="106" t="s">
        <v>179</v>
      </c>
      <c r="CD87" s="122" t="s">
        <v>2332</v>
      </c>
      <c r="CE87" s="123" t="s">
        <v>2333</v>
      </c>
      <c r="CF87" s="123" t="s">
        <v>2334</v>
      </c>
      <c r="CG87" s="109" t="s">
        <v>478</v>
      </c>
      <c r="CH87" s="109" t="s">
        <v>303</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273</v>
      </c>
      <c r="DP87" s="114">
        <v>5.0</v>
      </c>
      <c r="DQ87" s="115" t="s">
        <v>2337</v>
      </c>
      <c r="DR87" s="116" t="s">
        <v>248</v>
      </c>
      <c r="DS87" s="116" t="s">
        <v>249</v>
      </c>
      <c r="DT87" s="116" t="s">
        <v>275</v>
      </c>
      <c r="DU87" s="116" t="s">
        <v>250</v>
      </c>
      <c r="DV87" s="116" t="s">
        <v>251</v>
      </c>
      <c r="DW87" s="116"/>
      <c r="DX87" s="116"/>
      <c r="DY87" s="117"/>
      <c r="DZ87" s="118"/>
      <c r="EA87" s="119" t="str">
        <f t="array" ref="EA87">if(ISBLANK(X87),,(XLOOKUP(X87,Classes!A:A,Classes!A:A,CONCAT("ERROR-Class: ",X87))))</f>
        <v>Battle Angel</v>
      </c>
      <c r="EB87" s="149" t="s">
        <v>493</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212</v>
      </c>
      <c r="C88" s="170" t="s">
        <v>2338</v>
      </c>
      <c r="D88" s="171" t="s">
        <v>2339</v>
      </c>
      <c r="E88" s="172" t="s">
        <v>179</v>
      </c>
      <c r="F88" s="172" t="s">
        <v>179</v>
      </c>
      <c r="G88" s="172" t="s">
        <v>2340</v>
      </c>
      <c r="H88" s="172" t="s">
        <v>2341</v>
      </c>
      <c r="I88" s="172" t="s">
        <v>2342</v>
      </c>
      <c r="J88" s="83"/>
      <c r="K88" s="173"/>
      <c r="L88" s="174"/>
      <c r="M88" s="173"/>
      <c r="N88" s="174"/>
      <c r="O88" s="173"/>
      <c r="P88" s="174" t="s">
        <v>184</v>
      </c>
      <c r="Q88" s="203"/>
      <c r="R88" s="174"/>
      <c r="S88" s="174" t="s">
        <v>184</v>
      </c>
      <c r="T88" s="174"/>
      <c r="U88" s="174"/>
      <c r="V88" s="176"/>
      <c r="W88" s="87"/>
      <c r="X88" s="152" t="s">
        <v>2343</v>
      </c>
      <c r="Y88" s="177" t="s">
        <v>2259</v>
      </c>
      <c r="Z88" s="178" t="s">
        <v>2344</v>
      </c>
      <c r="AA88" s="90"/>
      <c r="AB88" s="179" t="s">
        <v>2345</v>
      </c>
      <c r="AC88" s="180" t="s">
        <v>1294</v>
      </c>
      <c r="AD88" s="181" t="s">
        <v>2346</v>
      </c>
      <c r="AE88" s="180" t="s">
        <v>398</v>
      </c>
      <c r="AF88" s="180" t="s">
        <v>2347</v>
      </c>
      <c r="AG88" s="182" t="s">
        <v>2348</v>
      </c>
      <c r="AH88" s="180" t="s">
        <v>769</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283</v>
      </c>
      <c r="BF88" s="189" t="s">
        <v>2349</v>
      </c>
      <c r="BG88" s="183" t="s">
        <v>920</v>
      </c>
      <c r="BH88" s="183" t="s">
        <v>229</v>
      </c>
      <c r="BI88" s="190" t="s">
        <v>892</v>
      </c>
      <c r="BJ88" s="183" t="s">
        <v>1766</v>
      </c>
      <c r="BK88" s="191"/>
      <c r="BL88" s="191"/>
      <c r="BM88" s="191"/>
      <c r="BN88" s="191"/>
      <c r="BO88" s="191"/>
      <c r="BP88" s="191"/>
      <c r="BQ88" s="83"/>
      <c r="BR88" s="192">
        <v>20.0</v>
      </c>
      <c r="BS88" s="192">
        <v>35.0</v>
      </c>
      <c r="BT88" s="192">
        <v>20.0</v>
      </c>
      <c r="BU88" s="192">
        <v>25.0</v>
      </c>
      <c r="BV88" s="105" t="s">
        <v>2350</v>
      </c>
      <c r="BW88" s="83"/>
      <c r="BX88" s="106" t="s">
        <v>200</v>
      </c>
      <c r="BY88" s="134" t="s">
        <v>2351</v>
      </c>
      <c r="BZ88" s="134" t="s">
        <v>2352</v>
      </c>
      <c r="CA88" s="134" t="s">
        <v>2353</v>
      </c>
      <c r="CB88" s="134" t="s">
        <v>2354</v>
      </c>
      <c r="CC88" s="134" t="s">
        <v>2355</v>
      </c>
      <c r="CD88" s="204" t="s">
        <v>2356</v>
      </c>
      <c r="CE88" s="136" t="s">
        <v>2357</v>
      </c>
      <c r="CF88" s="136" t="s">
        <v>2358</v>
      </c>
      <c r="CG88" s="137" t="s">
        <v>302</v>
      </c>
      <c r="CH88" s="137" t="s">
        <v>243</v>
      </c>
      <c r="CI88" s="138"/>
      <c r="CJ88" s="83"/>
      <c r="CK88" s="111" t="s">
        <v>2359</v>
      </c>
      <c r="CL88" s="112" t="s">
        <v>337</v>
      </c>
      <c r="CM88" s="112" t="s">
        <v>249</v>
      </c>
      <c r="CN88" s="112" t="s">
        <v>339</v>
      </c>
      <c r="CO88" s="112" t="s">
        <v>282</v>
      </c>
      <c r="CP88" s="112"/>
      <c r="CQ88" s="112"/>
      <c r="CR88" s="112">
        <v>25.0</v>
      </c>
      <c r="CS88" s="112">
        <v>101.0</v>
      </c>
      <c r="CT88" s="112">
        <v>185.0</v>
      </c>
      <c r="CU88" s="112">
        <v>269.0</v>
      </c>
      <c r="CV88" s="112">
        <v>353.0</v>
      </c>
      <c r="CW88" s="112">
        <v>437.0</v>
      </c>
      <c r="CX88" s="112" t="s">
        <v>112</v>
      </c>
      <c r="CY88" s="112">
        <v>9.0</v>
      </c>
      <c r="CZ88" s="112">
        <v>27.0</v>
      </c>
      <c r="DA88" s="112">
        <v>47.0</v>
      </c>
      <c r="DB88" s="112">
        <v>67.0</v>
      </c>
      <c r="DC88" s="112">
        <v>87.0</v>
      </c>
      <c r="DD88" s="112">
        <v>107.0</v>
      </c>
      <c r="DE88" s="112" t="s">
        <v>114</v>
      </c>
      <c r="DF88" s="112" t="s">
        <v>2360</v>
      </c>
      <c r="DG88" s="112" t="s">
        <v>2361</v>
      </c>
      <c r="DH88" s="112" t="s">
        <v>2362</v>
      </c>
      <c r="DI88" s="112" t="s">
        <v>2363</v>
      </c>
      <c r="DJ88" s="112" t="s">
        <v>2364</v>
      </c>
      <c r="DK88" s="112"/>
      <c r="DL88" s="113" t="s">
        <v>2365</v>
      </c>
      <c r="DM88" s="114" t="s">
        <v>590</v>
      </c>
      <c r="DN88" s="114">
        <v>5.0</v>
      </c>
      <c r="DO88" s="114">
        <v>5.0</v>
      </c>
      <c r="DP88" s="114" t="s">
        <v>1625</v>
      </c>
      <c r="DQ88" s="115" t="s">
        <v>2366</v>
      </c>
      <c r="DR88" s="124" t="s">
        <v>248</v>
      </c>
      <c r="DS88" s="124" t="s">
        <v>249</v>
      </c>
      <c r="DT88" s="124" t="s">
        <v>275</v>
      </c>
      <c r="DU88" s="124" t="s">
        <v>350</v>
      </c>
      <c r="DV88" s="124" t="s">
        <v>351</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212</v>
      </c>
      <c r="C89" s="80" t="s">
        <v>2370</v>
      </c>
      <c r="D89" s="81" t="s">
        <v>2371</v>
      </c>
      <c r="E89" s="82" t="s">
        <v>179</v>
      </c>
      <c r="F89" s="82" t="s">
        <v>179</v>
      </c>
      <c r="G89" s="82" t="s">
        <v>2372</v>
      </c>
      <c r="H89" s="82" t="s">
        <v>2373</v>
      </c>
      <c r="I89" s="82" t="s">
        <v>2374</v>
      </c>
      <c r="J89" s="83"/>
      <c r="K89" s="84"/>
      <c r="L89" s="84"/>
      <c r="M89" s="84"/>
      <c r="N89" s="84"/>
      <c r="O89" s="85"/>
      <c r="P89" s="85" t="s">
        <v>184</v>
      </c>
      <c r="Q89" s="86"/>
      <c r="R89" s="85"/>
      <c r="S89" s="85" t="s">
        <v>184</v>
      </c>
      <c r="T89" s="85"/>
      <c r="U89" s="85"/>
      <c r="V89" s="142" t="s">
        <v>184</v>
      </c>
      <c r="W89" s="87"/>
      <c r="X89" s="88" t="s">
        <v>2375</v>
      </c>
      <c r="Y89" s="89" t="s">
        <v>228</v>
      </c>
      <c r="Z89" s="153" t="s">
        <v>2376</v>
      </c>
      <c r="AA89" s="90"/>
      <c r="AB89" s="91" t="s">
        <v>2377</v>
      </c>
      <c r="AC89" s="143" t="s">
        <v>2378</v>
      </c>
      <c r="AD89" s="93" t="s">
        <v>2379</v>
      </c>
      <c r="AE89" s="92" t="s">
        <v>395</v>
      </c>
      <c r="AF89" s="92" t="s">
        <v>438</v>
      </c>
      <c r="AG89" s="92" t="s">
        <v>1288</v>
      </c>
      <c r="AH89" s="92" t="s">
        <v>295</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318</v>
      </c>
      <c r="BF89" s="102" t="s">
        <v>2381</v>
      </c>
      <c r="BG89" s="101" t="s">
        <v>609</v>
      </c>
      <c r="BH89" s="101" t="s">
        <v>224</v>
      </c>
      <c r="BI89" s="145" t="s">
        <v>2382</v>
      </c>
      <c r="BJ89" s="101" t="s">
        <v>470</v>
      </c>
      <c r="BK89" s="103"/>
      <c r="BL89" s="103"/>
      <c r="BM89" s="103"/>
      <c r="BN89" s="103"/>
      <c r="BO89" s="103"/>
      <c r="BP89" s="103"/>
      <c r="BQ89" s="83"/>
      <c r="BR89" s="104">
        <v>20.0</v>
      </c>
      <c r="BS89" s="104">
        <v>35.0</v>
      </c>
      <c r="BT89" s="104">
        <v>15.0</v>
      </c>
      <c r="BU89" s="104">
        <v>30.0</v>
      </c>
      <c r="BV89" s="105" t="s">
        <v>2383</v>
      </c>
      <c r="BW89" s="83"/>
      <c r="BX89" s="106" t="s">
        <v>200</v>
      </c>
      <c r="BY89" s="106" t="s">
        <v>201</v>
      </c>
      <c r="BZ89" s="106" t="s">
        <v>2384</v>
      </c>
      <c r="CA89" s="106" t="s">
        <v>179</v>
      </c>
      <c r="CB89" s="106" t="s">
        <v>2385</v>
      </c>
      <c r="CC89" s="106" t="s">
        <v>179</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590</v>
      </c>
      <c r="DN89" s="114">
        <v>5.0</v>
      </c>
      <c r="DO89" s="114" t="s">
        <v>273</v>
      </c>
      <c r="DP89" s="114">
        <v>4.0</v>
      </c>
      <c r="DQ89" s="115" t="s">
        <v>2387</v>
      </c>
      <c r="DR89" s="116" t="s">
        <v>248</v>
      </c>
      <c r="DS89" s="116" t="s">
        <v>249</v>
      </c>
      <c r="DT89" s="116" t="s">
        <v>275</v>
      </c>
      <c r="DU89" s="116" t="s">
        <v>250</v>
      </c>
      <c r="DV89" s="116" t="s">
        <v>251</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176</v>
      </c>
      <c r="C90" s="80" t="s">
        <v>2389</v>
      </c>
      <c r="D90" s="81" t="s">
        <v>2390</v>
      </c>
      <c r="E90" s="82" t="s">
        <v>179</v>
      </c>
      <c r="F90" s="82" t="s">
        <v>2391</v>
      </c>
      <c r="G90" s="82" t="s">
        <v>2392</v>
      </c>
      <c r="H90" s="82" t="s">
        <v>2393</v>
      </c>
      <c r="I90" s="82" t="s">
        <v>2394</v>
      </c>
      <c r="J90" s="83"/>
      <c r="K90" s="84"/>
      <c r="L90" s="84"/>
      <c r="M90" s="84"/>
      <c r="N90" s="84"/>
      <c r="O90" s="85" t="s">
        <v>184</v>
      </c>
      <c r="P90" s="84"/>
      <c r="Q90" s="86"/>
      <c r="R90" s="85" t="s">
        <v>184</v>
      </c>
      <c r="S90" s="85"/>
      <c r="T90" s="85"/>
      <c r="U90" s="85"/>
      <c r="V90" s="142"/>
      <c r="W90" s="87"/>
      <c r="X90" s="88" t="s">
        <v>848</v>
      </c>
      <c r="Y90" s="89" t="s">
        <v>850</v>
      </c>
      <c r="Z90" s="89" t="s">
        <v>641</v>
      </c>
      <c r="AA90" s="90"/>
      <c r="AB90" s="91" t="s">
        <v>1061</v>
      </c>
      <c r="AC90" s="92" t="s">
        <v>638</v>
      </c>
      <c r="AD90" s="93"/>
      <c r="AE90" s="92"/>
      <c r="AF90" s="92"/>
      <c r="AG90" s="92"/>
      <c r="AH90" s="92"/>
      <c r="AI90" s="94"/>
      <c r="AJ90" s="94"/>
      <c r="AK90" s="94"/>
      <c r="AL90" s="94"/>
      <c r="AM90" s="94"/>
      <c r="AN90" s="94"/>
      <c r="AO90" s="95"/>
      <c r="AP90" s="96" t="s">
        <v>547</v>
      </c>
      <c r="AQ90" s="97" t="s">
        <v>432</v>
      </c>
      <c r="AR90" s="98" t="s">
        <v>1405</v>
      </c>
      <c r="AS90" s="97" t="s">
        <v>580</v>
      </c>
      <c r="AT90" s="97" t="s">
        <v>366</v>
      </c>
      <c r="AU90" s="97" t="s">
        <v>1063</v>
      </c>
      <c r="AV90" s="97" t="s">
        <v>545</v>
      </c>
      <c r="AW90" s="94">
        <v>2893.0</v>
      </c>
      <c r="AX90" s="94">
        <v>421.0</v>
      </c>
      <c r="AY90" s="94">
        <v>180.0</v>
      </c>
      <c r="AZ90" s="94">
        <v>202.0</v>
      </c>
      <c r="BA90" s="94">
        <v>178.0</v>
      </c>
      <c r="BB90" s="94">
        <v>104.0</v>
      </c>
      <c r="BC90" s="99"/>
      <c r="BD90" s="100" t="s">
        <v>1273</v>
      </c>
      <c r="BE90" s="101" t="s">
        <v>408</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373</v>
      </c>
      <c r="BY90" s="106" t="s">
        <v>201</v>
      </c>
      <c r="BZ90" s="106" t="s">
        <v>1769</v>
      </c>
      <c r="CA90" s="106" t="s">
        <v>671</v>
      </c>
      <c r="CB90" s="106" t="s">
        <v>2396</v>
      </c>
      <c r="CC90" s="106" t="s">
        <v>949</v>
      </c>
      <c r="CD90" s="122" t="s">
        <v>2397</v>
      </c>
      <c r="CE90" s="108"/>
      <c r="CF90" s="108"/>
      <c r="CG90" s="109" t="s">
        <v>379</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206</v>
      </c>
      <c r="DS90" s="124" t="s">
        <v>383</v>
      </c>
      <c r="DT90" s="124" t="s">
        <v>208</v>
      </c>
      <c r="DU90" s="124" t="s">
        <v>209</v>
      </c>
      <c r="DV90" s="124" t="s">
        <v>210</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212</v>
      </c>
      <c r="C91" s="80" t="s">
        <v>2398</v>
      </c>
      <c r="D91" s="81" t="s">
        <v>2399</v>
      </c>
      <c r="E91" s="82" t="s">
        <v>179</v>
      </c>
      <c r="F91" s="82" t="s">
        <v>179</v>
      </c>
      <c r="G91" s="82" t="s">
        <v>2400</v>
      </c>
      <c r="H91" s="82" t="s">
        <v>2401</v>
      </c>
      <c r="I91" s="82" t="s">
        <v>2402</v>
      </c>
      <c r="J91" s="83"/>
      <c r="K91" s="85" t="s">
        <v>184</v>
      </c>
      <c r="L91" s="84"/>
      <c r="M91" s="84"/>
      <c r="N91" s="85"/>
      <c r="O91" s="84"/>
      <c r="P91" s="84"/>
      <c r="Q91" s="142"/>
      <c r="R91" s="85"/>
      <c r="S91" s="85" t="s">
        <v>184</v>
      </c>
      <c r="T91" s="85" t="s">
        <v>184</v>
      </c>
      <c r="U91" s="85"/>
      <c r="V91" s="142"/>
      <c r="W91" s="87"/>
      <c r="X91" s="88" t="s">
        <v>282</v>
      </c>
      <c r="Y91" s="89" t="s">
        <v>228</v>
      </c>
      <c r="Z91" s="89" t="s">
        <v>468</v>
      </c>
      <c r="AA91" s="90"/>
      <c r="AB91" s="91" t="s">
        <v>578</v>
      </c>
      <c r="AC91" s="92" t="s">
        <v>818</v>
      </c>
      <c r="AD91" s="93" t="s">
        <v>224</v>
      </c>
      <c r="AE91" s="92" t="s">
        <v>398</v>
      </c>
      <c r="AF91" s="92" t="s">
        <v>224</v>
      </c>
      <c r="AG91" s="92" t="s">
        <v>1734</v>
      </c>
      <c r="AH91" s="92" t="s">
        <v>231</v>
      </c>
      <c r="AI91" s="94">
        <v>2958.0</v>
      </c>
      <c r="AJ91" s="94">
        <v>233.0</v>
      </c>
      <c r="AK91" s="94">
        <v>509.0</v>
      </c>
      <c r="AL91" s="94">
        <v>207.0</v>
      </c>
      <c r="AM91" s="94">
        <v>389.0</v>
      </c>
      <c r="AN91" s="94">
        <v>102.0</v>
      </c>
      <c r="AO91" s="95"/>
      <c r="AP91" s="96" t="s">
        <v>2403</v>
      </c>
      <c r="AQ91" s="144" t="s">
        <v>2404</v>
      </c>
      <c r="AR91" s="98" t="s">
        <v>2405</v>
      </c>
      <c r="AS91" s="97" t="s">
        <v>223</v>
      </c>
      <c r="AT91" s="97" t="s">
        <v>219</v>
      </c>
      <c r="AU91" s="144" t="s">
        <v>2406</v>
      </c>
      <c r="AV91" s="97" t="s">
        <v>470</v>
      </c>
      <c r="AW91" s="94">
        <v>2958.0</v>
      </c>
      <c r="AX91" s="94">
        <v>280.0</v>
      </c>
      <c r="AY91" s="94">
        <v>509.0</v>
      </c>
      <c r="AZ91" s="94">
        <v>207.0</v>
      </c>
      <c r="BA91" s="94">
        <v>368.0</v>
      </c>
      <c r="BB91" s="94">
        <v>102.0</v>
      </c>
      <c r="BC91" s="99"/>
      <c r="BD91" s="100" t="s">
        <v>257</v>
      </c>
      <c r="BE91" s="101" t="s">
        <v>263</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233</v>
      </c>
      <c r="BY91" s="106" t="s">
        <v>2408</v>
      </c>
      <c r="BZ91" s="106" t="s">
        <v>2409</v>
      </c>
      <c r="CA91" s="106" t="s">
        <v>2410</v>
      </c>
      <c r="CB91" s="106" t="s">
        <v>1172</v>
      </c>
      <c r="CC91" s="106" t="s">
        <v>411</v>
      </c>
      <c r="CD91" s="122" t="s">
        <v>2411</v>
      </c>
      <c r="CE91" s="123" t="s">
        <v>2412</v>
      </c>
      <c r="CF91" s="123" t="s">
        <v>2413</v>
      </c>
      <c r="CG91" s="109" t="s">
        <v>302</v>
      </c>
      <c r="CH91" s="109" t="s">
        <v>243</v>
      </c>
      <c r="CI91" s="109"/>
      <c r="CJ91" s="83"/>
      <c r="CK91" s="111" t="s">
        <v>2414</v>
      </c>
      <c r="CL91" s="112" t="s">
        <v>415</v>
      </c>
      <c r="CM91" s="112" t="s">
        <v>675</v>
      </c>
      <c r="CN91" s="112" t="s">
        <v>246</v>
      </c>
      <c r="CO91" s="112"/>
      <c r="CP91" s="112"/>
      <c r="CQ91" s="112"/>
      <c r="CR91" s="112">
        <v>6.0</v>
      </c>
      <c r="CS91" s="112">
        <v>19.0</v>
      </c>
      <c r="CT91" s="112">
        <v>33.0</v>
      </c>
      <c r="CU91" s="112">
        <v>47.0</v>
      </c>
      <c r="CV91" s="112">
        <v>61.0</v>
      </c>
      <c r="CW91" s="112">
        <v>75.0</v>
      </c>
      <c r="CX91" s="112" t="s">
        <v>114</v>
      </c>
      <c r="CY91" s="112">
        <v>4.0</v>
      </c>
      <c r="CZ91" s="112">
        <v>11.0</v>
      </c>
      <c r="DA91" s="112">
        <v>19.0</v>
      </c>
      <c r="DB91" s="112">
        <v>27.0</v>
      </c>
      <c r="DC91" s="112">
        <v>35.0</v>
      </c>
      <c r="DD91" s="112">
        <v>43.0</v>
      </c>
      <c r="DE91" s="112" t="s">
        <v>116</v>
      </c>
      <c r="DF91" s="112" t="s">
        <v>2415</v>
      </c>
      <c r="DG91" s="112" t="s">
        <v>2416</v>
      </c>
      <c r="DH91" s="112" t="s">
        <v>2417</v>
      </c>
      <c r="DI91" s="112" t="s">
        <v>2418</v>
      </c>
      <c r="DJ91" s="112" t="s">
        <v>2419</v>
      </c>
      <c r="DK91" s="112"/>
      <c r="DL91" s="113" t="s">
        <v>2420</v>
      </c>
      <c r="DM91" s="114" t="s">
        <v>1238</v>
      </c>
      <c r="DN91" s="114">
        <v>3.0</v>
      </c>
      <c r="DO91" s="114" t="s">
        <v>273</v>
      </c>
      <c r="DP91" s="114">
        <v>5.0</v>
      </c>
      <c r="DQ91" s="115" t="s">
        <v>2421</v>
      </c>
      <c r="DR91" s="116" t="s">
        <v>248</v>
      </c>
      <c r="DS91" s="116" t="s">
        <v>249</v>
      </c>
      <c r="DT91" s="116" t="s">
        <v>275</v>
      </c>
      <c r="DU91" s="116" t="s">
        <v>250</v>
      </c>
      <c r="DV91" s="116" t="s">
        <v>251</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212</v>
      </c>
      <c r="C92" s="80" t="s">
        <v>2425</v>
      </c>
      <c r="D92" s="81" t="s">
        <v>2426</v>
      </c>
      <c r="E92" s="82" t="s">
        <v>179</v>
      </c>
      <c r="F92" s="82" t="s">
        <v>179</v>
      </c>
      <c r="G92" s="82" t="s">
        <v>2427</v>
      </c>
      <c r="H92" s="82" t="s">
        <v>2428</v>
      </c>
      <c r="I92" s="82" t="s">
        <v>2429</v>
      </c>
      <c r="J92" s="83"/>
      <c r="K92" s="84"/>
      <c r="L92" s="84"/>
      <c r="M92" s="84"/>
      <c r="N92" s="85" t="s">
        <v>184</v>
      </c>
      <c r="O92" s="84"/>
      <c r="P92" s="84"/>
      <c r="Q92" s="142" t="s">
        <v>184</v>
      </c>
      <c r="R92" s="85"/>
      <c r="S92" s="85"/>
      <c r="T92" s="85"/>
      <c r="U92" s="85"/>
      <c r="V92" s="142"/>
      <c r="W92" s="87"/>
      <c r="X92" s="88" t="s">
        <v>282</v>
      </c>
      <c r="Y92" s="89" t="s">
        <v>289</v>
      </c>
      <c r="Z92" s="89" t="s">
        <v>818</v>
      </c>
      <c r="AA92" s="90"/>
      <c r="AB92" s="91" t="s">
        <v>257</v>
      </c>
      <c r="AC92" s="92" t="s">
        <v>283</v>
      </c>
      <c r="AD92" s="93" t="s">
        <v>258</v>
      </c>
      <c r="AE92" s="92" t="s">
        <v>579</v>
      </c>
      <c r="AF92" s="92" t="s">
        <v>219</v>
      </c>
      <c r="AG92" s="92" t="s">
        <v>259</v>
      </c>
      <c r="AH92" s="92" t="s">
        <v>320</v>
      </c>
      <c r="AI92" s="94">
        <v>3255.0</v>
      </c>
      <c r="AJ92" s="94">
        <v>287.0</v>
      </c>
      <c r="AK92" s="94">
        <v>483.0</v>
      </c>
      <c r="AL92" s="94">
        <v>244.0</v>
      </c>
      <c r="AM92" s="94">
        <v>373.0</v>
      </c>
      <c r="AN92" s="94">
        <v>94.0</v>
      </c>
      <c r="AO92" s="95"/>
      <c r="AP92" s="96" t="s">
        <v>578</v>
      </c>
      <c r="AQ92" s="97" t="s">
        <v>1965</v>
      </c>
      <c r="AR92" s="98" t="s">
        <v>2430</v>
      </c>
      <c r="AS92" s="97" t="s">
        <v>1582</v>
      </c>
      <c r="AT92" s="97" t="s">
        <v>224</v>
      </c>
      <c r="AU92" s="97" t="s">
        <v>230</v>
      </c>
      <c r="AV92" s="97" t="s">
        <v>231</v>
      </c>
      <c r="AW92" s="94">
        <v>3105.0</v>
      </c>
      <c r="AX92" s="94">
        <v>239.0</v>
      </c>
      <c r="AY92" s="94">
        <v>511.0</v>
      </c>
      <c r="AZ92" s="94">
        <v>226.0</v>
      </c>
      <c r="BA92" s="94">
        <v>373.0</v>
      </c>
      <c r="BB92" s="94">
        <v>94.0</v>
      </c>
      <c r="BC92" s="99"/>
      <c r="BD92" s="100" t="s">
        <v>725</v>
      </c>
      <c r="BE92" s="101" t="s">
        <v>1004</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373</v>
      </c>
      <c r="BY92" s="106" t="s">
        <v>201</v>
      </c>
      <c r="BZ92" s="106" t="s">
        <v>948</v>
      </c>
      <c r="CA92" s="106" t="s">
        <v>949</v>
      </c>
      <c r="CB92" s="106" t="s">
        <v>2432</v>
      </c>
      <c r="CC92" s="106" t="s">
        <v>1374</v>
      </c>
      <c r="CD92" s="122" t="s">
        <v>2433</v>
      </c>
      <c r="CE92" s="123" t="s">
        <v>2434</v>
      </c>
      <c r="CF92" s="123" t="s">
        <v>2435</v>
      </c>
      <c r="CG92" s="109" t="s">
        <v>302</v>
      </c>
      <c r="CH92" s="109" t="s">
        <v>479</v>
      </c>
      <c r="CI92" s="109" t="s">
        <v>2436</v>
      </c>
      <c r="CJ92" s="83"/>
      <c r="CK92" s="111" t="s">
        <v>2437</v>
      </c>
      <c r="CL92" s="112" t="s">
        <v>515</v>
      </c>
      <c r="CM92" s="112" t="s">
        <v>675</v>
      </c>
      <c r="CN92" s="112" t="s">
        <v>282</v>
      </c>
      <c r="CO92" s="112" t="s">
        <v>482</v>
      </c>
      <c r="CP92" s="112"/>
      <c r="CQ92" s="112"/>
      <c r="CR92" s="112">
        <v>34.0</v>
      </c>
      <c r="CS92" s="112">
        <v>135.0</v>
      </c>
      <c r="CT92" s="112">
        <v>247.0</v>
      </c>
      <c r="CU92" s="112">
        <v>359.0</v>
      </c>
      <c r="CV92" s="112">
        <v>471.0</v>
      </c>
      <c r="CW92" s="112">
        <v>583.0</v>
      </c>
      <c r="CX92" s="112" t="s">
        <v>112</v>
      </c>
      <c r="CY92" s="112">
        <v>5.0</v>
      </c>
      <c r="CZ92" s="112">
        <v>14.0</v>
      </c>
      <c r="DA92" s="112">
        <v>24.0</v>
      </c>
      <c r="DB92" s="112">
        <v>34.0</v>
      </c>
      <c r="DC92" s="112">
        <v>44.0</v>
      </c>
      <c r="DD92" s="112">
        <v>54.0</v>
      </c>
      <c r="DE92" s="112" t="s">
        <v>115</v>
      </c>
      <c r="DF92" s="112" t="s">
        <v>2438</v>
      </c>
      <c r="DG92" s="112" t="s">
        <v>2439</v>
      </c>
      <c r="DH92" s="112" t="s">
        <v>2440</v>
      </c>
      <c r="DI92" s="112" t="s">
        <v>2441</v>
      </c>
      <c r="DJ92" s="112" t="s">
        <v>2442</v>
      </c>
      <c r="DK92" s="112"/>
      <c r="DL92" s="113" t="s">
        <v>2443</v>
      </c>
      <c r="DM92" s="114" t="s">
        <v>590</v>
      </c>
      <c r="DN92" s="114">
        <v>3.0</v>
      </c>
      <c r="DO92" s="114">
        <v>2.0</v>
      </c>
      <c r="DP92" s="114" t="s">
        <v>347</v>
      </c>
      <c r="DQ92" s="115" t="s">
        <v>2444</v>
      </c>
      <c r="DR92" s="124" t="s">
        <v>248</v>
      </c>
      <c r="DS92" s="124" t="s">
        <v>249</v>
      </c>
      <c r="DT92" s="124" t="s">
        <v>275</v>
      </c>
      <c r="DU92" s="124" t="s">
        <v>250</v>
      </c>
      <c r="DV92" s="124" t="s">
        <v>251</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208</v>
      </c>
      <c r="B93" s="69" t="s">
        <v>386</v>
      </c>
      <c r="C93" s="80" t="s">
        <v>2445</v>
      </c>
      <c r="D93" s="81" t="s">
        <v>2446</v>
      </c>
      <c r="E93" s="82" t="s">
        <v>179</v>
      </c>
      <c r="F93" s="82" t="s">
        <v>2391</v>
      </c>
      <c r="G93" s="82" t="s">
        <v>2392</v>
      </c>
      <c r="H93" s="82" t="s">
        <v>2393</v>
      </c>
      <c r="I93" s="82" t="s">
        <v>2394</v>
      </c>
      <c r="J93" s="83"/>
      <c r="K93" s="85"/>
      <c r="L93" s="85" t="s">
        <v>184</v>
      </c>
      <c r="M93" s="84"/>
      <c r="N93" s="84"/>
      <c r="O93" s="85" t="s">
        <v>535</v>
      </c>
      <c r="P93" s="85" t="s">
        <v>184</v>
      </c>
      <c r="Q93" s="86"/>
      <c r="R93" s="84"/>
      <c r="S93" s="84"/>
      <c r="T93" s="84"/>
      <c r="U93" s="84"/>
      <c r="V93" s="86"/>
      <c r="W93" s="87"/>
      <c r="X93" s="88" t="s">
        <v>536</v>
      </c>
      <c r="Y93" s="89" t="s">
        <v>768</v>
      </c>
      <c r="Z93" s="89" t="s">
        <v>690</v>
      </c>
      <c r="AA93" s="90"/>
      <c r="AB93" s="91" t="s">
        <v>547</v>
      </c>
      <c r="AC93" s="92" t="s">
        <v>696</v>
      </c>
      <c r="AD93" s="93" t="s">
        <v>852</v>
      </c>
      <c r="AE93" s="92" t="s">
        <v>695</v>
      </c>
      <c r="AF93" s="92" t="s">
        <v>196</v>
      </c>
      <c r="AG93" s="92" t="s">
        <v>1406</v>
      </c>
      <c r="AH93" s="92" t="s">
        <v>540</v>
      </c>
      <c r="AI93" s="94">
        <v>3895.0</v>
      </c>
      <c r="AJ93" s="94">
        <v>481.0</v>
      </c>
      <c r="AK93" s="94">
        <v>229.0</v>
      </c>
      <c r="AL93" s="94">
        <v>251.0</v>
      </c>
      <c r="AM93" s="94">
        <v>261.0</v>
      </c>
      <c r="AN93" s="94">
        <v>130.0</v>
      </c>
      <c r="AO93" s="95"/>
      <c r="AP93" s="96" t="s">
        <v>541</v>
      </c>
      <c r="AQ93" s="97" t="s">
        <v>2230</v>
      </c>
      <c r="AR93" s="98" t="s">
        <v>543</v>
      </c>
      <c r="AS93" s="144" t="s">
        <v>2447</v>
      </c>
      <c r="AT93" s="97" t="s">
        <v>545</v>
      </c>
      <c r="AU93" s="97" t="s">
        <v>1342</v>
      </c>
      <c r="AV93" s="97" t="s">
        <v>366</v>
      </c>
      <c r="AW93" s="94">
        <v>3629.0</v>
      </c>
      <c r="AX93" s="94">
        <v>507.0</v>
      </c>
      <c r="AY93" s="94">
        <v>229.0</v>
      </c>
      <c r="AZ93" s="94">
        <v>251.0</v>
      </c>
      <c r="BA93" s="94">
        <v>292.0</v>
      </c>
      <c r="BB93" s="94">
        <v>169.0</v>
      </c>
      <c r="BC93" s="99"/>
      <c r="BD93" s="100" t="s">
        <v>197</v>
      </c>
      <c r="BE93" s="101" t="s">
        <v>404</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233</v>
      </c>
      <c r="BY93" s="106" t="s">
        <v>201</v>
      </c>
      <c r="BZ93" s="106" t="s">
        <v>2449</v>
      </c>
      <c r="CA93" s="106" t="s">
        <v>2450</v>
      </c>
      <c r="CB93" s="106" t="s">
        <v>2451</v>
      </c>
      <c r="CC93" s="106" t="s">
        <v>203</v>
      </c>
      <c r="CD93" s="122" t="s">
        <v>2172</v>
      </c>
      <c r="CE93" s="123" t="s">
        <v>2452</v>
      </c>
      <c r="CF93" s="123" t="s">
        <v>2453</v>
      </c>
      <c r="CG93" s="109" t="s">
        <v>558</v>
      </c>
      <c r="CH93" s="109" t="s">
        <v>479</v>
      </c>
      <c r="CI93" s="109"/>
      <c r="CJ93" s="83"/>
      <c r="CK93" s="111" t="s">
        <v>2454</v>
      </c>
      <c r="CL93" s="112" t="s">
        <v>560</v>
      </c>
      <c r="CM93" s="112" t="s">
        <v>516</v>
      </c>
      <c r="CN93" s="112" t="s">
        <v>518</v>
      </c>
      <c r="CO93" s="112" t="s">
        <v>339</v>
      </c>
      <c r="CP93" s="112" t="s">
        <v>562</v>
      </c>
      <c r="CQ93" s="112"/>
      <c r="CR93" s="112">
        <v>34.0</v>
      </c>
      <c r="CS93" s="112">
        <v>135.0</v>
      </c>
      <c r="CT93" s="112">
        <v>247.0</v>
      </c>
      <c r="CU93" s="112">
        <v>359.0</v>
      </c>
      <c r="CV93" s="112">
        <v>471.0</v>
      </c>
      <c r="CW93" s="112">
        <v>583.0</v>
      </c>
      <c r="CX93" s="112" t="s">
        <v>112</v>
      </c>
      <c r="CY93" s="112">
        <v>4.0</v>
      </c>
      <c r="CZ93" s="112">
        <v>12.0</v>
      </c>
      <c r="DA93" s="112">
        <v>21.0</v>
      </c>
      <c r="DB93" s="112">
        <v>30.0</v>
      </c>
      <c r="DC93" s="112">
        <v>39.0</v>
      </c>
      <c r="DD93" s="112">
        <v>48.0</v>
      </c>
      <c r="DE93" s="112" t="s">
        <v>116</v>
      </c>
      <c r="DF93" s="112" t="s">
        <v>2455</v>
      </c>
      <c r="DG93" s="112" t="s">
        <v>2456</v>
      </c>
      <c r="DH93" s="112" t="s">
        <v>2457</v>
      </c>
      <c r="DI93" s="112" t="s">
        <v>2458</v>
      </c>
      <c r="DJ93" s="112" t="s">
        <v>2459</v>
      </c>
      <c r="DK93" s="112"/>
      <c r="DL93" s="113" t="s">
        <v>2460</v>
      </c>
      <c r="DM93" s="114" t="s">
        <v>987</v>
      </c>
      <c r="DN93" s="114">
        <v>3.0</v>
      </c>
      <c r="DO93" s="114">
        <v>1.0</v>
      </c>
      <c r="DP93" s="114" t="s">
        <v>347</v>
      </c>
      <c r="DQ93" s="115" t="s">
        <v>2461</v>
      </c>
      <c r="DR93" s="116" t="s">
        <v>206</v>
      </c>
      <c r="DS93" s="116" t="s">
        <v>208</v>
      </c>
      <c r="DT93" s="116" t="s">
        <v>207</v>
      </c>
      <c r="DU93" s="139" t="s">
        <v>423</v>
      </c>
      <c r="DV93" s="139" t="s">
        <v>424</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212</v>
      </c>
      <c r="C94" s="80" t="s">
        <v>2462</v>
      </c>
      <c r="D94" s="81" t="s">
        <v>2463</v>
      </c>
      <c r="E94" s="82" t="s">
        <v>179</v>
      </c>
      <c r="F94" s="82" t="s">
        <v>179</v>
      </c>
      <c r="G94" s="82" t="s">
        <v>2464</v>
      </c>
      <c r="H94" s="82" t="s">
        <v>2465</v>
      </c>
      <c r="I94" s="82" t="s">
        <v>2466</v>
      </c>
      <c r="J94" s="83"/>
      <c r="K94" s="85" t="s">
        <v>184</v>
      </c>
      <c r="L94" s="84"/>
      <c r="M94" s="84"/>
      <c r="N94" s="84"/>
      <c r="O94" s="85"/>
      <c r="P94" s="85"/>
      <c r="Q94" s="86"/>
      <c r="R94" s="84"/>
      <c r="S94" s="85" t="s">
        <v>535</v>
      </c>
      <c r="T94" s="85"/>
      <c r="U94" s="85"/>
      <c r="V94" s="142"/>
      <c r="W94" s="87"/>
      <c r="X94" s="88" t="s">
        <v>848</v>
      </c>
      <c r="Y94" s="89" t="s">
        <v>1277</v>
      </c>
      <c r="Z94" s="89" t="s">
        <v>1031</v>
      </c>
      <c r="AA94" s="90"/>
      <c r="AB94" s="91" t="s">
        <v>190</v>
      </c>
      <c r="AC94" s="92" t="s">
        <v>1638</v>
      </c>
      <c r="AD94" s="93" t="s">
        <v>192</v>
      </c>
      <c r="AE94" s="92" t="s">
        <v>974</v>
      </c>
      <c r="AF94" s="92" t="s">
        <v>540</v>
      </c>
      <c r="AG94" s="143" t="s">
        <v>1456</v>
      </c>
      <c r="AH94" s="92" t="s">
        <v>371</v>
      </c>
      <c r="AI94" s="94">
        <v>5322.0</v>
      </c>
      <c r="AJ94" s="94">
        <v>463.0</v>
      </c>
      <c r="AK94" s="94">
        <v>225.0</v>
      </c>
      <c r="AL94" s="94">
        <v>324.0</v>
      </c>
      <c r="AM94" s="94">
        <v>175.0</v>
      </c>
      <c r="AN94" s="94">
        <v>101.0</v>
      </c>
      <c r="AO94" s="95"/>
      <c r="AP94" s="96" t="s">
        <v>547</v>
      </c>
      <c r="AQ94" s="97" t="s">
        <v>971</v>
      </c>
      <c r="AR94" s="98" t="s">
        <v>852</v>
      </c>
      <c r="AS94" s="144" t="s">
        <v>2467</v>
      </c>
      <c r="AT94" s="97" t="s">
        <v>366</v>
      </c>
      <c r="AU94" s="144" t="s">
        <v>2468</v>
      </c>
      <c r="AV94" s="97" t="s">
        <v>467</v>
      </c>
      <c r="AW94" s="94">
        <v>4733.0</v>
      </c>
      <c r="AX94" s="94">
        <v>517.0</v>
      </c>
      <c r="AY94" s="94">
        <v>225.0</v>
      </c>
      <c r="AZ94" s="94">
        <v>275.0</v>
      </c>
      <c r="BA94" s="94">
        <v>244.0</v>
      </c>
      <c r="BB94" s="94">
        <v>130.0</v>
      </c>
      <c r="BC94" s="99"/>
      <c r="BD94" s="100" t="s">
        <v>197</v>
      </c>
      <c r="BE94" s="101" t="s">
        <v>737</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233</v>
      </c>
      <c r="BY94" s="106" t="s">
        <v>855</v>
      </c>
      <c r="BZ94" s="106" t="s">
        <v>373</v>
      </c>
      <c r="CA94" s="106" t="s">
        <v>179</v>
      </c>
      <c r="CB94" s="106" t="s">
        <v>2409</v>
      </c>
      <c r="CC94" s="106" t="s">
        <v>2410</v>
      </c>
      <c r="CD94" s="122" t="s">
        <v>2470</v>
      </c>
      <c r="CE94" s="123" t="s">
        <v>2471</v>
      </c>
      <c r="CF94" s="123" t="s">
        <v>2472</v>
      </c>
      <c r="CG94" s="109" t="s">
        <v>450</v>
      </c>
      <c r="CH94" s="109" t="s">
        <v>380</v>
      </c>
      <c r="CI94" s="109"/>
      <c r="CJ94" s="83"/>
      <c r="CK94" s="111" t="s">
        <v>2473</v>
      </c>
      <c r="CL94" s="112" t="s">
        <v>337</v>
      </c>
      <c r="CM94" s="112" t="s">
        <v>208</v>
      </c>
      <c r="CN94" s="112" t="s">
        <v>517</v>
      </c>
      <c r="CO94" s="112" t="s">
        <v>518</v>
      </c>
      <c r="CP94" s="112" t="s">
        <v>339</v>
      </c>
      <c r="CQ94" s="112"/>
      <c r="CR94" s="112">
        <v>34.0</v>
      </c>
      <c r="CS94" s="112">
        <v>135.0</v>
      </c>
      <c r="CT94" s="112">
        <v>247.0</v>
      </c>
      <c r="CU94" s="112">
        <v>359.0</v>
      </c>
      <c r="CV94" s="112">
        <v>471.0</v>
      </c>
      <c r="CW94" s="112">
        <v>583.0</v>
      </c>
      <c r="CX94" s="112" t="s">
        <v>112</v>
      </c>
      <c r="CY94" s="112">
        <v>7.0</v>
      </c>
      <c r="CZ94" s="112">
        <v>21.0</v>
      </c>
      <c r="DA94" s="112">
        <v>37.0</v>
      </c>
      <c r="DB94" s="112">
        <v>53.0</v>
      </c>
      <c r="DC94" s="112">
        <v>69.0</v>
      </c>
      <c r="DD94" s="112">
        <v>85.0</v>
      </c>
      <c r="DE94" s="112" t="s">
        <v>113</v>
      </c>
      <c r="DF94" s="112" t="s">
        <v>2474</v>
      </c>
      <c r="DG94" s="112" t="s">
        <v>2475</v>
      </c>
      <c r="DH94" s="112" t="s">
        <v>2476</v>
      </c>
      <c r="DI94" s="112" t="s">
        <v>2477</v>
      </c>
      <c r="DJ94" s="112" t="s">
        <v>2478</v>
      </c>
      <c r="DK94" s="112"/>
      <c r="DL94" s="113" t="s">
        <v>2479</v>
      </c>
      <c r="DM94" s="114" t="s">
        <v>1953</v>
      </c>
      <c r="DN94" s="114">
        <v>3.0</v>
      </c>
      <c r="DO94" s="114" t="s">
        <v>273</v>
      </c>
      <c r="DP94" s="114" t="s">
        <v>347</v>
      </c>
      <c r="DQ94" s="115" t="s">
        <v>2480</v>
      </c>
      <c r="DR94" s="124" t="s">
        <v>206</v>
      </c>
      <c r="DS94" s="124" t="s">
        <v>383</v>
      </c>
      <c r="DT94" s="124" t="s">
        <v>207</v>
      </c>
      <c r="DU94" s="124" t="s">
        <v>209</v>
      </c>
      <c r="DV94" s="124" t="s">
        <v>210</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212</v>
      </c>
      <c r="C95" s="80" t="s">
        <v>2483</v>
      </c>
      <c r="D95" s="81" t="s">
        <v>2484</v>
      </c>
      <c r="E95" s="82" t="s">
        <v>179</v>
      </c>
      <c r="F95" s="82" t="s">
        <v>179</v>
      </c>
      <c r="G95" s="82" t="s">
        <v>2485</v>
      </c>
      <c r="H95" s="82" t="s">
        <v>2486</v>
      </c>
      <c r="I95" s="82" t="s">
        <v>2487</v>
      </c>
      <c r="J95" s="83"/>
      <c r="K95" s="85"/>
      <c r="L95" s="84"/>
      <c r="M95" s="84"/>
      <c r="N95" s="84"/>
      <c r="O95" s="85"/>
      <c r="P95" s="85" t="s">
        <v>535</v>
      </c>
      <c r="Q95" s="86"/>
      <c r="R95" s="84"/>
      <c r="S95" s="85" t="s">
        <v>184</v>
      </c>
      <c r="T95" s="85"/>
      <c r="U95" s="85"/>
      <c r="V95" s="142"/>
      <c r="W95" s="87"/>
      <c r="X95" s="88" t="s">
        <v>848</v>
      </c>
      <c r="Y95" s="89" t="s">
        <v>326</v>
      </c>
      <c r="Z95" s="89" t="s">
        <v>850</v>
      </c>
      <c r="AA95" s="90"/>
      <c r="AB95" s="91" t="s">
        <v>197</v>
      </c>
      <c r="AC95" s="92" t="s">
        <v>505</v>
      </c>
      <c r="AD95" s="93" t="s">
        <v>1318</v>
      </c>
      <c r="AE95" s="92" t="s">
        <v>1319</v>
      </c>
      <c r="AF95" s="92" t="s">
        <v>371</v>
      </c>
      <c r="AG95" s="143" t="s">
        <v>2488</v>
      </c>
      <c r="AH95" s="92" t="s">
        <v>540</v>
      </c>
      <c r="AI95" s="94">
        <v>4376.0</v>
      </c>
      <c r="AJ95" s="94">
        <v>533.0</v>
      </c>
      <c r="AK95" s="94">
        <v>247.0</v>
      </c>
      <c r="AL95" s="94">
        <v>286.0</v>
      </c>
      <c r="AM95" s="94">
        <v>256.0</v>
      </c>
      <c r="AN95" s="94">
        <v>247.0</v>
      </c>
      <c r="AO95" s="95"/>
      <c r="AP95" s="96" t="s">
        <v>547</v>
      </c>
      <c r="AQ95" s="97" t="s">
        <v>548</v>
      </c>
      <c r="AR95" s="98" t="s">
        <v>1405</v>
      </c>
      <c r="AS95" s="144" t="s">
        <v>2489</v>
      </c>
      <c r="AT95" s="97" t="s">
        <v>366</v>
      </c>
      <c r="AU95" s="97" t="s">
        <v>1849</v>
      </c>
      <c r="AV95" s="97" t="s">
        <v>545</v>
      </c>
      <c r="AW95" s="94">
        <v>4376.0</v>
      </c>
      <c r="AX95" s="94">
        <v>505.0</v>
      </c>
      <c r="AY95" s="94">
        <v>225.0</v>
      </c>
      <c r="AZ95" s="94">
        <v>225.0</v>
      </c>
      <c r="BA95" s="94">
        <v>256.0</v>
      </c>
      <c r="BB95" s="94">
        <v>145.0</v>
      </c>
      <c r="BC95" s="99"/>
      <c r="BD95" s="100" t="s">
        <v>541</v>
      </c>
      <c r="BE95" s="101" t="s">
        <v>432</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373</v>
      </c>
      <c r="BY95" s="106" t="s">
        <v>1326</v>
      </c>
      <c r="BZ95" s="106" t="s">
        <v>699</v>
      </c>
      <c r="CA95" s="106" t="s">
        <v>700</v>
      </c>
      <c r="CB95" s="106" t="s">
        <v>2354</v>
      </c>
      <c r="CC95" s="106" t="s">
        <v>2355</v>
      </c>
      <c r="CD95" s="122" t="s">
        <v>2491</v>
      </c>
      <c r="CE95" s="123" t="s">
        <v>2492</v>
      </c>
      <c r="CF95" s="123" t="s">
        <v>2493</v>
      </c>
      <c r="CG95" s="109" t="s">
        <v>379</v>
      </c>
      <c r="CH95" s="109" t="s">
        <v>243</v>
      </c>
      <c r="CI95" s="109"/>
      <c r="CJ95" s="83"/>
      <c r="CK95" s="111" t="s">
        <v>2494</v>
      </c>
      <c r="CL95" s="112" t="s">
        <v>560</v>
      </c>
      <c r="CM95" s="112" t="s">
        <v>516</v>
      </c>
      <c r="CN95" s="112" t="s">
        <v>518</v>
      </c>
      <c r="CO95" s="112" t="s">
        <v>339</v>
      </c>
      <c r="CP95" s="112" t="s">
        <v>562</v>
      </c>
      <c r="CQ95" s="112"/>
      <c r="CR95" s="112">
        <v>34.0</v>
      </c>
      <c r="CS95" s="112">
        <v>135.0</v>
      </c>
      <c r="CT95" s="112">
        <v>247.0</v>
      </c>
      <c r="CU95" s="112">
        <v>359.0</v>
      </c>
      <c r="CV95" s="112">
        <v>471.0</v>
      </c>
      <c r="CW95" s="112">
        <v>583.0</v>
      </c>
      <c r="CX95" s="112" t="s">
        <v>112</v>
      </c>
      <c r="CY95" s="112">
        <v>4.0</v>
      </c>
      <c r="CZ95" s="112">
        <v>12.0</v>
      </c>
      <c r="DA95" s="112">
        <v>21.0</v>
      </c>
      <c r="DB95" s="112">
        <v>30.0</v>
      </c>
      <c r="DC95" s="112">
        <v>39.0</v>
      </c>
      <c r="DD95" s="112">
        <v>48.0</v>
      </c>
      <c r="DE95" s="112" t="s">
        <v>116</v>
      </c>
      <c r="DF95" s="112" t="s">
        <v>2495</v>
      </c>
      <c r="DG95" s="112" t="s">
        <v>2496</v>
      </c>
      <c r="DH95" s="112" t="s">
        <v>2497</v>
      </c>
      <c r="DI95" s="112" t="s">
        <v>2498</v>
      </c>
      <c r="DJ95" s="112" t="s">
        <v>2499</v>
      </c>
      <c r="DK95" s="112"/>
      <c r="DL95" s="113" t="s">
        <v>2500</v>
      </c>
      <c r="DM95" s="114" t="s">
        <v>2501</v>
      </c>
      <c r="DN95" s="114">
        <v>5.0</v>
      </c>
      <c r="DO95" s="114">
        <v>1.0</v>
      </c>
      <c r="DP95" s="114" t="s">
        <v>347</v>
      </c>
      <c r="DQ95" s="115" t="s">
        <v>2502</v>
      </c>
      <c r="DR95" s="116" t="s">
        <v>206</v>
      </c>
      <c r="DS95" s="116" t="s">
        <v>383</v>
      </c>
      <c r="DT95" s="116" t="s">
        <v>384</v>
      </c>
      <c r="DU95" s="116" t="s">
        <v>209</v>
      </c>
      <c r="DV95" s="116" t="s">
        <v>210</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1123</v>
      </c>
      <c r="B96" s="69" t="s">
        <v>212</v>
      </c>
      <c r="C96" s="80" t="s">
        <v>2505</v>
      </c>
      <c r="D96" s="81" t="s">
        <v>2506</v>
      </c>
      <c r="E96" s="82" t="s">
        <v>179</v>
      </c>
      <c r="F96" s="82" t="s">
        <v>179</v>
      </c>
      <c r="G96" s="82" t="s">
        <v>2507</v>
      </c>
      <c r="H96" s="82" t="s">
        <v>2508</v>
      </c>
      <c r="I96" s="82" t="s">
        <v>2509</v>
      </c>
      <c r="J96" s="83"/>
      <c r="K96" s="85" t="s">
        <v>184</v>
      </c>
      <c r="L96" s="85" t="s">
        <v>535</v>
      </c>
      <c r="M96" s="84"/>
      <c r="N96" s="84"/>
      <c r="O96" s="84"/>
      <c r="P96" s="84"/>
      <c r="Q96" s="86"/>
      <c r="R96" s="84"/>
      <c r="S96" s="84"/>
      <c r="T96" s="84"/>
      <c r="U96" s="84"/>
      <c r="V96" s="86"/>
      <c r="W96" s="87"/>
      <c r="X96" s="88" t="s">
        <v>393</v>
      </c>
      <c r="Y96" s="89" t="s">
        <v>737</v>
      </c>
      <c r="Z96" s="89" t="s">
        <v>361</v>
      </c>
      <c r="AA96" s="90"/>
      <c r="AB96" s="91" t="s">
        <v>190</v>
      </c>
      <c r="AC96" s="92" t="s">
        <v>1638</v>
      </c>
      <c r="AD96" s="93"/>
      <c r="AE96" s="92"/>
      <c r="AF96" s="92"/>
      <c r="AG96" s="92"/>
      <c r="AH96" s="92"/>
      <c r="AI96" s="94"/>
      <c r="AJ96" s="94"/>
      <c r="AK96" s="94"/>
      <c r="AL96" s="94"/>
      <c r="AM96" s="94"/>
      <c r="AN96" s="94"/>
      <c r="AO96" s="95"/>
      <c r="AP96" s="96" t="s">
        <v>1431</v>
      </c>
      <c r="AQ96" s="144" t="s">
        <v>2510</v>
      </c>
      <c r="AR96" s="98" t="s">
        <v>1432</v>
      </c>
      <c r="AS96" s="97" t="s">
        <v>805</v>
      </c>
      <c r="AT96" s="97" t="s">
        <v>662</v>
      </c>
      <c r="AU96" s="97" t="s">
        <v>1433</v>
      </c>
      <c r="AV96" s="97" t="s">
        <v>405</v>
      </c>
      <c r="AW96" s="94">
        <v>4976.0</v>
      </c>
      <c r="AX96" s="94">
        <v>400.0</v>
      </c>
      <c r="AY96" s="94">
        <v>273.0</v>
      </c>
      <c r="AZ96" s="94">
        <v>326.0</v>
      </c>
      <c r="BA96" s="94">
        <v>291.0</v>
      </c>
      <c r="BB96" s="94">
        <v>101.0</v>
      </c>
      <c r="BC96" s="99"/>
      <c r="BD96" s="100" t="s">
        <v>188</v>
      </c>
      <c r="BE96" s="101" t="s">
        <v>973</v>
      </c>
      <c r="BF96" s="102" t="s">
        <v>2511</v>
      </c>
      <c r="BG96" s="145" t="s">
        <v>2512</v>
      </c>
      <c r="BH96" s="101" t="s">
        <v>399</v>
      </c>
      <c r="BI96" s="145" t="s">
        <v>2513</v>
      </c>
      <c r="BJ96" s="101" t="s">
        <v>194</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233</v>
      </c>
      <c r="BY96" s="106" t="s">
        <v>201</v>
      </c>
      <c r="BZ96" s="106" t="s">
        <v>2515</v>
      </c>
      <c r="CA96" s="106" t="s">
        <v>474</v>
      </c>
      <c r="CB96" s="106" t="s">
        <v>2432</v>
      </c>
      <c r="CC96" s="106" t="s">
        <v>1374</v>
      </c>
      <c r="CD96" s="122" t="s">
        <v>2516</v>
      </c>
      <c r="CE96" s="123" t="s">
        <v>2517</v>
      </c>
      <c r="CF96" s="123" t="s">
        <v>2518</v>
      </c>
      <c r="CG96" s="109" t="s">
        <v>205</v>
      </c>
      <c r="CH96" s="109" t="s">
        <v>303</v>
      </c>
      <c r="CI96" s="109"/>
      <c r="CJ96" s="83"/>
      <c r="CK96" s="111" t="s">
        <v>2519</v>
      </c>
      <c r="CL96" s="112" t="s">
        <v>337</v>
      </c>
      <c r="CM96" s="112" t="s">
        <v>275</v>
      </c>
      <c r="CN96" s="112" t="s">
        <v>518</v>
      </c>
      <c r="CO96" s="112" t="s">
        <v>517</v>
      </c>
      <c r="CP96" s="112" t="s">
        <v>482</v>
      </c>
      <c r="CQ96" s="112"/>
      <c r="CR96" s="112">
        <v>34.0</v>
      </c>
      <c r="CS96" s="112">
        <v>135.0</v>
      </c>
      <c r="CT96" s="112">
        <v>247.0</v>
      </c>
      <c r="CU96" s="112">
        <v>359.0</v>
      </c>
      <c r="CV96" s="112">
        <v>471.0</v>
      </c>
      <c r="CW96" s="112">
        <v>583.0</v>
      </c>
      <c r="CX96" s="112" t="s">
        <v>112</v>
      </c>
      <c r="CY96" s="112">
        <v>7.0</v>
      </c>
      <c r="CZ96" s="112">
        <v>21.0</v>
      </c>
      <c r="DA96" s="112">
        <v>37.0</v>
      </c>
      <c r="DB96" s="112">
        <v>53.0</v>
      </c>
      <c r="DC96" s="112">
        <v>69.0</v>
      </c>
      <c r="DD96" s="112">
        <v>85.0</v>
      </c>
      <c r="DE96" s="112" t="s">
        <v>113</v>
      </c>
      <c r="DF96" s="112" t="s">
        <v>2520</v>
      </c>
      <c r="DG96" s="112" t="s">
        <v>2521</v>
      </c>
      <c r="DH96" s="112" t="s">
        <v>2522</v>
      </c>
      <c r="DI96" s="112" t="s">
        <v>2523</v>
      </c>
      <c r="DJ96" s="112" t="s">
        <v>2524</v>
      </c>
      <c r="DK96" s="112"/>
      <c r="DL96" s="113" t="s">
        <v>2525</v>
      </c>
      <c r="DM96" s="114" t="s">
        <v>569</v>
      </c>
      <c r="DN96" s="114">
        <v>4.0</v>
      </c>
      <c r="DO96" s="114">
        <v>3.0</v>
      </c>
      <c r="DP96" s="114" t="s">
        <v>347</v>
      </c>
      <c r="DQ96" s="115" t="s">
        <v>2526</v>
      </c>
      <c r="DR96" s="124" t="s">
        <v>206</v>
      </c>
      <c r="DS96" s="124" t="s">
        <v>275</v>
      </c>
      <c r="DT96" s="124" t="s">
        <v>383</v>
      </c>
      <c r="DU96" s="124" t="s">
        <v>209</v>
      </c>
      <c r="DV96" s="124" t="s">
        <v>210</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212</v>
      </c>
      <c r="C97" s="80" t="s">
        <v>2528</v>
      </c>
      <c r="D97" s="81" t="s">
        <v>2529</v>
      </c>
      <c r="E97" s="82"/>
      <c r="F97" s="82"/>
      <c r="G97" s="82"/>
      <c r="H97" s="82"/>
      <c r="I97" s="82"/>
      <c r="J97" s="83"/>
      <c r="K97" s="85"/>
      <c r="L97" s="85"/>
      <c r="M97" s="84"/>
      <c r="N97" s="84"/>
      <c r="O97" s="121" t="s">
        <v>184</v>
      </c>
      <c r="P97" s="84"/>
      <c r="Q97" s="128" t="s">
        <v>184</v>
      </c>
      <c r="R97" s="84"/>
      <c r="S97" s="84"/>
      <c r="T97" s="121" t="s">
        <v>184</v>
      </c>
      <c r="U97" s="84"/>
      <c r="V97" s="86"/>
      <c r="W97" s="87"/>
      <c r="X97" s="88" t="s">
        <v>282</v>
      </c>
      <c r="Y97" s="89" t="s">
        <v>226</v>
      </c>
      <c r="Z97" s="89" t="s">
        <v>2530</v>
      </c>
      <c r="AA97" s="90"/>
      <c r="AB97" s="91" t="s">
        <v>578</v>
      </c>
      <c r="AC97" s="92" t="s">
        <v>1141</v>
      </c>
      <c r="AD97" s="93" t="s">
        <v>224</v>
      </c>
      <c r="AE97" s="92" t="s">
        <v>289</v>
      </c>
      <c r="AF97" s="92" t="s">
        <v>229</v>
      </c>
      <c r="AG97" s="92" t="s">
        <v>230</v>
      </c>
      <c r="AH97" s="92" t="s">
        <v>224</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999</v>
      </c>
      <c r="BF97" s="102" t="s">
        <v>2532</v>
      </c>
      <c r="BG97" s="145" t="s">
        <v>1291</v>
      </c>
      <c r="BH97" s="101" t="s">
        <v>231</v>
      </c>
      <c r="BI97" s="145" t="s">
        <v>2533</v>
      </c>
      <c r="BJ97" s="101" t="s">
        <v>898</v>
      </c>
      <c r="BK97" s="103"/>
      <c r="BL97" s="103"/>
      <c r="BM97" s="103"/>
      <c r="BN97" s="103"/>
      <c r="BO97" s="103"/>
      <c r="BP97" s="103"/>
      <c r="BQ97" s="83"/>
      <c r="BR97" s="104">
        <v>15.0</v>
      </c>
      <c r="BS97" s="104">
        <v>35.0</v>
      </c>
      <c r="BT97" s="104">
        <v>20.0</v>
      </c>
      <c r="BU97" s="104">
        <v>30.0</v>
      </c>
      <c r="BV97" s="105" t="s">
        <v>2534</v>
      </c>
      <c r="BW97" s="83"/>
      <c r="BX97" s="106" t="s">
        <v>233</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560</v>
      </c>
      <c r="CM97" s="112" t="s">
        <v>675</v>
      </c>
      <c r="CN97" s="112" t="s">
        <v>1014</v>
      </c>
      <c r="CO97" s="112" t="s">
        <v>282</v>
      </c>
      <c r="CP97" s="112"/>
      <c r="CQ97" s="112"/>
      <c r="CR97" s="112">
        <v>21.0</v>
      </c>
      <c r="CS97" s="112">
        <v>84.0</v>
      </c>
      <c r="CT97" s="112">
        <v>154.0</v>
      </c>
      <c r="CU97" s="112">
        <v>224.0</v>
      </c>
      <c r="CV97" s="112">
        <v>294.0</v>
      </c>
      <c r="CW97" s="112">
        <v>364.0</v>
      </c>
      <c r="CX97" s="112" t="s">
        <v>112</v>
      </c>
      <c r="CY97" s="112">
        <v>6.0</v>
      </c>
      <c r="CZ97" s="112">
        <v>17.0</v>
      </c>
      <c r="DA97" s="112">
        <v>29.0</v>
      </c>
      <c r="DB97" s="112">
        <v>41.0</v>
      </c>
      <c r="DC97" s="112">
        <v>53.0</v>
      </c>
      <c r="DD97" s="112">
        <v>65.0</v>
      </c>
      <c r="DE97" s="112" t="s">
        <v>116</v>
      </c>
      <c r="DF97" s="112" t="s">
        <v>2542</v>
      </c>
      <c r="DG97" s="112" t="s">
        <v>2543</v>
      </c>
      <c r="DH97" s="112" t="s">
        <v>2544</v>
      </c>
      <c r="DI97" s="112" t="s">
        <v>2545</v>
      </c>
      <c r="DJ97" s="112" t="s">
        <v>2546</v>
      </c>
      <c r="DK97" s="112"/>
      <c r="DL97" s="113" t="s">
        <v>2547</v>
      </c>
      <c r="DM97" s="114" t="s">
        <v>245</v>
      </c>
      <c r="DN97" s="114">
        <v>5.0</v>
      </c>
      <c r="DO97" s="114">
        <v>3.0</v>
      </c>
      <c r="DP97" s="114">
        <v>4.0</v>
      </c>
      <c r="DQ97" s="115" t="s">
        <v>2548</v>
      </c>
      <c r="DR97" s="139" t="s">
        <v>248</v>
      </c>
      <c r="DS97" s="139" t="s">
        <v>249</v>
      </c>
      <c r="DT97" s="139" t="s">
        <v>249</v>
      </c>
      <c r="DU97" s="139" t="s">
        <v>250</v>
      </c>
      <c r="DV97" s="139" t="s">
        <v>251</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949</v>
      </c>
      <c r="B98" s="69" t="s">
        <v>212</v>
      </c>
      <c r="C98" s="80" t="s">
        <v>2549</v>
      </c>
      <c r="D98" s="81" t="s">
        <v>2550</v>
      </c>
      <c r="E98" s="82" t="s">
        <v>179</v>
      </c>
      <c r="F98" s="82" t="s">
        <v>179</v>
      </c>
      <c r="G98" s="82" t="s">
        <v>2551</v>
      </c>
      <c r="H98" s="82" t="s">
        <v>2552</v>
      </c>
      <c r="I98" s="82" t="s">
        <v>2553</v>
      </c>
      <c r="J98" s="83"/>
      <c r="K98" s="84"/>
      <c r="L98" s="84"/>
      <c r="M98" s="84"/>
      <c r="N98" s="84"/>
      <c r="O98" s="85" t="s">
        <v>535</v>
      </c>
      <c r="P98" s="85" t="s">
        <v>184</v>
      </c>
      <c r="Q98" s="86"/>
      <c r="R98" s="84"/>
      <c r="S98" s="84"/>
      <c r="T98" s="84"/>
      <c r="U98" s="84"/>
      <c r="V98" s="86"/>
      <c r="W98" s="87"/>
      <c r="X98" s="88" t="s">
        <v>848</v>
      </c>
      <c r="Y98" s="89" t="s">
        <v>641</v>
      </c>
      <c r="Z98" s="89" t="s">
        <v>1086</v>
      </c>
      <c r="AA98" s="90"/>
      <c r="AB98" s="91" t="s">
        <v>1061</v>
      </c>
      <c r="AC98" s="92" t="s">
        <v>638</v>
      </c>
      <c r="AD98" s="93" t="s">
        <v>1062</v>
      </c>
      <c r="AE98" s="92" t="s">
        <v>850</v>
      </c>
      <c r="AF98" s="92" t="s">
        <v>325</v>
      </c>
      <c r="AG98" s="92" t="s">
        <v>1849</v>
      </c>
      <c r="AH98" s="92" t="s">
        <v>327</v>
      </c>
      <c r="AI98" s="101">
        <v>4087.0</v>
      </c>
      <c r="AJ98" s="101">
        <v>571.0</v>
      </c>
      <c r="AK98" s="101">
        <v>212.0</v>
      </c>
      <c r="AL98" s="101">
        <v>249.0</v>
      </c>
      <c r="AM98" s="101">
        <v>233.0</v>
      </c>
      <c r="AN98" s="101">
        <v>128.0</v>
      </c>
      <c r="AO98" s="95"/>
      <c r="AP98" s="96" t="s">
        <v>547</v>
      </c>
      <c r="AQ98" s="97" t="s">
        <v>667</v>
      </c>
      <c r="AR98" s="98" t="s">
        <v>852</v>
      </c>
      <c r="AS98" s="144" t="s">
        <v>2554</v>
      </c>
      <c r="AT98" s="97" t="s">
        <v>366</v>
      </c>
      <c r="AU98" s="97" t="s">
        <v>1063</v>
      </c>
      <c r="AV98" s="97" t="s">
        <v>371</v>
      </c>
      <c r="AW98" s="101">
        <v>4381.0</v>
      </c>
      <c r="AX98" s="101">
        <v>542.0</v>
      </c>
      <c r="AY98" s="101">
        <v>212.0</v>
      </c>
      <c r="AZ98" s="101">
        <v>260.0</v>
      </c>
      <c r="BA98" s="101">
        <v>259.0</v>
      </c>
      <c r="BB98" s="101">
        <v>128.0</v>
      </c>
      <c r="BC98" s="99"/>
      <c r="BD98" s="100" t="s">
        <v>197</v>
      </c>
      <c r="BE98" s="101" t="s">
        <v>408</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200</v>
      </c>
      <c r="BY98" s="106" t="s">
        <v>201</v>
      </c>
      <c r="BZ98" s="106" t="s">
        <v>2556</v>
      </c>
      <c r="CA98" s="106" t="s">
        <v>2388</v>
      </c>
      <c r="CB98" s="106" t="s">
        <v>2432</v>
      </c>
      <c r="CC98" s="106" t="s">
        <v>1374</v>
      </c>
      <c r="CD98" s="122" t="s">
        <v>2557</v>
      </c>
      <c r="CE98" s="123" t="s">
        <v>2558</v>
      </c>
      <c r="CF98" s="123" t="s">
        <v>2559</v>
      </c>
      <c r="CG98" s="109" t="s">
        <v>379</v>
      </c>
      <c r="CH98" s="109" t="s">
        <v>303</v>
      </c>
      <c r="CI98" s="110"/>
      <c r="CJ98" s="83"/>
      <c r="CK98" s="111" t="s">
        <v>2560</v>
      </c>
      <c r="CL98" s="112" t="s">
        <v>515</v>
      </c>
      <c r="CM98" s="112" t="s">
        <v>516</v>
      </c>
      <c r="CN98" s="112" t="s">
        <v>518</v>
      </c>
      <c r="CO98" s="112" t="s">
        <v>339</v>
      </c>
      <c r="CP98" s="112"/>
      <c r="CQ98" s="112"/>
      <c r="CR98" s="112">
        <v>25.0</v>
      </c>
      <c r="CS98" s="112">
        <v>101.0</v>
      </c>
      <c r="CT98" s="112">
        <v>185.0</v>
      </c>
      <c r="CU98" s="112">
        <v>269.0</v>
      </c>
      <c r="CV98" s="112">
        <v>353.0</v>
      </c>
      <c r="CW98" s="112">
        <v>437.0</v>
      </c>
      <c r="CX98" s="112" t="s">
        <v>112</v>
      </c>
      <c r="CY98" s="112">
        <v>6.0</v>
      </c>
      <c r="CZ98" s="112">
        <v>17.0</v>
      </c>
      <c r="DA98" s="112">
        <v>29.0</v>
      </c>
      <c r="DB98" s="112">
        <v>41.0</v>
      </c>
      <c r="DC98" s="112">
        <v>53.0</v>
      </c>
      <c r="DD98" s="112">
        <v>65.0</v>
      </c>
      <c r="DE98" s="112" t="s">
        <v>115</v>
      </c>
      <c r="DF98" s="112" t="s">
        <v>2561</v>
      </c>
      <c r="DG98" s="112" t="s">
        <v>2562</v>
      </c>
      <c r="DH98" s="112" t="s">
        <v>2563</v>
      </c>
      <c r="DI98" s="112" t="s">
        <v>2564</v>
      </c>
      <c r="DJ98" s="112" t="s">
        <v>2565</v>
      </c>
      <c r="DK98" s="112"/>
      <c r="DL98" s="113" t="s">
        <v>2566</v>
      </c>
      <c r="DM98" s="114" t="s">
        <v>569</v>
      </c>
      <c r="DN98" s="114">
        <v>5.0</v>
      </c>
      <c r="DO98" s="114">
        <v>1.0</v>
      </c>
      <c r="DP98" s="114" t="s">
        <v>347</v>
      </c>
      <c r="DQ98" s="115" t="s">
        <v>2567</v>
      </c>
      <c r="DR98" s="124" t="s">
        <v>206</v>
      </c>
      <c r="DS98" s="124" t="s">
        <v>383</v>
      </c>
      <c r="DT98" s="124" t="s">
        <v>208</v>
      </c>
      <c r="DU98" s="124" t="s">
        <v>209</v>
      </c>
      <c r="DV98" s="124" t="s">
        <v>210</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212</v>
      </c>
      <c r="C99" s="80" t="s">
        <v>2569</v>
      </c>
      <c r="D99" s="81" t="s">
        <v>2570</v>
      </c>
      <c r="E99" s="82" t="s">
        <v>179</v>
      </c>
      <c r="F99" s="82" t="s">
        <v>179</v>
      </c>
      <c r="G99" s="82" t="s">
        <v>2571</v>
      </c>
      <c r="H99" s="82" t="s">
        <v>2572</v>
      </c>
      <c r="I99" s="82" t="s">
        <v>2573</v>
      </c>
      <c r="J99" s="83"/>
      <c r="K99" s="84"/>
      <c r="L99" s="85"/>
      <c r="M99" s="85" t="s">
        <v>184</v>
      </c>
      <c r="N99" s="84"/>
      <c r="O99" s="85" t="s">
        <v>184</v>
      </c>
      <c r="P99" s="84"/>
      <c r="Q99" s="86"/>
      <c r="R99" s="85"/>
      <c r="S99" s="85"/>
      <c r="T99" s="85"/>
      <c r="U99" s="85"/>
      <c r="V99" s="142" t="s">
        <v>184</v>
      </c>
      <c r="W99" s="87"/>
      <c r="X99" s="88" t="s">
        <v>393</v>
      </c>
      <c r="Y99" s="153" t="s">
        <v>2574</v>
      </c>
      <c r="Z99" s="89" t="s">
        <v>1462</v>
      </c>
      <c r="AA99" s="90"/>
      <c r="AB99" s="91" t="s">
        <v>197</v>
      </c>
      <c r="AC99" s="92" t="s">
        <v>198</v>
      </c>
      <c r="AD99" s="93" t="s">
        <v>2575</v>
      </c>
      <c r="AE99" s="143" t="s">
        <v>2576</v>
      </c>
      <c r="AF99" s="92" t="s">
        <v>1936</v>
      </c>
      <c r="AG99" s="143" t="s">
        <v>2577</v>
      </c>
      <c r="AH99" s="92" t="s">
        <v>540</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737</v>
      </c>
      <c r="BF99" s="102" t="s">
        <v>2579</v>
      </c>
      <c r="BG99" s="101" t="s">
        <v>2209</v>
      </c>
      <c r="BH99" s="101" t="s">
        <v>371</v>
      </c>
      <c r="BI99" s="145" t="s">
        <v>2580</v>
      </c>
      <c r="BJ99" s="101" t="s">
        <v>366</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200</v>
      </c>
      <c r="BY99" s="106" t="s">
        <v>201</v>
      </c>
      <c r="BZ99" s="106" t="s">
        <v>2582</v>
      </c>
      <c r="CA99" s="106" t="s">
        <v>179</v>
      </c>
      <c r="CB99" s="106" t="s">
        <v>2583</v>
      </c>
      <c r="CC99" s="106" t="s">
        <v>179</v>
      </c>
      <c r="CD99" s="122" t="s">
        <v>2584</v>
      </c>
      <c r="CE99" s="123" t="s">
        <v>2585</v>
      </c>
      <c r="CF99" s="123" t="s">
        <v>2586</v>
      </c>
      <c r="CG99" s="109" t="s">
        <v>379</v>
      </c>
      <c r="CH99" s="109" t="s">
        <v>479</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569</v>
      </c>
      <c r="DN99" s="114">
        <v>4.0</v>
      </c>
      <c r="DO99" s="114" t="s">
        <v>273</v>
      </c>
      <c r="DP99" s="114">
        <v>2.0</v>
      </c>
      <c r="DQ99" s="115" t="s">
        <v>2588</v>
      </c>
      <c r="DR99" s="116" t="s">
        <v>206</v>
      </c>
      <c r="DS99" s="116" t="s">
        <v>383</v>
      </c>
      <c r="DT99" s="116" t="s">
        <v>384</v>
      </c>
      <c r="DU99" s="116" t="s">
        <v>209</v>
      </c>
      <c r="DV99" s="116" t="s">
        <v>210</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176</v>
      </c>
      <c r="C100" s="80" t="s">
        <v>2589</v>
      </c>
      <c r="D100" s="81" t="s">
        <v>2590</v>
      </c>
      <c r="E100" s="82" t="s">
        <v>179</v>
      </c>
      <c r="F100" s="82" t="s">
        <v>2591</v>
      </c>
      <c r="G100" s="82" t="s">
        <v>2592</v>
      </c>
      <c r="H100" s="82" t="s">
        <v>2593</v>
      </c>
      <c r="I100" s="82" t="s">
        <v>2594</v>
      </c>
      <c r="J100" s="83"/>
      <c r="K100" s="84"/>
      <c r="L100" s="85" t="s">
        <v>184</v>
      </c>
      <c r="M100" s="84"/>
      <c r="N100" s="84"/>
      <c r="O100" s="84"/>
      <c r="P100" s="84"/>
      <c r="Q100" s="86"/>
      <c r="R100" s="85" t="s">
        <v>184</v>
      </c>
      <c r="S100" s="85"/>
      <c r="T100" s="85"/>
      <c r="U100" s="85"/>
      <c r="V100" s="142"/>
      <c r="W100" s="87"/>
      <c r="X100" s="88" t="s">
        <v>2595</v>
      </c>
      <c r="Y100" s="89" t="s">
        <v>740</v>
      </c>
      <c r="Z100" s="89" t="s">
        <v>1934</v>
      </c>
      <c r="AA100" s="90"/>
      <c r="AB100" s="91" t="s">
        <v>547</v>
      </c>
      <c r="AC100" s="92" t="s">
        <v>1031</v>
      </c>
      <c r="AD100" s="93"/>
      <c r="AE100" s="92"/>
      <c r="AF100" s="92"/>
      <c r="AG100" s="92"/>
      <c r="AH100" s="92"/>
      <c r="AI100" s="101"/>
      <c r="AJ100" s="101"/>
      <c r="AK100" s="101"/>
      <c r="AL100" s="101"/>
      <c r="AM100" s="101"/>
      <c r="AN100" s="101"/>
      <c r="AO100" s="95"/>
      <c r="AP100" s="96" t="s">
        <v>401</v>
      </c>
      <c r="AQ100" s="97" t="s">
        <v>2596</v>
      </c>
      <c r="AR100" s="98" t="s">
        <v>403</v>
      </c>
      <c r="AS100" s="97" t="s">
        <v>692</v>
      </c>
      <c r="AT100" s="97" t="s">
        <v>405</v>
      </c>
      <c r="AU100" s="97" t="s">
        <v>404</v>
      </c>
      <c r="AV100" s="97" t="s">
        <v>694</v>
      </c>
      <c r="AW100" s="94">
        <v>2943.0</v>
      </c>
      <c r="AX100" s="94">
        <v>401.0</v>
      </c>
      <c r="AY100" s="94">
        <v>200.0</v>
      </c>
      <c r="AZ100" s="94">
        <v>245.0</v>
      </c>
      <c r="BA100" s="94">
        <v>180.0</v>
      </c>
      <c r="BB100" s="94">
        <v>97.0</v>
      </c>
      <c r="BC100" s="99"/>
      <c r="BD100" s="100" t="s">
        <v>541</v>
      </c>
      <c r="BE100" s="101" t="s">
        <v>638</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233</v>
      </c>
      <c r="BY100" s="106" t="s">
        <v>1938</v>
      </c>
      <c r="BZ100" s="106" t="s">
        <v>2598</v>
      </c>
      <c r="CA100" s="106" t="s">
        <v>1094</v>
      </c>
      <c r="CB100" s="106" t="s">
        <v>2599</v>
      </c>
      <c r="CC100" s="106" t="s">
        <v>1298</v>
      </c>
      <c r="CD100" s="122" t="s">
        <v>2600</v>
      </c>
      <c r="CE100" s="123" t="s">
        <v>2601</v>
      </c>
      <c r="CF100" s="123" t="s">
        <v>2602</v>
      </c>
      <c r="CG100" s="109" t="s">
        <v>558</v>
      </c>
      <c r="CH100" s="109" t="s">
        <v>380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206</v>
      </c>
      <c r="DS100" s="124" t="s">
        <v>275</v>
      </c>
      <c r="DT100" s="124" t="s">
        <v>207</v>
      </c>
      <c r="DU100" s="148" t="s">
        <v>423</v>
      </c>
      <c r="DV100" s="148" t="s">
        <v>424</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176</v>
      </c>
      <c r="C101" s="80" t="s">
        <v>2604</v>
      </c>
      <c r="D101" s="81" t="s">
        <v>2605</v>
      </c>
      <c r="E101" s="82" t="s">
        <v>179</v>
      </c>
      <c r="F101" s="82" t="s">
        <v>2606</v>
      </c>
      <c r="G101" s="82" t="s">
        <v>2607</v>
      </c>
      <c r="H101" s="82" t="s">
        <v>2608</v>
      </c>
      <c r="I101" s="82" t="s">
        <v>2609</v>
      </c>
      <c r="J101" s="83"/>
      <c r="K101" s="84"/>
      <c r="L101" s="84"/>
      <c r="M101" s="84"/>
      <c r="N101" s="84"/>
      <c r="O101" s="85" t="s">
        <v>184</v>
      </c>
      <c r="P101" s="85" t="s">
        <v>184</v>
      </c>
      <c r="Q101" s="86"/>
      <c r="R101" s="84"/>
      <c r="S101" s="84"/>
      <c r="T101" s="84"/>
      <c r="U101" s="84"/>
      <c r="V101" s="86"/>
      <c r="W101" s="87"/>
      <c r="X101" s="88" t="s">
        <v>848</v>
      </c>
      <c r="Y101" s="89" t="s">
        <v>641</v>
      </c>
      <c r="Z101" s="89" t="s">
        <v>1031</v>
      </c>
      <c r="AA101" s="90"/>
      <c r="AB101" s="91" t="s">
        <v>541</v>
      </c>
      <c r="AC101" s="92" t="s">
        <v>2230</v>
      </c>
      <c r="AD101" s="93"/>
      <c r="AE101" s="92"/>
      <c r="AF101" s="92"/>
      <c r="AG101" s="92"/>
      <c r="AH101" s="92"/>
      <c r="AI101" s="101"/>
      <c r="AJ101" s="101"/>
      <c r="AK101" s="101"/>
      <c r="AL101" s="101"/>
      <c r="AM101" s="101"/>
      <c r="AN101" s="101"/>
      <c r="AO101" s="95"/>
      <c r="AP101" s="96" t="s">
        <v>547</v>
      </c>
      <c r="AQ101" s="97" t="s">
        <v>603</v>
      </c>
      <c r="AR101" s="98" t="s">
        <v>1405</v>
      </c>
      <c r="AS101" s="97" t="s">
        <v>1406</v>
      </c>
      <c r="AT101" s="97" t="s">
        <v>366</v>
      </c>
      <c r="AU101" s="97" t="s">
        <v>2610</v>
      </c>
      <c r="AV101" s="97" t="s">
        <v>604</v>
      </c>
      <c r="AW101" s="94">
        <v>2821.0</v>
      </c>
      <c r="AX101" s="94">
        <v>402.0</v>
      </c>
      <c r="AY101" s="94">
        <v>198.0</v>
      </c>
      <c r="AZ101" s="94">
        <v>210.0</v>
      </c>
      <c r="BA101" s="94">
        <v>183.0</v>
      </c>
      <c r="BB101" s="94">
        <v>111.0</v>
      </c>
      <c r="BC101" s="99"/>
      <c r="BD101" s="100" t="s">
        <v>1513</v>
      </c>
      <c r="BE101" s="101" t="s">
        <v>609</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373</v>
      </c>
      <c r="BY101" s="106" t="s">
        <v>2612</v>
      </c>
      <c r="BZ101" s="106" t="s">
        <v>2613</v>
      </c>
      <c r="CA101" s="106" t="s">
        <v>474</v>
      </c>
      <c r="CB101" s="106" t="s">
        <v>2614</v>
      </c>
      <c r="CC101" s="106" t="s">
        <v>2450</v>
      </c>
      <c r="CD101" s="107"/>
      <c r="CE101" s="108"/>
      <c r="CF101" s="108"/>
      <c r="CG101" s="109" t="s">
        <v>379</v>
      </c>
      <c r="CH101" s="109" t="s">
        <v>380</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206</v>
      </c>
      <c r="DS101" s="116" t="s">
        <v>383</v>
      </c>
      <c r="DT101" s="116" t="s">
        <v>208</v>
      </c>
      <c r="DU101" s="116" t="s">
        <v>209</v>
      </c>
      <c r="DV101" s="116" t="s">
        <v>210</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176</v>
      </c>
      <c r="C102" s="80" t="s">
        <v>2615</v>
      </c>
      <c r="D102" s="81" t="s">
        <v>2616</v>
      </c>
      <c r="E102" s="82" t="s">
        <v>179</v>
      </c>
      <c r="F102" s="82" t="s">
        <v>2617</v>
      </c>
      <c r="G102" s="82" t="s">
        <v>2618</v>
      </c>
      <c r="H102" s="82" t="s">
        <v>2619</v>
      </c>
      <c r="I102" s="82" t="s">
        <v>2620</v>
      </c>
      <c r="J102" s="83"/>
      <c r="K102" s="84"/>
      <c r="L102" s="84"/>
      <c r="M102" s="85" t="s">
        <v>184</v>
      </c>
      <c r="N102" s="84"/>
      <c r="O102" s="84"/>
      <c r="P102" s="84"/>
      <c r="Q102" s="86"/>
      <c r="R102" s="84"/>
      <c r="S102" s="84"/>
      <c r="T102" s="84"/>
      <c r="U102" s="84"/>
      <c r="V102" s="86"/>
      <c r="W102" s="87"/>
      <c r="X102" s="88" t="s">
        <v>393</v>
      </c>
      <c r="Y102" s="89" t="s">
        <v>505</v>
      </c>
      <c r="Z102" s="89" t="s">
        <v>198</v>
      </c>
      <c r="AA102" s="90"/>
      <c r="AB102" s="91" t="s">
        <v>190</v>
      </c>
      <c r="AC102" s="92" t="s">
        <v>1636</v>
      </c>
      <c r="AD102" s="93"/>
      <c r="AE102" s="92"/>
      <c r="AF102" s="92"/>
      <c r="AG102" s="92"/>
      <c r="AH102" s="92"/>
      <c r="AI102" s="101"/>
      <c r="AJ102" s="101"/>
      <c r="AK102" s="101"/>
      <c r="AL102" s="101"/>
      <c r="AM102" s="101"/>
      <c r="AN102" s="101"/>
      <c r="AO102" s="95"/>
      <c r="AP102" s="96" t="s">
        <v>197</v>
      </c>
      <c r="AQ102" s="97" t="s">
        <v>369</v>
      </c>
      <c r="AR102" s="98" t="s">
        <v>397</v>
      </c>
      <c r="AS102" s="97" t="s">
        <v>542</v>
      </c>
      <c r="AT102" s="97" t="s">
        <v>399</v>
      </c>
      <c r="AU102" s="97" t="s">
        <v>737</v>
      </c>
      <c r="AV102" s="97" t="s">
        <v>194</v>
      </c>
      <c r="AW102" s="94">
        <v>2944.0</v>
      </c>
      <c r="AX102" s="94">
        <v>447.0</v>
      </c>
      <c r="AY102" s="94">
        <v>208.0</v>
      </c>
      <c r="AZ102" s="94">
        <v>224.0</v>
      </c>
      <c r="BA102" s="94">
        <v>189.0</v>
      </c>
      <c r="BB102" s="94">
        <v>130.0</v>
      </c>
      <c r="BC102" s="99"/>
      <c r="BD102" s="100" t="s">
        <v>547</v>
      </c>
      <c r="BE102" s="101" t="s">
        <v>850</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233</v>
      </c>
      <c r="BY102" s="106" t="s">
        <v>201</v>
      </c>
      <c r="BZ102" s="106" t="s">
        <v>2622</v>
      </c>
      <c r="CA102" s="106" t="s">
        <v>1252</v>
      </c>
      <c r="CB102" s="106" t="s">
        <v>2623</v>
      </c>
      <c r="CC102" s="106" t="s">
        <v>1171</v>
      </c>
      <c r="CD102" s="107"/>
      <c r="CE102" s="108"/>
      <c r="CF102" s="108"/>
      <c r="CG102" s="109" t="s">
        <v>205</v>
      </c>
      <c r="CH102" s="109" t="s">
        <v>479</v>
      </c>
      <c r="CI102" s="110"/>
      <c r="CJ102" s="83"/>
      <c r="CK102" s="111" t="s">
        <v>2624</v>
      </c>
      <c r="CL102" s="112" t="s">
        <v>560</v>
      </c>
      <c r="CM102" s="112" t="s">
        <v>516</v>
      </c>
      <c r="CN102" s="112" t="s">
        <v>518</v>
      </c>
      <c r="CO102" s="112" t="s">
        <v>517</v>
      </c>
      <c r="CP102" s="112" t="s">
        <v>339</v>
      </c>
      <c r="CQ102" s="112"/>
      <c r="CR102" s="112">
        <v>34.0</v>
      </c>
      <c r="CS102" s="112">
        <v>135.0</v>
      </c>
      <c r="CT102" s="112">
        <v>247.0</v>
      </c>
      <c r="CU102" s="112">
        <v>359.0</v>
      </c>
      <c r="CV102" s="112">
        <v>471.0</v>
      </c>
      <c r="CW102" s="112">
        <v>583.0</v>
      </c>
      <c r="CX102" s="112" t="s">
        <v>112</v>
      </c>
      <c r="CY102" s="112">
        <v>4.0</v>
      </c>
      <c r="CZ102" s="112">
        <v>12.0</v>
      </c>
      <c r="DA102" s="112">
        <v>21.0</v>
      </c>
      <c r="DB102" s="112">
        <v>30.0</v>
      </c>
      <c r="DC102" s="112">
        <v>39.0</v>
      </c>
      <c r="DD102" s="112">
        <v>48.0</v>
      </c>
      <c r="DE102" s="112" t="s">
        <v>116</v>
      </c>
      <c r="DF102" s="112" t="s">
        <v>2625</v>
      </c>
      <c r="DG102" s="112" t="s">
        <v>2626</v>
      </c>
      <c r="DH102" s="112" t="s">
        <v>2627</v>
      </c>
      <c r="DI102" s="112" t="s">
        <v>2628</v>
      </c>
      <c r="DJ102" s="112" t="s">
        <v>2629</v>
      </c>
      <c r="DK102" s="112"/>
      <c r="DL102" s="113" t="s">
        <v>2630</v>
      </c>
      <c r="DM102" s="114" t="s">
        <v>525</v>
      </c>
      <c r="DN102" s="114">
        <v>5.0</v>
      </c>
      <c r="DO102" s="114">
        <v>3.0</v>
      </c>
      <c r="DP102" s="114">
        <v>4.0</v>
      </c>
      <c r="DQ102" s="115" t="s">
        <v>2631</v>
      </c>
      <c r="DR102" s="124" t="s">
        <v>206</v>
      </c>
      <c r="DS102" s="124" t="s">
        <v>383</v>
      </c>
      <c r="DT102" s="124" t="s">
        <v>275</v>
      </c>
      <c r="DU102" s="124" t="s">
        <v>209</v>
      </c>
      <c r="DV102" s="124" t="s">
        <v>210</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212</v>
      </c>
      <c r="C103" s="80" t="s">
        <v>2632</v>
      </c>
      <c r="D103" s="81" t="s">
        <v>2633</v>
      </c>
      <c r="E103" s="82" t="s">
        <v>179</v>
      </c>
      <c r="F103" s="82" t="s">
        <v>179</v>
      </c>
      <c r="G103" s="82" t="s">
        <v>2634</v>
      </c>
      <c r="H103" s="82" t="s">
        <v>2635</v>
      </c>
      <c r="I103" s="82" t="s">
        <v>2636</v>
      </c>
      <c r="J103" s="83"/>
      <c r="K103" s="85" t="s">
        <v>184</v>
      </c>
      <c r="L103" s="85" t="s">
        <v>184</v>
      </c>
      <c r="M103" s="84"/>
      <c r="N103" s="85" t="s">
        <v>184</v>
      </c>
      <c r="O103" s="84"/>
      <c r="P103" s="84"/>
      <c r="Q103" s="86"/>
      <c r="R103" s="84"/>
      <c r="S103" s="84"/>
      <c r="T103" s="84"/>
      <c r="U103" s="84"/>
      <c r="V103" s="86"/>
      <c r="W103" s="87"/>
      <c r="X103" s="88" t="s">
        <v>216</v>
      </c>
      <c r="Y103" s="89" t="s">
        <v>272</v>
      </c>
      <c r="Z103" s="153" t="s">
        <v>2637</v>
      </c>
      <c r="AA103" s="90"/>
      <c r="AB103" s="91" t="s">
        <v>219</v>
      </c>
      <c r="AC103" s="92" t="s">
        <v>1224</v>
      </c>
      <c r="AD103" s="93"/>
      <c r="AE103" s="92"/>
      <c r="AF103" s="92"/>
      <c r="AG103" s="92"/>
      <c r="AH103" s="92"/>
      <c r="AI103" s="101"/>
      <c r="AJ103" s="101"/>
      <c r="AK103" s="101"/>
      <c r="AL103" s="101"/>
      <c r="AM103" s="101"/>
      <c r="AN103" s="101"/>
      <c r="AO103" s="95"/>
      <c r="AP103" s="96" t="s">
        <v>471</v>
      </c>
      <c r="AQ103" s="97" t="s">
        <v>228</v>
      </c>
      <c r="AR103" s="98" t="s">
        <v>2638</v>
      </c>
      <c r="AS103" s="97" t="s">
        <v>260</v>
      </c>
      <c r="AT103" s="97" t="s">
        <v>219</v>
      </c>
      <c r="AU103" s="144" t="s">
        <v>2639</v>
      </c>
      <c r="AV103" s="97" t="s">
        <v>662</v>
      </c>
      <c r="AW103" s="94">
        <v>3605.0</v>
      </c>
      <c r="AX103" s="94">
        <v>292.0</v>
      </c>
      <c r="AY103" s="94">
        <v>374.0</v>
      </c>
      <c r="AZ103" s="94">
        <v>256.0</v>
      </c>
      <c r="BA103" s="94">
        <v>379.0</v>
      </c>
      <c r="BB103" s="94">
        <v>87.0</v>
      </c>
      <c r="BC103" s="99"/>
      <c r="BD103" s="100" t="s">
        <v>725</v>
      </c>
      <c r="BE103" s="101" t="s">
        <v>818</v>
      </c>
      <c r="BF103" s="102" t="s">
        <v>1290</v>
      </c>
      <c r="BG103" s="101" t="s">
        <v>464</v>
      </c>
      <c r="BH103" s="101" t="s">
        <v>470</v>
      </c>
      <c r="BI103" s="145" t="s">
        <v>2640</v>
      </c>
      <c r="BJ103" s="101" t="s">
        <v>224</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200</v>
      </c>
      <c r="BY103" s="106" t="s">
        <v>2642</v>
      </c>
      <c r="BZ103" s="106" t="s">
        <v>1385</v>
      </c>
      <c r="CA103" s="106" t="s">
        <v>671</v>
      </c>
      <c r="CB103" s="106" t="s">
        <v>2432</v>
      </c>
      <c r="CC103" s="106" t="s">
        <v>1374</v>
      </c>
      <c r="CD103" s="122" t="s">
        <v>2643</v>
      </c>
      <c r="CE103" s="123" t="s">
        <v>2644</v>
      </c>
      <c r="CF103" s="123" t="s">
        <v>2645</v>
      </c>
      <c r="CG103" s="109" t="s">
        <v>478</v>
      </c>
      <c r="CH103" s="109" t="s">
        <v>380</v>
      </c>
      <c r="CI103" s="109" t="s">
        <v>2646</v>
      </c>
      <c r="CJ103" s="83"/>
      <c r="CK103" s="111" t="s">
        <v>2647</v>
      </c>
      <c r="CL103" s="112" t="s">
        <v>515</v>
      </c>
      <c r="CM103" s="112" t="s">
        <v>675</v>
      </c>
      <c r="CN103" s="112" t="s">
        <v>282</v>
      </c>
      <c r="CO103" s="112" t="s">
        <v>482</v>
      </c>
      <c r="CP103" s="112"/>
      <c r="CQ103" s="112"/>
      <c r="CR103" s="112">
        <v>34.0</v>
      </c>
      <c r="CS103" s="112">
        <v>135.0</v>
      </c>
      <c r="CT103" s="112">
        <v>247.0</v>
      </c>
      <c r="CU103" s="112">
        <v>359.0</v>
      </c>
      <c r="CV103" s="112">
        <v>471.0</v>
      </c>
      <c r="CW103" s="112">
        <v>583.0</v>
      </c>
      <c r="CX103" s="112" t="s">
        <v>112</v>
      </c>
      <c r="CY103" s="112">
        <v>5.0</v>
      </c>
      <c r="CZ103" s="112">
        <v>14.0</v>
      </c>
      <c r="DA103" s="112">
        <v>24.0</v>
      </c>
      <c r="DB103" s="112">
        <v>34.0</v>
      </c>
      <c r="DC103" s="112">
        <v>44.0</v>
      </c>
      <c r="DD103" s="112">
        <v>54.0</v>
      </c>
      <c r="DE103" s="112" t="s">
        <v>115</v>
      </c>
      <c r="DF103" s="112" t="s">
        <v>2648</v>
      </c>
      <c r="DG103" s="112" t="s">
        <v>2649</v>
      </c>
      <c r="DH103" s="112" t="s">
        <v>2650</v>
      </c>
      <c r="DI103" s="112" t="s">
        <v>2651</v>
      </c>
      <c r="DJ103" s="112" t="s">
        <v>2652</v>
      </c>
      <c r="DK103" s="112"/>
      <c r="DL103" s="113" t="s">
        <v>2653</v>
      </c>
      <c r="DM103" s="114" t="s">
        <v>2654</v>
      </c>
      <c r="DN103" s="114">
        <v>3.0</v>
      </c>
      <c r="DO103" s="114">
        <v>3.0</v>
      </c>
      <c r="DP103" s="114" t="s">
        <v>347</v>
      </c>
      <c r="DQ103" s="115" t="s">
        <v>2655</v>
      </c>
      <c r="DR103" s="116" t="s">
        <v>248</v>
      </c>
      <c r="DS103" s="116" t="s">
        <v>249</v>
      </c>
      <c r="DT103" s="116" t="s">
        <v>275</v>
      </c>
      <c r="DU103" s="116" t="s">
        <v>250</v>
      </c>
      <c r="DV103" s="116" t="s">
        <v>251</v>
      </c>
      <c r="DW103" s="116"/>
      <c r="DX103" s="116"/>
      <c r="DY103" s="117"/>
      <c r="DZ103" s="118"/>
      <c r="EA103" s="119" t="str">
        <f t="array" ref="EA103">if(ISBLANK(X103),,(XLOOKUP(X103,Classes!A:A,Classes!A:A,CONCAT("ERROR-Class: ",X103))))</f>
        <v>Sister</v>
      </c>
      <c r="EB103" s="149" t="s">
        <v>493</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212</v>
      </c>
      <c r="C104" s="80" t="s">
        <v>2656</v>
      </c>
      <c r="D104" s="202" t="s">
        <v>2657</v>
      </c>
      <c r="E104" s="82" t="s">
        <v>179</v>
      </c>
      <c r="F104" s="82" t="s">
        <v>179</v>
      </c>
      <c r="G104" s="82" t="s">
        <v>2658</v>
      </c>
      <c r="H104" s="82" t="s">
        <v>2659</v>
      </c>
      <c r="I104" s="82" t="s">
        <v>2660</v>
      </c>
      <c r="J104" s="83"/>
      <c r="K104" s="84"/>
      <c r="L104" s="84"/>
      <c r="M104" s="85"/>
      <c r="N104" s="85" t="s">
        <v>184</v>
      </c>
      <c r="O104" s="84"/>
      <c r="P104" s="84"/>
      <c r="Q104" s="142" t="s">
        <v>184</v>
      </c>
      <c r="R104" s="84"/>
      <c r="S104" s="84"/>
      <c r="T104" s="84"/>
      <c r="U104" s="85" t="s">
        <v>184</v>
      </c>
      <c r="V104" s="86"/>
      <c r="W104" s="87"/>
      <c r="X104" s="88" t="s">
        <v>2661</v>
      </c>
      <c r="Y104" s="89" t="s">
        <v>226</v>
      </c>
      <c r="Z104" s="89" t="s">
        <v>465</v>
      </c>
      <c r="AA104" s="90"/>
      <c r="AB104" s="91" t="s">
        <v>2662</v>
      </c>
      <c r="AC104" s="143" t="s">
        <v>2663</v>
      </c>
      <c r="AD104" s="93" t="s">
        <v>2664</v>
      </c>
      <c r="AE104" s="143" t="s">
        <v>2665</v>
      </c>
      <c r="AF104" s="162" t="s">
        <v>224</v>
      </c>
      <c r="AG104" s="92" t="s">
        <v>897</v>
      </c>
      <c r="AH104" s="92" t="s">
        <v>894</v>
      </c>
      <c r="AI104" s="101"/>
      <c r="AJ104" s="101"/>
      <c r="AK104" s="101"/>
      <c r="AL104" s="101"/>
      <c r="AM104" s="101"/>
      <c r="AN104" s="101"/>
      <c r="AO104" s="95"/>
      <c r="AP104" s="96" t="s">
        <v>2666</v>
      </c>
      <c r="AQ104" s="97" t="s">
        <v>1117</v>
      </c>
      <c r="AR104" s="98" t="s">
        <v>2667</v>
      </c>
      <c r="AS104" s="97" t="s">
        <v>920</v>
      </c>
      <c r="AT104" s="97" t="s">
        <v>219</v>
      </c>
      <c r="AU104" s="97" t="s">
        <v>260</v>
      </c>
      <c r="AV104" s="97" t="s">
        <v>327</v>
      </c>
      <c r="AW104" s="94"/>
      <c r="AX104" s="94"/>
      <c r="AY104" s="94"/>
      <c r="AZ104" s="94"/>
      <c r="BA104" s="94"/>
      <c r="BB104" s="94"/>
      <c r="BC104" s="99"/>
      <c r="BD104" s="100" t="s">
        <v>2668</v>
      </c>
      <c r="BE104" s="101" t="s">
        <v>220</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233</v>
      </c>
      <c r="BY104" s="106" t="s">
        <v>201</v>
      </c>
      <c r="BZ104" s="106" t="s">
        <v>1361</v>
      </c>
      <c r="CA104" s="106" t="s">
        <v>760</v>
      </c>
      <c r="CB104" s="106" t="s">
        <v>778</v>
      </c>
      <c r="CC104" s="106" t="s">
        <v>779</v>
      </c>
      <c r="CD104" s="122" t="s">
        <v>2670</v>
      </c>
      <c r="CE104" s="123" t="s">
        <v>2671</v>
      </c>
      <c r="CF104" s="123" t="s">
        <v>2672</v>
      </c>
      <c r="CG104" s="109" t="s">
        <v>302</v>
      </c>
      <c r="CH104" s="109" t="s">
        <v>243</v>
      </c>
      <c r="CI104" s="110"/>
      <c r="CJ104" s="83"/>
      <c r="CK104" s="111" t="s">
        <v>2673</v>
      </c>
      <c r="CL104" s="112" t="s">
        <v>560</v>
      </c>
      <c r="CM104" s="112" t="s">
        <v>675</v>
      </c>
      <c r="CN104" s="112" t="s">
        <v>282</v>
      </c>
      <c r="CO104" s="112" t="s">
        <v>482</v>
      </c>
      <c r="CP104" s="112" t="s">
        <v>1014</v>
      </c>
      <c r="CQ104" s="112"/>
      <c r="CR104" s="112">
        <v>21.0</v>
      </c>
      <c r="CS104" s="112">
        <v>84.0</v>
      </c>
      <c r="CT104" s="112">
        <v>154.0</v>
      </c>
      <c r="CU104" s="112">
        <v>224.0</v>
      </c>
      <c r="CV104" s="112">
        <v>294.0</v>
      </c>
      <c r="CW104" s="112">
        <v>364.0</v>
      </c>
      <c r="CX104" s="112" t="s">
        <v>112</v>
      </c>
      <c r="CY104" s="112">
        <v>6.0</v>
      </c>
      <c r="CZ104" s="112">
        <v>17.0</v>
      </c>
      <c r="DA104" s="112">
        <v>29.0</v>
      </c>
      <c r="DB104" s="112">
        <v>41.0</v>
      </c>
      <c r="DC104" s="112">
        <v>53.0</v>
      </c>
      <c r="DD104" s="112">
        <v>65.0</v>
      </c>
      <c r="DE104" s="112" t="s">
        <v>116</v>
      </c>
      <c r="DF104" s="112" t="s">
        <v>2674</v>
      </c>
      <c r="DG104" s="112" t="s">
        <v>2675</v>
      </c>
      <c r="DH104" s="112" t="s">
        <v>2676</v>
      </c>
      <c r="DI104" s="112" t="s">
        <v>2677</v>
      </c>
      <c r="DJ104" s="112" t="s">
        <v>2678</v>
      </c>
      <c r="DK104" s="112"/>
      <c r="DL104" s="113" t="s">
        <v>2679</v>
      </c>
      <c r="DM104" s="114" t="s">
        <v>590</v>
      </c>
      <c r="DN104" s="114">
        <v>5.0</v>
      </c>
      <c r="DO104" s="114" t="s">
        <v>273</v>
      </c>
      <c r="DP104" s="114">
        <v>5.0</v>
      </c>
      <c r="DQ104" s="115" t="s">
        <v>2680</v>
      </c>
      <c r="DR104" s="124" t="s">
        <v>248</v>
      </c>
      <c r="DS104" s="124" t="s">
        <v>249</v>
      </c>
      <c r="DT104" s="124" t="s">
        <v>275</v>
      </c>
      <c r="DU104" s="124" t="s">
        <v>250</v>
      </c>
      <c r="DV104" s="124" t="s">
        <v>251</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386</v>
      </c>
      <c r="C105" s="80" t="s">
        <v>2681</v>
      </c>
      <c r="D105" s="202" t="s">
        <v>2682</v>
      </c>
      <c r="E105" s="82" t="s">
        <v>179</v>
      </c>
      <c r="F105" s="82" t="s">
        <v>2683</v>
      </c>
      <c r="G105" s="82" t="s">
        <v>2684</v>
      </c>
      <c r="H105" s="82" t="s">
        <v>2685</v>
      </c>
      <c r="I105" s="82" t="s">
        <v>2686</v>
      </c>
      <c r="J105" s="83"/>
      <c r="K105" s="84"/>
      <c r="L105" s="84"/>
      <c r="M105" s="85" t="s">
        <v>184</v>
      </c>
      <c r="N105" s="85" t="s">
        <v>184</v>
      </c>
      <c r="O105" s="84"/>
      <c r="P105" s="84"/>
      <c r="Q105" s="86"/>
      <c r="R105" s="84"/>
      <c r="S105" s="84"/>
      <c r="T105" s="84"/>
      <c r="U105" s="84"/>
      <c r="V105" s="86"/>
      <c r="W105" s="87"/>
      <c r="X105" s="88" t="s">
        <v>282</v>
      </c>
      <c r="Y105" s="89" t="s">
        <v>228</v>
      </c>
      <c r="Z105" s="89" t="s">
        <v>294</v>
      </c>
      <c r="AA105" s="90"/>
      <c r="AB105" s="91" t="s">
        <v>725</v>
      </c>
      <c r="AC105" s="92" t="s">
        <v>283</v>
      </c>
      <c r="AD105" s="93" t="s">
        <v>1290</v>
      </c>
      <c r="AE105" s="92" t="s">
        <v>318</v>
      </c>
      <c r="AF105" s="162" t="s">
        <v>231</v>
      </c>
      <c r="AG105" s="143" t="s">
        <v>2687</v>
      </c>
      <c r="AH105" s="92" t="s">
        <v>371</v>
      </c>
      <c r="AI105" s="101">
        <v>3079.0</v>
      </c>
      <c r="AJ105" s="101">
        <v>258.0</v>
      </c>
      <c r="AK105" s="101">
        <v>437.0</v>
      </c>
      <c r="AL105" s="101">
        <v>225.0</v>
      </c>
      <c r="AM105" s="101">
        <v>325.0</v>
      </c>
      <c r="AN105" s="101">
        <v>95.0</v>
      </c>
      <c r="AO105" s="95"/>
      <c r="AP105" s="96" t="s">
        <v>578</v>
      </c>
      <c r="AQ105" s="97" t="s">
        <v>468</v>
      </c>
      <c r="AR105" s="98" t="s">
        <v>224</v>
      </c>
      <c r="AS105" s="97" t="s">
        <v>443</v>
      </c>
      <c r="AT105" s="97" t="s">
        <v>224</v>
      </c>
      <c r="AU105" s="97" t="s">
        <v>1288</v>
      </c>
      <c r="AV105" s="97" t="s">
        <v>470</v>
      </c>
      <c r="AW105" s="94">
        <v>2947.0</v>
      </c>
      <c r="AX105" s="94">
        <v>234.0</v>
      </c>
      <c r="AY105" s="94">
        <v>464.0</v>
      </c>
      <c r="AZ105" s="94">
        <v>225.0</v>
      </c>
      <c r="BA105" s="94">
        <v>345.0</v>
      </c>
      <c r="BB105" s="94">
        <v>82.0</v>
      </c>
      <c r="BC105" s="99"/>
      <c r="BD105" s="100" t="s">
        <v>606</v>
      </c>
      <c r="BE105" s="101" t="s">
        <v>1276</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200</v>
      </c>
      <c r="BY105" s="106" t="s">
        <v>201</v>
      </c>
      <c r="BZ105" s="106" t="s">
        <v>2689</v>
      </c>
      <c r="CA105" s="106" t="s">
        <v>2690</v>
      </c>
      <c r="CB105" s="106" t="s">
        <v>1645</v>
      </c>
      <c r="CC105" s="106" t="s">
        <v>1240</v>
      </c>
      <c r="CD105" s="122" t="s">
        <v>2433</v>
      </c>
      <c r="CE105" s="123" t="s">
        <v>2691</v>
      </c>
      <c r="CF105" s="123" t="s">
        <v>2692</v>
      </c>
      <c r="CG105" s="109" t="s">
        <v>302</v>
      </c>
      <c r="CH105" s="109" t="s">
        <v>303</v>
      </c>
      <c r="CI105" s="110"/>
      <c r="CJ105" s="83"/>
      <c r="CK105" s="111" t="s">
        <v>2693</v>
      </c>
      <c r="CL105" s="112" t="s">
        <v>415</v>
      </c>
      <c r="CM105" s="112"/>
      <c r="CN105" s="112" t="s">
        <v>246</v>
      </c>
      <c r="CO105" s="112"/>
      <c r="CP105" s="112"/>
      <c r="CQ105" s="112"/>
      <c r="CR105" s="112">
        <v>6.0</v>
      </c>
      <c r="CS105" s="112">
        <v>19.0</v>
      </c>
      <c r="CT105" s="112">
        <v>33.0</v>
      </c>
      <c r="CU105" s="112">
        <v>47.0</v>
      </c>
      <c r="CV105" s="112">
        <v>61.0</v>
      </c>
      <c r="CW105" s="112">
        <v>75.0</v>
      </c>
      <c r="CX105" s="112" t="s">
        <v>114</v>
      </c>
      <c r="CY105" s="112">
        <v>4.0</v>
      </c>
      <c r="CZ105" s="112">
        <v>11.0</v>
      </c>
      <c r="DA105" s="112">
        <v>19.0</v>
      </c>
      <c r="DB105" s="112">
        <v>27.0</v>
      </c>
      <c r="DC105" s="112">
        <v>35.0</v>
      </c>
      <c r="DD105" s="112">
        <v>43.0</v>
      </c>
      <c r="DE105" s="112" t="s">
        <v>116</v>
      </c>
      <c r="DF105" s="112" t="s">
        <v>2694</v>
      </c>
      <c r="DG105" s="112" t="s">
        <v>2695</v>
      </c>
      <c r="DH105" s="112" t="s">
        <v>2696</v>
      </c>
      <c r="DI105" s="112" t="s">
        <v>2697</v>
      </c>
      <c r="DJ105" s="112" t="s">
        <v>2698</v>
      </c>
      <c r="DK105" s="112"/>
      <c r="DL105" s="113" t="s">
        <v>2699</v>
      </c>
      <c r="DM105" s="114" t="s">
        <v>590</v>
      </c>
      <c r="DN105" s="114">
        <v>5.0</v>
      </c>
      <c r="DO105" s="114">
        <v>3.0</v>
      </c>
      <c r="DP105" s="114">
        <v>1.0</v>
      </c>
      <c r="DQ105" s="115" t="s">
        <v>2700</v>
      </c>
      <c r="DR105" s="116" t="s">
        <v>248</v>
      </c>
      <c r="DS105" s="116" t="s">
        <v>249</v>
      </c>
      <c r="DT105" s="116" t="s">
        <v>249</v>
      </c>
      <c r="DU105" s="116" t="s">
        <v>250</v>
      </c>
      <c r="DV105" s="116" t="s">
        <v>251</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212</v>
      </c>
      <c r="C106" s="80" t="s">
        <v>2703</v>
      </c>
      <c r="D106" s="207" t="s">
        <v>2704</v>
      </c>
      <c r="E106" s="82" t="s">
        <v>179</v>
      </c>
      <c r="F106" s="82" t="s">
        <v>179</v>
      </c>
      <c r="G106" s="82"/>
      <c r="H106" s="82"/>
      <c r="I106" s="82"/>
      <c r="J106" s="83"/>
      <c r="K106" s="84"/>
      <c r="L106" s="121" t="s">
        <v>184</v>
      </c>
      <c r="M106" s="85" t="s">
        <v>184</v>
      </c>
      <c r="N106" s="85"/>
      <c r="O106" s="84"/>
      <c r="P106" s="84"/>
      <c r="Q106" s="86"/>
      <c r="R106" s="84"/>
      <c r="S106" s="84"/>
      <c r="T106" s="84"/>
      <c r="U106" s="121" t="s">
        <v>184</v>
      </c>
      <c r="V106" s="86"/>
      <c r="W106" s="87"/>
      <c r="X106" s="88" t="s">
        <v>2705</v>
      </c>
      <c r="Y106" s="89" t="s">
        <v>226</v>
      </c>
      <c r="Z106" s="89" t="s">
        <v>818</v>
      </c>
      <c r="AA106" s="90"/>
      <c r="AB106" s="91" t="s">
        <v>578</v>
      </c>
      <c r="AC106" s="92" t="s">
        <v>283</v>
      </c>
      <c r="AD106" s="93"/>
      <c r="AE106" s="92"/>
      <c r="AF106" s="162"/>
      <c r="AG106" s="143"/>
      <c r="AH106" s="92"/>
      <c r="AI106" s="101"/>
      <c r="AJ106" s="101"/>
      <c r="AK106" s="101"/>
      <c r="AL106" s="101"/>
      <c r="AM106" s="101"/>
      <c r="AN106" s="101"/>
      <c r="AO106" s="95"/>
      <c r="AP106" s="96" t="s">
        <v>2706</v>
      </c>
      <c r="AQ106" s="97" t="s">
        <v>723</v>
      </c>
      <c r="AR106" s="98" t="s">
        <v>2703</v>
      </c>
      <c r="AS106" s="97" t="s">
        <v>890</v>
      </c>
      <c r="AT106" s="97" t="s">
        <v>224</v>
      </c>
      <c r="AU106" s="97" t="s">
        <v>1202</v>
      </c>
      <c r="AV106" s="97" t="s">
        <v>231</v>
      </c>
      <c r="AW106" s="94"/>
      <c r="AX106" s="94"/>
      <c r="AY106" s="94"/>
      <c r="AZ106" s="94"/>
      <c r="BA106" s="94"/>
      <c r="BB106" s="94"/>
      <c r="BC106" s="99"/>
      <c r="BD106" s="100" t="s">
        <v>257</v>
      </c>
      <c r="BE106" s="101" t="s">
        <v>2707</v>
      </c>
      <c r="BF106" s="102" t="s">
        <v>258</v>
      </c>
      <c r="BG106" s="101" t="s">
        <v>2708</v>
      </c>
      <c r="BH106" s="101" t="s">
        <v>219</v>
      </c>
      <c r="BI106" s="101" t="s">
        <v>466</v>
      </c>
      <c r="BJ106" s="101" t="s">
        <v>265</v>
      </c>
      <c r="BK106" s="103"/>
      <c r="BL106" s="103"/>
      <c r="BM106" s="103"/>
      <c r="BN106" s="103"/>
      <c r="BO106" s="103"/>
      <c r="BP106" s="103"/>
      <c r="BQ106" s="83"/>
      <c r="BR106" s="104">
        <v>25.0</v>
      </c>
      <c r="BS106" s="104">
        <v>40.0</v>
      </c>
      <c r="BT106" s="104">
        <v>15.0</v>
      </c>
      <c r="BU106" s="104">
        <v>20.0</v>
      </c>
      <c r="BV106" s="105" t="s">
        <v>2709</v>
      </c>
      <c r="BW106" s="83"/>
      <c r="BX106" s="106" t="s">
        <v>233</v>
      </c>
      <c r="BY106" s="106" t="s">
        <v>201</v>
      </c>
      <c r="BZ106" s="106" t="s">
        <v>2710</v>
      </c>
      <c r="CA106" s="106" t="s">
        <v>1298</v>
      </c>
      <c r="CB106" s="106" t="s">
        <v>2711</v>
      </c>
      <c r="CC106" s="106" t="s">
        <v>1439</v>
      </c>
      <c r="CD106" s="147"/>
      <c r="CE106" s="123" t="s">
        <v>2712</v>
      </c>
      <c r="CF106" s="123" t="s">
        <v>2713</v>
      </c>
      <c r="CG106" s="109"/>
      <c r="CH106" s="109"/>
      <c r="CI106" s="110"/>
      <c r="CJ106" s="83"/>
      <c r="CK106" s="111" t="s">
        <v>2714</v>
      </c>
      <c r="CL106" s="112" t="s">
        <v>560</v>
      </c>
      <c r="CM106" s="112" t="s">
        <v>675</v>
      </c>
      <c r="CN106" s="112" t="s">
        <v>282</v>
      </c>
      <c r="CO106" s="112" t="s">
        <v>482</v>
      </c>
      <c r="CP106" s="112"/>
      <c r="CQ106" s="112"/>
      <c r="CR106" s="112">
        <v>21.0</v>
      </c>
      <c r="CS106" s="112">
        <v>84.0</v>
      </c>
      <c r="CT106" s="112">
        <v>154.0</v>
      </c>
      <c r="CU106" s="112">
        <v>224.0</v>
      </c>
      <c r="CV106" s="112">
        <v>294.0</v>
      </c>
      <c r="CW106" s="112">
        <v>364.0</v>
      </c>
      <c r="CX106" s="112" t="s">
        <v>112</v>
      </c>
      <c r="CY106" s="112">
        <v>6.0</v>
      </c>
      <c r="CZ106" s="112">
        <v>17.0</v>
      </c>
      <c r="DA106" s="112">
        <v>29.0</v>
      </c>
      <c r="DB106" s="112">
        <v>41.0</v>
      </c>
      <c r="DC106" s="112">
        <v>53.0</v>
      </c>
      <c r="DD106" s="112">
        <v>65.0</v>
      </c>
      <c r="DE106" s="112" t="s">
        <v>116</v>
      </c>
      <c r="DF106" s="112" t="s">
        <v>2715</v>
      </c>
      <c r="DG106" s="112" t="s">
        <v>2716</v>
      </c>
      <c r="DH106" s="112" t="s">
        <v>2717</v>
      </c>
      <c r="DI106" s="112" t="s">
        <v>2718</v>
      </c>
      <c r="DJ106" s="112" t="s">
        <v>2719</v>
      </c>
      <c r="DK106" s="112"/>
      <c r="DL106" s="113" t="s">
        <v>2720</v>
      </c>
      <c r="DM106" s="114" t="s">
        <v>245</v>
      </c>
      <c r="DN106" s="114">
        <v>5.0</v>
      </c>
      <c r="DO106" s="114">
        <v>2.0</v>
      </c>
      <c r="DP106" s="114" t="s">
        <v>347</v>
      </c>
      <c r="DQ106" s="115" t="s">
        <v>2721</v>
      </c>
      <c r="DR106" s="124" t="s">
        <v>248</v>
      </c>
      <c r="DS106" s="124" t="s">
        <v>249</v>
      </c>
      <c r="DT106" s="124" t="s">
        <v>275</v>
      </c>
      <c r="DU106" s="124" t="s">
        <v>250</v>
      </c>
      <c r="DV106" s="124" t="s">
        <v>251</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212</v>
      </c>
      <c r="C107" s="80" t="s">
        <v>2723</v>
      </c>
      <c r="D107" s="208" t="s">
        <v>2724</v>
      </c>
      <c r="E107" s="82"/>
      <c r="F107" s="82"/>
      <c r="G107" s="82"/>
      <c r="H107" s="82"/>
      <c r="I107" s="82"/>
      <c r="J107" s="83"/>
      <c r="K107" s="121" t="s">
        <v>184</v>
      </c>
      <c r="L107" s="121" t="s">
        <v>184</v>
      </c>
      <c r="M107" s="85"/>
      <c r="N107" s="85"/>
      <c r="O107" s="84"/>
      <c r="P107" s="84"/>
      <c r="Q107" s="86"/>
      <c r="R107" s="84"/>
      <c r="S107" s="84"/>
      <c r="T107" s="121" t="s">
        <v>184</v>
      </c>
      <c r="U107" s="121"/>
      <c r="V107" s="86"/>
      <c r="W107" s="87"/>
      <c r="X107" s="88" t="s">
        <v>2725</v>
      </c>
      <c r="Y107" s="89" t="s">
        <v>916</v>
      </c>
      <c r="Z107" s="89" t="s">
        <v>2726</v>
      </c>
      <c r="AA107" s="90"/>
      <c r="AB107" s="91" t="s">
        <v>2727</v>
      </c>
      <c r="AC107" s="92" t="s">
        <v>2728</v>
      </c>
      <c r="AD107" s="93" t="s">
        <v>2729</v>
      </c>
      <c r="AE107" s="92" t="s">
        <v>1117</v>
      </c>
      <c r="AF107" s="162" t="s">
        <v>662</v>
      </c>
      <c r="AG107" s="143" t="s">
        <v>220</v>
      </c>
      <c r="AH107" s="92" t="s">
        <v>467</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294</v>
      </c>
      <c r="BF107" s="102" t="s">
        <v>2731</v>
      </c>
      <c r="BG107" s="101" t="s">
        <v>723</v>
      </c>
      <c r="BH107" s="101" t="s">
        <v>371</v>
      </c>
      <c r="BI107" s="101" t="s">
        <v>2732</v>
      </c>
      <c r="BJ107" s="101" t="s">
        <v>194</v>
      </c>
      <c r="BK107" s="103"/>
      <c r="BL107" s="103"/>
      <c r="BM107" s="103"/>
      <c r="BN107" s="103"/>
      <c r="BO107" s="103"/>
      <c r="BP107" s="103"/>
      <c r="BQ107" s="83"/>
      <c r="BR107" s="104">
        <v>30.0</v>
      </c>
      <c r="BS107" s="104">
        <v>30.0</v>
      </c>
      <c r="BT107" s="104">
        <v>25.0</v>
      </c>
      <c r="BU107" s="104">
        <v>15.0</v>
      </c>
      <c r="BV107" s="105" t="s">
        <v>2733</v>
      </c>
      <c r="BW107" s="83"/>
      <c r="BX107" s="106" t="s">
        <v>200</v>
      </c>
      <c r="BY107" s="106" t="s">
        <v>2734</v>
      </c>
      <c r="BZ107" s="106" t="s">
        <v>2735</v>
      </c>
      <c r="CA107" s="106" t="s">
        <v>1453</v>
      </c>
      <c r="CB107" s="106" t="s">
        <v>2736</v>
      </c>
      <c r="CC107" s="106" t="s">
        <v>2737</v>
      </c>
      <c r="CD107" s="122" t="s">
        <v>2738</v>
      </c>
      <c r="CE107" s="123" t="s">
        <v>2739</v>
      </c>
      <c r="CF107" s="123" t="s">
        <v>2740</v>
      </c>
      <c r="CG107" s="109" t="s">
        <v>1697</v>
      </c>
      <c r="CH107" s="109" t="s">
        <v>479</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273</v>
      </c>
      <c r="DP107" s="114" t="s">
        <v>246</v>
      </c>
      <c r="DQ107" s="115" t="s">
        <v>2743</v>
      </c>
      <c r="DR107" s="116" t="s">
        <v>248</v>
      </c>
      <c r="DS107" s="116" t="s">
        <v>249</v>
      </c>
      <c r="DT107" s="116" t="s">
        <v>275</v>
      </c>
      <c r="DU107" s="116" t="s">
        <v>250</v>
      </c>
      <c r="DV107" s="116" t="s">
        <v>251</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212</v>
      </c>
      <c r="C108" s="80" t="s">
        <v>2745</v>
      </c>
      <c r="D108" s="202" t="s">
        <v>2746</v>
      </c>
      <c r="E108" s="82" t="s">
        <v>179</v>
      </c>
      <c r="F108" s="82" t="s">
        <v>179</v>
      </c>
      <c r="G108" s="82" t="s">
        <v>2747</v>
      </c>
      <c r="H108" s="82" t="s">
        <v>2748</v>
      </c>
      <c r="I108" s="82" t="s">
        <v>2749</v>
      </c>
      <c r="J108" s="83"/>
      <c r="K108" s="84"/>
      <c r="L108" s="84"/>
      <c r="M108" s="85"/>
      <c r="N108" s="85"/>
      <c r="O108" s="84"/>
      <c r="P108" s="84"/>
      <c r="Q108" s="142" t="s">
        <v>184</v>
      </c>
      <c r="R108" s="84"/>
      <c r="S108" s="85" t="s">
        <v>184</v>
      </c>
      <c r="T108" s="85"/>
      <c r="U108" s="85"/>
      <c r="V108" s="142"/>
      <c r="W108" s="87"/>
      <c r="X108" s="88" t="s">
        <v>2750</v>
      </c>
      <c r="Y108" s="153" t="s">
        <v>2751</v>
      </c>
      <c r="Z108" s="89" t="s">
        <v>2259</v>
      </c>
      <c r="AA108" s="90"/>
      <c r="AB108" s="91" t="s">
        <v>2752</v>
      </c>
      <c r="AC108" s="143" t="s">
        <v>2753</v>
      </c>
      <c r="AD108" s="93" t="s">
        <v>2754</v>
      </c>
      <c r="AE108" s="143" t="s">
        <v>2755</v>
      </c>
      <c r="AF108" s="92" t="s">
        <v>327</v>
      </c>
      <c r="AG108" s="143" t="s">
        <v>2756</v>
      </c>
      <c r="AH108" s="92" t="s">
        <v>325</v>
      </c>
      <c r="AI108" s="101">
        <v>4159.0</v>
      </c>
      <c r="AJ108" s="101">
        <v>292.0</v>
      </c>
      <c r="AK108" s="101">
        <v>312.0</v>
      </c>
      <c r="AL108" s="101">
        <v>319.0</v>
      </c>
      <c r="AM108" s="101">
        <v>326.0</v>
      </c>
      <c r="AN108" s="101">
        <v>101.0</v>
      </c>
      <c r="AO108" s="95"/>
      <c r="AP108" s="96" t="s">
        <v>2757</v>
      </c>
      <c r="AQ108" s="97" t="s">
        <v>1289</v>
      </c>
      <c r="AR108" s="98" t="s">
        <v>2758</v>
      </c>
      <c r="AS108" s="97" t="s">
        <v>395</v>
      </c>
      <c r="AT108" s="97" t="s">
        <v>295</v>
      </c>
      <c r="AU108" s="144" t="s">
        <v>2759</v>
      </c>
      <c r="AV108" s="97" t="s">
        <v>320</v>
      </c>
      <c r="AW108" s="94">
        <v>3866.0</v>
      </c>
      <c r="AX108" s="94">
        <v>292.0</v>
      </c>
      <c r="AY108" s="94">
        <v>312.0</v>
      </c>
      <c r="AZ108" s="94">
        <v>307.0</v>
      </c>
      <c r="BA108" s="94">
        <v>347.0</v>
      </c>
      <c r="BB108" s="94">
        <v>115.0</v>
      </c>
      <c r="BC108" s="99"/>
      <c r="BD108" s="100" t="s">
        <v>996</v>
      </c>
      <c r="BE108" s="101" t="s">
        <v>999</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200</v>
      </c>
      <c r="BY108" s="106" t="s">
        <v>201</v>
      </c>
      <c r="BZ108" s="106" t="s">
        <v>612</v>
      </c>
      <c r="CA108" s="106" t="s">
        <v>332</v>
      </c>
      <c r="CB108" s="106" t="s">
        <v>2354</v>
      </c>
      <c r="CC108" s="106" t="s">
        <v>2355</v>
      </c>
      <c r="CD108" s="122" t="s">
        <v>2761</v>
      </c>
      <c r="CE108" s="123" t="s">
        <v>2762</v>
      </c>
      <c r="CF108" s="123" t="s">
        <v>2763</v>
      </c>
      <c r="CG108" s="109" t="s">
        <v>478</v>
      </c>
      <c r="CH108" s="109" t="s">
        <v>303</v>
      </c>
      <c r="CI108" s="110"/>
      <c r="CJ108" s="83"/>
      <c r="CK108" s="111" t="s">
        <v>2764</v>
      </c>
      <c r="CL108" s="112" t="s">
        <v>560</v>
      </c>
      <c r="CM108" s="112" t="s">
        <v>675</v>
      </c>
      <c r="CN108" s="112" t="s">
        <v>1014</v>
      </c>
      <c r="CO108" s="112"/>
      <c r="CP108" s="112"/>
      <c r="CQ108" s="112"/>
      <c r="CR108" s="112">
        <v>25.0</v>
      </c>
      <c r="CS108" s="112">
        <v>101.0</v>
      </c>
      <c r="CT108" s="112">
        <v>185.0</v>
      </c>
      <c r="CU108" s="112">
        <v>269.0</v>
      </c>
      <c r="CV108" s="112">
        <v>353.0</v>
      </c>
      <c r="CW108" s="112">
        <v>437.0</v>
      </c>
      <c r="CX108" s="112" t="s">
        <v>112</v>
      </c>
      <c r="CY108" s="112">
        <v>5.0</v>
      </c>
      <c r="CZ108" s="112">
        <v>15.0</v>
      </c>
      <c r="DA108" s="112">
        <v>26.0</v>
      </c>
      <c r="DB108" s="112">
        <v>37.0</v>
      </c>
      <c r="DC108" s="112">
        <v>48.0</v>
      </c>
      <c r="DD108" s="112">
        <v>59.0</v>
      </c>
      <c r="DE108" s="112" t="s">
        <v>116</v>
      </c>
      <c r="DF108" s="112" t="s">
        <v>2765</v>
      </c>
      <c r="DG108" s="112" t="s">
        <v>2766</v>
      </c>
      <c r="DH108" s="112" t="s">
        <v>2767</v>
      </c>
      <c r="DI108" s="112" t="s">
        <v>2768</v>
      </c>
      <c r="DJ108" s="112" t="s">
        <v>2769</v>
      </c>
      <c r="DK108" s="112"/>
      <c r="DL108" s="113" t="s">
        <v>2770</v>
      </c>
      <c r="DM108" s="114" t="s">
        <v>590</v>
      </c>
      <c r="DN108" s="114">
        <v>4.0</v>
      </c>
      <c r="DO108" s="114">
        <v>3.0</v>
      </c>
      <c r="DP108" s="114">
        <v>3.0</v>
      </c>
      <c r="DQ108" s="115" t="s">
        <v>2771</v>
      </c>
      <c r="DR108" s="124" t="s">
        <v>206</v>
      </c>
      <c r="DS108" s="124" t="s">
        <v>384</v>
      </c>
      <c r="DT108" s="124" t="s">
        <v>453</v>
      </c>
      <c r="DU108" s="148" t="s">
        <v>423</v>
      </c>
      <c r="DV108" s="148" t="s">
        <v>424</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386</v>
      </c>
      <c r="C109" s="80" t="s">
        <v>2775</v>
      </c>
      <c r="D109" s="202" t="s">
        <v>2776</v>
      </c>
      <c r="E109" s="82"/>
      <c r="F109" s="82"/>
      <c r="G109" s="82"/>
      <c r="H109" s="82"/>
      <c r="I109" s="82"/>
      <c r="J109" s="83"/>
      <c r="K109" s="121" t="s">
        <v>184</v>
      </c>
      <c r="L109" s="84"/>
      <c r="M109" s="85"/>
      <c r="N109" s="85"/>
      <c r="O109" s="84"/>
      <c r="P109" s="84"/>
      <c r="Q109" s="142"/>
      <c r="R109" s="121" t="s">
        <v>184</v>
      </c>
      <c r="S109" s="85" t="s">
        <v>184</v>
      </c>
      <c r="T109" s="85"/>
      <c r="U109" s="85"/>
      <c r="V109" s="142"/>
      <c r="W109" s="87"/>
      <c r="X109" s="88" t="s">
        <v>2777</v>
      </c>
      <c r="Y109" s="153" t="s">
        <v>2778</v>
      </c>
      <c r="Z109" s="198" t="s">
        <v>1917</v>
      </c>
      <c r="AA109" s="90"/>
      <c r="AB109" s="199" t="s">
        <v>2779</v>
      </c>
      <c r="AC109" s="143" t="s">
        <v>1246</v>
      </c>
      <c r="AD109" s="93" t="s">
        <v>2780</v>
      </c>
      <c r="AE109" s="143" t="s">
        <v>2781</v>
      </c>
      <c r="AF109" s="92" t="s">
        <v>438</v>
      </c>
      <c r="AG109" s="143" t="s">
        <v>1574</v>
      </c>
      <c r="AH109" s="92" t="s">
        <v>231</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606</v>
      </c>
      <c r="BE109" s="101" t="s">
        <v>2056</v>
      </c>
      <c r="BF109" s="102" t="s">
        <v>608</v>
      </c>
      <c r="BG109" s="101" t="s">
        <v>404</v>
      </c>
      <c r="BH109" s="101" t="s">
        <v>265</v>
      </c>
      <c r="BI109" s="101" t="s">
        <v>443</v>
      </c>
      <c r="BJ109" s="101" t="s">
        <v>399</v>
      </c>
      <c r="BK109" s="103"/>
      <c r="BL109" s="103"/>
      <c r="BM109" s="103"/>
      <c r="BN109" s="103"/>
      <c r="BO109" s="103"/>
      <c r="BP109" s="103"/>
      <c r="BQ109" s="83"/>
      <c r="BR109" s="104">
        <v>30.0</v>
      </c>
      <c r="BS109" s="104">
        <v>30.0</v>
      </c>
      <c r="BT109" s="104">
        <v>25.0</v>
      </c>
      <c r="BU109" s="104">
        <v>10.0</v>
      </c>
      <c r="BV109" s="105" t="s">
        <v>2782</v>
      </c>
      <c r="BW109" s="83"/>
      <c r="BX109" s="106" t="s">
        <v>233</v>
      </c>
      <c r="BY109" s="106" t="s">
        <v>2783</v>
      </c>
      <c r="BZ109" s="106" t="s">
        <v>2784</v>
      </c>
      <c r="CA109" s="106" t="s">
        <v>645</v>
      </c>
      <c r="CB109" s="106" t="s">
        <v>2785</v>
      </c>
      <c r="CC109" s="106" t="s">
        <v>332</v>
      </c>
      <c r="CD109" s="122" t="s">
        <v>2786</v>
      </c>
      <c r="CE109" s="123" t="s">
        <v>2787</v>
      </c>
      <c r="CF109" s="123" t="s">
        <v>2788</v>
      </c>
      <c r="CG109" s="109" t="s">
        <v>302</v>
      </c>
      <c r="CH109" s="109" t="s">
        <v>380</v>
      </c>
      <c r="CI109" s="110"/>
      <c r="CJ109" s="83"/>
      <c r="CK109" s="111" t="s">
        <v>2789</v>
      </c>
      <c r="CL109" s="112" t="s">
        <v>560</v>
      </c>
      <c r="CM109" s="112" t="s">
        <v>561</v>
      </c>
      <c r="CN109" s="112" t="s">
        <v>598</v>
      </c>
      <c r="CO109" s="112" t="s">
        <v>1044</v>
      </c>
      <c r="CP109" s="112"/>
      <c r="CQ109" s="112"/>
      <c r="CR109" s="112">
        <v>25.0</v>
      </c>
      <c r="CS109" s="112">
        <v>101.0</v>
      </c>
      <c r="CT109" s="112">
        <v>185.0</v>
      </c>
      <c r="CU109" s="112">
        <v>269.0</v>
      </c>
      <c r="CV109" s="112">
        <v>353.0</v>
      </c>
      <c r="CW109" s="112">
        <v>437.0</v>
      </c>
      <c r="CX109" s="112" t="s">
        <v>112</v>
      </c>
      <c r="CY109" s="112">
        <v>5.0</v>
      </c>
      <c r="CZ109" s="112">
        <v>15.0</v>
      </c>
      <c r="DA109" s="112">
        <v>26.0</v>
      </c>
      <c r="DB109" s="112">
        <v>37.0</v>
      </c>
      <c r="DC109" s="112">
        <v>48.0</v>
      </c>
      <c r="DD109" s="112">
        <v>59.0</v>
      </c>
      <c r="DE109" s="112" t="s">
        <v>116</v>
      </c>
      <c r="DF109" s="112" t="s">
        <v>2790</v>
      </c>
      <c r="DG109" s="112" t="s">
        <v>2791</v>
      </c>
      <c r="DH109" s="112" t="s">
        <v>2792</v>
      </c>
      <c r="DI109" s="112" t="s">
        <v>2793</v>
      </c>
      <c r="DJ109" s="112" t="s">
        <v>2794</v>
      </c>
      <c r="DK109" s="112"/>
      <c r="DL109" s="113" t="s">
        <v>2795</v>
      </c>
      <c r="DM109" s="114" t="s">
        <v>305</v>
      </c>
      <c r="DN109" s="114" t="s">
        <v>179</v>
      </c>
      <c r="DO109" s="114" t="s">
        <v>179</v>
      </c>
      <c r="DP109" s="114" t="s">
        <v>179</v>
      </c>
      <c r="DQ109" s="115" t="s">
        <v>2796</v>
      </c>
      <c r="DR109" s="116" t="s">
        <v>248</v>
      </c>
      <c r="DS109" s="116" t="s">
        <v>249</v>
      </c>
      <c r="DT109" s="116" t="s">
        <v>275</v>
      </c>
      <c r="DU109" s="116" t="s">
        <v>250</v>
      </c>
      <c r="DV109" s="116" t="s">
        <v>251</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872</v>
      </c>
      <c r="B110" s="69" t="s">
        <v>212</v>
      </c>
      <c r="C110" s="80" t="s">
        <v>2797</v>
      </c>
      <c r="D110" s="202" t="s">
        <v>2798</v>
      </c>
      <c r="E110" s="82"/>
      <c r="F110" s="82"/>
      <c r="G110" s="82"/>
      <c r="H110" s="82"/>
      <c r="I110" s="82"/>
      <c r="J110" s="83"/>
      <c r="K110" s="84"/>
      <c r="L110" s="84"/>
      <c r="M110" s="85"/>
      <c r="N110" s="85" t="s">
        <v>184</v>
      </c>
      <c r="O110" s="121" t="s">
        <v>184</v>
      </c>
      <c r="P110" s="84"/>
      <c r="Q110" s="142"/>
      <c r="R110" s="84"/>
      <c r="S110" s="85"/>
      <c r="T110" s="85"/>
      <c r="U110" s="85" t="s">
        <v>184</v>
      </c>
      <c r="V110" s="142"/>
      <c r="W110" s="87"/>
      <c r="X110" s="88" t="s">
        <v>282</v>
      </c>
      <c r="Y110" s="153" t="s">
        <v>289</v>
      </c>
      <c r="Z110" s="198" t="s">
        <v>818</v>
      </c>
      <c r="AA110" s="90"/>
      <c r="AB110" s="199" t="s">
        <v>219</v>
      </c>
      <c r="AC110" s="143" t="s">
        <v>579</v>
      </c>
      <c r="AD110" s="93" t="s">
        <v>2799</v>
      </c>
      <c r="AE110" s="143" t="s">
        <v>660</v>
      </c>
      <c r="AF110" s="143" t="s">
        <v>219</v>
      </c>
      <c r="AG110" s="143" t="s">
        <v>259</v>
      </c>
      <c r="AH110" s="143" t="s">
        <v>231</v>
      </c>
      <c r="AI110" s="101"/>
      <c r="AJ110" s="101"/>
      <c r="AK110" s="101"/>
      <c r="AL110" s="101"/>
      <c r="AM110" s="101"/>
      <c r="AN110" s="101"/>
      <c r="AO110" s="95"/>
      <c r="AP110" s="96" t="s">
        <v>725</v>
      </c>
      <c r="AQ110" s="97" t="s">
        <v>2800</v>
      </c>
      <c r="AR110" s="98" t="s">
        <v>1290</v>
      </c>
      <c r="AS110" s="97" t="s">
        <v>2801</v>
      </c>
      <c r="AT110" s="97" t="s">
        <v>224</v>
      </c>
      <c r="AU110" s="144" t="s">
        <v>230</v>
      </c>
      <c r="AV110" s="97" t="s">
        <v>2097</v>
      </c>
      <c r="AW110" s="94"/>
      <c r="AX110" s="94"/>
      <c r="AY110" s="94"/>
      <c r="AZ110" s="94"/>
      <c r="BA110" s="94"/>
      <c r="BB110" s="200"/>
      <c r="BC110" s="99"/>
      <c r="BD110" s="201" t="s">
        <v>578</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233</v>
      </c>
      <c r="BY110" s="106" t="s">
        <v>201</v>
      </c>
      <c r="BZ110" s="106" t="s">
        <v>2804</v>
      </c>
      <c r="CA110" s="106" t="s">
        <v>1617</v>
      </c>
      <c r="CB110" s="106" t="s">
        <v>2805</v>
      </c>
      <c r="CC110" s="106" t="s">
        <v>860</v>
      </c>
      <c r="CD110" s="147"/>
      <c r="CE110" s="123" t="s">
        <v>2806</v>
      </c>
      <c r="CF110" s="123" t="s">
        <v>2807</v>
      </c>
      <c r="CG110" s="109"/>
      <c r="CH110" s="109"/>
      <c r="CI110" s="110"/>
      <c r="CJ110" s="83"/>
      <c r="CK110" s="111" t="s">
        <v>2808</v>
      </c>
      <c r="CL110" s="112" t="s">
        <v>560</v>
      </c>
      <c r="CM110" s="112" t="s">
        <v>675</v>
      </c>
      <c r="CN110" s="112" t="s">
        <v>282</v>
      </c>
      <c r="CO110" s="112" t="s">
        <v>482</v>
      </c>
      <c r="CP110" s="112"/>
      <c r="CQ110" s="112"/>
      <c r="CR110" s="112">
        <v>21.0</v>
      </c>
      <c r="CS110" s="112">
        <v>84.0</v>
      </c>
      <c r="CT110" s="112">
        <v>154.0</v>
      </c>
      <c r="CU110" s="112">
        <v>224.0</v>
      </c>
      <c r="CV110" s="112">
        <v>294.0</v>
      </c>
      <c r="CW110" s="112">
        <v>364.0</v>
      </c>
      <c r="CX110" s="112" t="s">
        <v>112</v>
      </c>
      <c r="CY110" s="112">
        <v>6.0</v>
      </c>
      <c r="CZ110" s="112">
        <v>17.0</v>
      </c>
      <c r="DA110" s="112">
        <v>29.0</v>
      </c>
      <c r="DB110" s="112">
        <v>41.0</v>
      </c>
      <c r="DC110" s="112">
        <v>53.0</v>
      </c>
      <c r="DD110" s="112">
        <v>65.0</v>
      </c>
      <c r="DE110" s="112" t="s">
        <v>116</v>
      </c>
      <c r="DF110" s="112" t="s">
        <v>2809</v>
      </c>
      <c r="DG110" s="112" t="s">
        <v>2810</v>
      </c>
      <c r="DH110" s="112" t="s">
        <v>2811</v>
      </c>
      <c r="DI110" s="112" t="s">
        <v>2812</v>
      </c>
      <c r="DJ110" s="112" t="s">
        <v>2813</v>
      </c>
      <c r="DK110" s="112"/>
      <c r="DL110" s="113" t="s">
        <v>2814</v>
      </c>
      <c r="DM110" s="114" t="s">
        <v>245</v>
      </c>
      <c r="DN110" s="114">
        <v>3.0</v>
      </c>
      <c r="DO110" s="114">
        <v>2.0</v>
      </c>
      <c r="DP110" s="114" t="s">
        <v>347</v>
      </c>
      <c r="DQ110" s="115" t="s">
        <v>2815</v>
      </c>
      <c r="DR110" s="124" t="s">
        <v>248</v>
      </c>
      <c r="DS110" s="124" t="s">
        <v>249</v>
      </c>
      <c r="DT110" s="124" t="s">
        <v>275</v>
      </c>
      <c r="DU110" s="124" t="s">
        <v>250</v>
      </c>
      <c r="DV110" s="124" t="s">
        <v>251</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212</v>
      </c>
      <c r="C111" s="125" t="s">
        <v>2817</v>
      </c>
      <c r="D111" s="126" t="s">
        <v>2818</v>
      </c>
      <c r="E111" s="127"/>
      <c r="F111" s="127"/>
      <c r="G111" s="127"/>
      <c r="H111" s="127"/>
      <c r="I111" s="127"/>
      <c r="J111" s="83"/>
      <c r="K111" s="84"/>
      <c r="L111" s="85" t="s">
        <v>184</v>
      </c>
      <c r="M111" s="84"/>
      <c r="N111" s="84"/>
      <c r="O111" s="84"/>
      <c r="P111" s="121" t="s">
        <v>184</v>
      </c>
      <c r="Q111" s="86"/>
      <c r="R111" s="84"/>
      <c r="S111" s="84"/>
      <c r="T111" s="84"/>
      <c r="U111" s="121" t="s">
        <v>184</v>
      </c>
      <c r="V111" s="86"/>
      <c r="W111" s="87"/>
      <c r="X111" s="129" t="s">
        <v>2819</v>
      </c>
      <c r="Y111" s="130" t="s">
        <v>2820</v>
      </c>
      <c r="Z111" s="130" t="s">
        <v>217</v>
      </c>
      <c r="AA111" s="90"/>
      <c r="AB111" s="91" t="s">
        <v>257</v>
      </c>
      <c r="AC111" s="131" t="s">
        <v>723</v>
      </c>
      <c r="AD111" s="93" t="s">
        <v>221</v>
      </c>
      <c r="AE111" s="131" t="s">
        <v>2639</v>
      </c>
      <c r="AF111" s="131" t="s">
        <v>219</v>
      </c>
      <c r="AG111" s="131" t="s">
        <v>260</v>
      </c>
      <c r="AH111" s="131" t="s">
        <v>2097</v>
      </c>
      <c r="AI111" s="94"/>
      <c r="AJ111" s="94"/>
      <c r="AK111" s="94"/>
      <c r="AL111" s="94"/>
      <c r="AM111" s="94"/>
      <c r="AN111" s="94"/>
      <c r="AO111" s="95"/>
      <c r="AP111" s="96" t="s">
        <v>725</v>
      </c>
      <c r="AQ111" s="132" t="s">
        <v>2707</v>
      </c>
      <c r="AR111" s="98" t="s">
        <v>1290</v>
      </c>
      <c r="AS111" s="209" t="s">
        <v>2821</v>
      </c>
      <c r="AT111" s="132" t="s">
        <v>229</v>
      </c>
      <c r="AU111" s="132" t="s">
        <v>466</v>
      </c>
      <c r="AV111" s="132" t="s">
        <v>265</v>
      </c>
      <c r="AW111" s="94"/>
      <c r="AX111" s="94"/>
      <c r="AY111" s="94"/>
      <c r="AZ111" s="94"/>
      <c r="BA111" s="94"/>
      <c r="BB111" s="94"/>
      <c r="BC111" s="99"/>
      <c r="BD111" s="100" t="s">
        <v>1607</v>
      </c>
      <c r="BE111" s="133" t="s">
        <v>294</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233</v>
      </c>
      <c r="BY111" s="134" t="s">
        <v>267</v>
      </c>
      <c r="BZ111" s="134" t="s">
        <v>2823</v>
      </c>
      <c r="CA111" s="134" t="s">
        <v>1363</v>
      </c>
      <c r="CB111" s="134" t="s">
        <v>2824</v>
      </c>
      <c r="CC111" s="134" t="s">
        <v>760</v>
      </c>
      <c r="CD111" s="135"/>
      <c r="CE111" s="136" t="s">
        <v>2825</v>
      </c>
      <c r="CF111" s="136" t="s">
        <v>2826</v>
      </c>
      <c r="CG111" s="137" t="s">
        <v>833</v>
      </c>
      <c r="CH111" s="137" t="s">
        <v>380</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248</v>
      </c>
      <c r="DS111" s="139" t="s">
        <v>249</v>
      </c>
      <c r="DT111" s="139" t="s">
        <v>275</v>
      </c>
      <c r="DU111" s="139" t="s">
        <v>250</v>
      </c>
      <c r="DV111" s="139" t="s">
        <v>251</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1171</v>
      </c>
      <c r="B112" s="69" t="s">
        <v>212</v>
      </c>
      <c r="C112" s="80" t="s">
        <v>2830</v>
      </c>
      <c r="D112" s="81" t="s">
        <v>2831</v>
      </c>
      <c r="E112" s="82" t="s">
        <v>179</v>
      </c>
      <c r="F112" s="82" t="s">
        <v>179</v>
      </c>
      <c r="G112" s="82" t="s">
        <v>2832</v>
      </c>
      <c r="H112" s="82" t="s">
        <v>2833</v>
      </c>
      <c r="I112" s="82" t="s">
        <v>2834</v>
      </c>
      <c r="J112" s="210"/>
      <c r="K112" s="84"/>
      <c r="L112" s="84"/>
      <c r="M112" s="85" t="s">
        <v>184</v>
      </c>
      <c r="N112" s="85" t="s">
        <v>535</v>
      </c>
      <c r="O112" s="84"/>
      <c r="P112" s="85" t="s">
        <v>184</v>
      </c>
      <c r="Q112" s="86"/>
      <c r="R112" s="84"/>
      <c r="S112" s="84"/>
      <c r="T112" s="84"/>
      <c r="U112" s="84"/>
      <c r="V112" s="86"/>
      <c r="W112" s="211"/>
      <c r="X112" s="88" t="s">
        <v>689</v>
      </c>
      <c r="Y112" s="89" t="s">
        <v>537</v>
      </c>
      <c r="Z112" s="212" t="s">
        <v>2835</v>
      </c>
      <c r="AA112" s="213"/>
      <c r="AB112" s="199" t="s">
        <v>1273</v>
      </c>
      <c r="AC112" s="92" t="s">
        <v>1031</v>
      </c>
      <c r="AD112" s="93" t="s">
        <v>1275</v>
      </c>
      <c r="AE112" s="92" t="s">
        <v>2285</v>
      </c>
      <c r="AF112" s="92" t="s">
        <v>604</v>
      </c>
      <c r="AG112" s="92" t="s">
        <v>542</v>
      </c>
      <c r="AH112" s="92" t="s">
        <v>470</v>
      </c>
      <c r="AI112" s="101">
        <v>3804.0</v>
      </c>
      <c r="AJ112" s="101">
        <v>442.0</v>
      </c>
      <c r="AK112" s="101">
        <v>269.0</v>
      </c>
      <c r="AL112" s="101">
        <v>245.0</v>
      </c>
      <c r="AM112" s="101">
        <v>340.0</v>
      </c>
      <c r="AN112" s="101">
        <v>186.0</v>
      </c>
      <c r="AO112" s="95"/>
      <c r="AP112" s="96" t="s">
        <v>1087</v>
      </c>
      <c r="AQ112" s="97" t="s">
        <v>2229</v>
      </c>
      <c r="AR112" s="98" t="s">
        <v>2836</v>
      </c>
      <c r="AS112" s="144" t="s">
        <v>2837</v>
      </c>
      <c r="AT112" s="97" t="s">
        <v>545</v>
      </c>
      <c r="AU112" s="97" t="s">
        <v>544</v>
      </c>
      <c r="AV112" s="97" t="s">
        <v>196</v>
      </c>
      <c r="AW112" s="94">
        <v>4375.0</v>
      </c>
      <c r="AX112" s="94">
        <v>442.0</v>
      </c>
      <c r="AY112" s="94">
        <v>297.0</v>
      </c>
      <c r="AZ112" s="94">
        <v>306.0</v>
      </c>
      <c r="BA112" s="94">
        <v>371.0</v>
      </c>
      <c r="BB112" s="200">
        <v>144.0</v>
      </c>
      <c r="BC112" s="214"/>
      <c r="BD112" s="201" t="s">
        <v>1641</v>
      </c>
      <c r="BE112" s="101" t="s">
        <v>220</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373</v>
      </c>
      <c r="BY112" s="106" t="s">
        <v>201</v>
      </c>
      <c r="BZ112" s="106" t="s">
        <v>2307</v>
      </c>
      <c r="CA112" s="106" t="s">
        <v>2308</v>
      </c>
      <c r="CB112" s="106" t="s">
        <v>2839</v>
      </c>
      <c r="CC112" s="106" t="s">
        <v>1240</v>
      </c>
      <c r="CD112" s="122" t="s">
        <v>2840</v>
      </c>
      <c r="CE112" s="123" t="s">
        <v>2841</v>
      </c>
      <c r="CF112" s="123" t="s">
        <v>2842</v>
      </c>
      <c r="CG112" s="109" t="s">
        <v>558</v>
      </c>
      <c r="CH112" s="109" t="s">
        <v>303</v>
      </c>
      <c r="CI112" s="110"/>
      <c r="CJ112" s="210"/>
      <c r="CK112" s="111" t="s">
        <v>2843</v>
      </c>
      <c r="CL112" s="112" t="s">
        <v>560</v>
      </c>
      <c r="CM112" s="112" t="s">
        <v>561</v>
      </c>
      <c r="CN112" s="112" t="s">
        <v>562</v>
      </c>
      <c r="CO112" s="112" t="s">
        <v>598</v>
      </c>
      <c r="CP112" s="112" t="s">
        <v>282</v>
      </c>
      <c r="CQ112" s="112"/>
      <c r="CR112" s="112">
        <v>25.0</v>
      </c>
      <c r="CS112" s="112">
        <v>101.0</v>
      </c>
      <c r="CT112" s="112">
        <v>185.0</v>
      </c>
      <c r="CU112" s="112">
        <v>269.0</v>
      </c>
      <c r="CV112" s="112">
        <v>353.0</v>
      </c>
      <c r="CW112" s="112">
        <v>437.0</v>
      </c>
      <c r="CX112" s="112" t="s">
        <v>112</v>
      </c>
      <c r="CY112" s="112">
        <v>5.0</v>
      </c>
      <c r="CZ112" s="112">
        <v>15.0</v>
      </c>
      <c r="DA112" s="112">
        <v>26.0</v>
      </c>
      <c r="DB112" s="112">
        <v>37.0</v>
      </c>
      <c r="DC112" s="112">
        <v>48.0</v>
      </c>
      <c r="DD112" s="112">
        <v>59.0</v>
      </c>
      <c r="DE112" s="112" t="s">
        <v>116</v>
      </c>
      <c r="DF112" s="112" t="s">
        <v>2844</v>
      </c>
      <c r="DG112" s="112" t="s">
        <v>2845</v>
      </c>
      <c r="DH112" s="112" t="s">
        <v>2846</v>
      </c>
      <c r="DI112" s="112" t="s">
        <v>2847</v>
      </c>
      <c r="DJ112" s="112" t="s">
        <v>2848</v>
      </c>
      <c r="DK112" s="112"/>
      <c r="DL112" s="113" t="s">
        <v>2849</v>
      </c>
      <c r="DM112" s="114" t="s">
        <v>489</v>
      </c>
      <c r="DN112" s="114">
        <v>5.0</v>
      </c>
      <c r="DO112" s="114" t="s">
        <v>273</v>
      </c>
      <c r="DP112" s="114" t="s">
        <v>347</v>
      </c>
      <c r="DQ112" s="115" t="s">
        <v>2850</v>
      </c>
      <c r="DR112" s="124" t="s">
        <v>206</v>
      </c>
      <c r="DS112" s="124" t="s">
        <v>453</v>
      </c>
      <c r="DT112" s="124" t="s">
        <v>208</v>
      </c>
      <c r="DU112" s="148" t="s">
        <v>423</v>
      </c>
      <c r="DV112" s="148" t="s">
        <v>424</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777</v>
      </c>
      <c r="B113" s="69" t="s">
        <v>212</v>
      </c>
      <c r="C113" s="80" t="s">
        <v>2851</v>
      </c>
      <c r="D113" s="81" t="s">
        <v>2852</v>
      </c>
      <c r="E113" s="82" t="s">
        <v>179</v>
      </c>
      <c r="F113" s="82" t="s">
        <v>179</v>
      </c>
      <c r="G113" s="82" t="s">
        <v>2853</v>
      </c>
      <c r="H113" s="82" t="s">
        <v>2854</v>
      </c>
      <c r="I113" s="82" t="s">
        <v>2855</v>
      </c>
      <c r="J113" s="215"/>
      <c r="K113" s="84"/>
      <c r="L113" s="84"/>
      <c r="M113" s="85"/>
      <c r="N113" s="85"/>
      <c r="O113" s="85" t="s">
        <v>184</v>
      </c>
      <c r="P113" s="85"/>
      <c r="Q113" s="216"/>
      <c r="R113" s="217"/>
      <c r="S113" s="217"/>
      <c r="T113" s="217"/>
      <c r="U113" s="85" t="s">
        <v>184</v>
      </c>
      <c r="V113" s="86"/>
      <c r="W113" s="218"/>
      <c r="X113" s="88" t="s">
        <v>282</v>
      </c>
      <c r="Y113" s="89" t="s">
        <v>818</v>
      </c>
      <c r="Z113" s="89" t="s">
        <v>819</v>
      </c>
      <c r="AA113" s="219"/>
      <c r="AB113" s="91" t="s">
        <v>257</v>
      </c>
      <c r="AC113" s="92" t="s">
        <v>579</v>
      </c>
      <c r="AD113" s="93" t="s">
        <v>258</v>
      </c>
      <c r="AE113" s="92" t="s">
        <v>920</v>
      </c>
      <c r="AF113" s="92" t="s">
        <v>470</v>
      </c>
      <c r="AG113" s="92" t="s">
        <v>263</v>
      </c>
      <c r="AH113" s="92" t="s">
        <v>662</v>
      </c>
      <c r="AI113" s="101"/>
      <c r="AJ113" s="101"/>
      <c r="AK113" s="101"/>
      <c r="AL113" s="101"/>
      <c r="AM113" s="101"/>
      <c r="AN113" s="101"/>
      <c r="AO113" s="220"/>
      <c r="AP113" s="96" t="s">
        <v>2856</v>
      </c>
      <c r="AQ113" s="97" t="s">
        <v>997</v>
      </c>
      <c r="AR113" s="98" t="s">
        <v>2857</v>
      </c>
      <c r="AS113" s="144" t="s">
        <v>2858</v>
      </c>
      <c r="AT113" s="97" t="s">
        <v>224</v>
      </c>
      <c r="AU113" s="97" t="s">
        <v>821</v>
      </c>
      <c r="AV113" s="97" t="s">
        <v>772</v>
      </c>
      <c r="AW113" s="94"/>
      <c r="AX113" s="94"/>
      <c r="AY113" s="94"/>
      <c r="AZ113" s="94"/>
      <c r="BA113" s="94"/>
      <c r="BB113" s="94"/>
      <c r="BC113" s="221"/>
      <c r="BD113" s="100" t="s">
        <v>1575</v>
      </c>
      <c r="BE113" s="101" t="s">
        <v>434</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373</v>
      </c>
      <c r="BY113" s="106" t="s">
        <v>201</v>
      </c>
      <c r="BZ113" s="106" t="s">
        <v>2449</v>
      </c>
      <c r="CA113" s="106" t="s">
        <v>2450</v>
      </c>
      <c r="CB113" s="106" t="s">
        <v>1466</v>
      </c>
      <c r="CC113" s="106" t="s">
        <v>760</v>
      </c>
      <c r="CD113" s="147"/>
      <c r="CE113" s="123"/>
      <c r="CF113" s="123"/>
      <c r="CG113" s="109" t="s">
        <v>478</v>
      </c>
      <c r="CH113" s="109"/>
      <c r="CI113" s="110"/>
      <c r="CJ113" s="215"/>
      <c r="CK113" s="111" t="s">
        <v>2860</v>
      </c>
      <c r="CL113" s="112" t="s">
        <v>337</v>
      </c>
      <c r="CM113" s="112" t="s">
        <v>249</v>
      </c>
      <c r="CN113" s="112" t="s">
        <v>282</v>
      </c>
      <c r="CO113" s="112" t="s">
        <v>482</v>
      </c>
      <c r="CP113" s="112" t="s">
        <v>1044</v>
      </c>
      <c r="CQ113" s="112"/>
      <c r="CR113" s="112">
        <v>25.0</v>
      </c>
      <c r="CS113" s="112">
        <v>101.0</v>
      </c>
      <c r="CT113" s="112">
        <v>185.0</v>
      </c>
      <c r="CU113" s="112">
        <v>269.0</v>
      </c>
      <c r="CV113" s="112">
        <v>353.0</v>
      </c>
      <c r="CW113" s="112">
        <v>437.0</v>
      </c>
      <c r="CX113" s="112" t="s">
        <v>112</v>
      </c>
      <c r="CY113" s="112">
        <v>9.0</v>
      </c>
      <c r="CZ113" s="112">
        <v>27.0</v>
      </c>
      <c r="DA113" s="112">
        <v>47.0</v>
      </c>
      <c r="DB113" s="112">
        <v>67.0</v>
      </c>
      <c r="DC113" s="112">
        <v>87.0</v>
      </c>
      <c r="DD113" s="112">
        <v>107.0</v>
      </c>
      <c r="DE113" s="112" t="s">
        <v>114</v>
      </c>
      <c r="DF113" s="112" t="s">
        <v>2861</v>
      </c>
      <c r="DG113" s="112" t="s">
        <v>2862</v>
      </c>
      <c r="DH113" s="112" t="s">
        <v>2863</v>
      </c>
      <c r="DI113" s="112" t="s">
        <v>2864</v>
      </c>
      <c r="DJ113" s="112" t="s">
        <v>2865</v>
      </c>
      <c r="DK113" s="112"/>
      <c r="DL113" s="113" t="s">
        <v>2866</v>
      </c>
      <c r="DM113" s="114" t="s">
        <v>590</v>
      </c>
      <c r="DN113" s="114">
        <v>5.0</v>
      </c>
      <c r="DO113" s="114" t="s">
        <v>273</v>
      </c>
      <c r="DP113" s="114">
        <v>5.0</v>
      </c>
      <c r="DQ113" s="115" t="s">
        <v>2867</v>
      </c>
      <c r="DR113" s="116" t="s">
        <v>248</v>
      </c>
      <c r="DS113" s="116" t="s">
        <v>249</v>
      </c>
      <c r="DT113" s="116" t="s">
        <v>275</v>
      </c>
      <c r="DU113" s="116" t="s">
        <v>250</v>
      </c>
      <c r="DV113" s="116" t="s">
        <v>251</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645</v>
      </c>
      <c r="B114" s="69" t="s">
        <v>212</v>
      </c>
      <c r="C114" s="80" t="s">
        <v>2870</v>
      </c>
      <c r="D114" s="81" t="s">
        <v>2871</v>
      </c>
      <c r="E114" s="82" t="s">
        <v>179</v>
      </c>
      <c r="F114" s="82" t="s">
        <v>179</v>
      </c>
      <c r="G114" s="82"/>
      <c r="H114" s="82"/>
      <c r="I114" s="82"/>
      <c r="J114" s="215"/>
      <c r="K114" s="84"/>
      <c r="L114" s="84"/>
      <c r="M114" s="85"/>
      <c r="N114" s="85" t="s">
        <v>184</v>
      </c>
      <c r="O114" s="85"/>
      <c r="P114" s="85"/>
      <c r="Q114" s="216"/>
      <c r="R114" s="217"/>
      <c r="S114" s="222" t="s">
        <v>184</v>
      </c>
      <c r="T114" s="222" t="s">
        <v>184</v>
      </c>
      <c r="U114" s="85"/>
      <c r="V114" s="86"/>
      <c r="W114" s="218"/>
      <c r="X114" s="88" t="s">
        <v>282</v>
      </c>
      <c r="Y114" s="89" t="s">
        <v>228</v>
      </c>
      <c r="Z114" s="89" t="s">
        <v>2872</v>
      </c>
      <c r="AA114" s="219"/>
      <c r="AB114" s="91" t="s">
        <v>2873</v>
      </c>
      <c r="AC114" s="92" t="s">
        <v>1582</v>
      </c>
      <c r="AD114" s="93" t="s">
        <v>2874</v>
      </c>
      <c r="AE114" s="92" t="s">
        <v>2875</v>
      </c>
      <c r="AF114" s="92" t="s">
        <v>229</v>
      </c>
      <c r="AG114" s="92" t="s">
        <v>2406</v>
      </c>
      <c r="AH114" s="92" t="s">
        <v>194</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219</v>
      </c>
      <c r="BI114" s="101" t="s">
        <v>466</v>
      </c>
      <c r="BJ114" s="101" t="s">
        <v>265</v>
      </c>
      <c r="BK114" s="103"/>
      <c r="BL114" s="103"/>
      <c r="BM114" s="103"/>
      <c r="BN114" s="103"/>
      <c r="BO114" s="103"/>
      <c r="BP114" s="103"/>
      <c r="BQ114" s="215"/>
      <c r="BR114" s="104">
        <v>20.0</v>
      </c>
      <c r="BS114" s="104">
        <v>35.0</v>
      </c>
      <c r="BT114" s="104">
        <v>15.0</v>
      </c>
      <c r="BU114" s="104">
        <v>30.0</v>
      </c>
      <c r="BV114" s="105" t="s">
        <v>2880</v>
      </c>
      <c r="BW114" s="215"/>
      <c r="BX114" s="106" t="s">
        <v>373</v>
      </c>
      <c r="BY114" s="106" t="s">
        <v>201</v>
      </c>
      <c r="BZ114" s="106" t="s">
        <v>2881</v>
      </c>
      <c r="CA114" s="106" t="s">
        <v>747</v>
      </c>
      <c r="CB114" s="106" t="s">
        <v>2882</v>
      </c>
      <c r="CC114" s="106" t="s">
        <v>2883</v>
      </c>
      <c r="CD114" s="147"/>
      <c r="CE114" s="123" t="s">
        <v>2884</v>
      </c>
      <c r="CF114" s="123" t="s">
        <v>2885</v>
      </c>
      <c r="CG114" s="109"/>
      <c r="CH114" s="109"/>
      <c r="CI114" s="110"/>
      <c r="CJ114" s="215"/>
      <c r="CK114" s="111" t="s">
        <v>2886</v>
      </c>
      <c r="CL114" s="112" t="s">
        <v>560</v>
      </c>
      <c r="CM114" s="112" t="s">
        <v>675</v>
      </c>
      <c r="CN114" s="112" t="s">
        <v>282</v>
      </c>
      <c r="CO114" s="112" t="s">
        <v>482</v>
      </c>
      <c r="CP114" s="112"/>
      <c r="CQ114" s="112"/>
      <c r="CR114" s="112">
        <v>21.0</v>
      </c>
      <c r="CS114" s="112">
        <v>84.0</v>
      </c>
      <c r="CT114" s="112">
        <v>154.0</v>
      </c>
      <c r="CU114" s="112">
        <v>224.0</v>
      </c>
      <c r="CV114" s="112">
        <v>294.0</v>
      </c>
      <c r="CW114" s="112">
        <v>364.0</v>
      </c>
      <c r="CX114" s="112" t="s">
        <v>112</v>
      </c>
      <c r="CY114" s="112">
        <v>6.0</v>
      </c>
      <c r="CZ114" s="112">
        <v>17.0</v>
      </c>
      <c r="DA114" s="112">
        <v>29.0</v>
      </c>
      <c r="DB114" s="112">
        <v>41.0</v>
      </c>
      <c r="DC114" s="112">
        <v>53.0</v>
      </c>
      <c r="DD114" s="112">
        <v>65.0</v>
      </c>
      <c r="DE114" s="112" t="s">
        <v>116</v>
      </c>
      <c r="DF114" s="112" t="s">
        <v>2887</v>
      </c>
      <c r="DG114" s="112" t="s">
        <v>2888</v>
      </c>
      <c r="DH114" s="112" t="s">
        <v>2889</v>
      </c>
      <c r="DI114" s="112" t="s">
        <v>2890</v>
      </c>
      <c r="DJ114" s="112" t="s">
        <v>2891</v>
      </c>
      <c r="DK114" s="112"/>
      <c r="DL114" s="113" t="s">
        <v>2892</v>
      </c>
      <c r="DM114" s="114" t="s">
        <v>245</v>
      </c>
      <c r="DN114" s="114">
        <v>6.0</v>
      </c>
      <c r="DO114" s="114">
        <v>3.0</v>
      </c>
      <c r="DP114" s="114">
        <v>3.0</v>
      </c>
      <c r="DQ114" s="115" t="s">
        <v>2893</v>
      </c>
      <c r="DR114" s="124" t="s">
        <v>248</v>
      </c>
      <c r="DS114" s="124" t="s">
        <v>249</v>
      </c>
      <c r="DT114" s="124" t="s">
        <v>275</v>
      </c>
      <c r="DU114" s="124" t="s">
        <v>250</v>
      </c>
      <c r="DV114" s="124" t="s">
        <v>251</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212</v>
      </c>
      <c r="C115" s="224" t="s">
        <v>2895</v>
      </c>
      <c r="D115" s="225" t="s">
        <v>2896</v>
      </c>
      <c r="E115" s="82" t="s">
        <v>179</v>
      </c>
      <c r="F115" s="82" t="s">
        <v>179</v>
      </c>
      <c r="G115" s="226"/>
      <c r="H115" s="226"/>
      <c r="I115" s="227"/>
      <c r="J115" s="83"/>
      <c r="K115" s="228"/>
      <c r="L115" s="229" t="s">
        <v>184</v>
      </c>
      <c r="M115" s="230"/>
      <c r="N115" s="230"/>
      <c r="O115" s="230"/>
      <c r="P115" s="230"/>
      <c r="Q115" s="231"/>
      <c r="R115" s="232"/>
      <c r="S115" s="232"/>
      <c r="T115" s="232"/>
      <c r="U115" s="230" t="s">
        <v>184</v>
      </c>
      <c r="V115" s="233"/>
      <c r="W115" s="234"/>
      <c r="X115" s="152" t="s">
        <v>2897</v>
      </c>
      <c r="Y115" s="177" t="s">
        <v>970</v>
      </c>
      <c r="Z115" s="235" t="s">
        <v>1272</v>
      </c>
      <c r="AA115" s="213"/>
      <c r="AB115" s="236" t="s">
        <v>257</v>
      </c>
      <c r="AC115" s="180" t="s">
        <v>660</v>
      </c>
      <c r="AD115" s="181"/>
      <c r="AE115" s="180"/>
      <c r="AF115" s="180"/>
      <c r="AG115" s="180"/>
      <c r="AH115" s="237"/>
      <c r="AI115" s="183"/>
      <c r="AJ115" s="183"/>
      <c r="AK115" s="183"/>
      <c r="AL115" s="183"/>
      <c r="AM115" s="183"/>
      <c r="AN115" s="238"/>
      <c r="AO115" s="239"/>
      <c r="AP115" s="240" t="s">
        <v>2898</v>
      </c>
      <c r="AQ115" s="185" t="s">
        <v>695</v>
      </c>
      <c r="AR115" s="186" t="s">
        <v>2899</v>
      </c>
      <c r="AS115" s="241" t="s">
        <v>1433</v>
      </c>
      <c r="AT115" s="185" t="s">
        <v>399</v>
      </c>
      <c r="AU115" s="185" t="s">
        <v>443</v>
      </c>
      <c r="AV115" s="242" t="s">
        <v>540</v>
      </c>
      <c r="AW115" s="187"/>
      <c r="AX115" s="187"/>
      <c r="AY115" s="187"/>
      <c r="AZ115" s="187"/>
      <c r="BA115" s="187"/>
      <c r="BB115" s="187"/>
      <c r="BC115" s="214"/>
      <c r="BD115" s="243" t="s">
        <v>2900</v>
      </c>
      <c r="BE115" s="183" t="s">
        <v>2781</v>
      </c>
      <c r="BF115" s="189" t="s">
        <v>2901</v>
      </c>
      <c r="BG115" s="183" t="s">
        <v>2902</v>
      </c>
      <c r="BH115" s="183" t="s">
        <v>662</v>
      </c>
      <c r="BI115" s="183" t="s">
        <v>2903</v>
      </c>
      <c r="BJ115" s="183" t="s">
        <v>801</v>
      </c>
      <c r="BK115" s="191"/>
      <c r="BL115" s="191"/>
      <c r="BM115" s="191"/>
      <c r="BN115" s="191"/>
      <c r="BO115" s="191"/>
      <c r="BP115" s="191"/>
      <c r="BQ115" s="83"/>
      <c r="BR115" s="244">
        <v>25.0</v>
      </c>
      <c r="BS115" s="244">
        <v>40.0</v>
      </c>
      <c r="BT115" s="244">
        <v>15.0</v>
      </c>
      <c r="BU115" s="244">
        <v>20.0</v>
      </c>
      <c r="BV115" s="245" t="s">
        <v>2904</v>
      </c>
      <c r="BW115" s="83"/>
      <c r="BX115" s="246" t="s">
        <v>373</v>
      </c>
      <c r="BY115" s="246" t="s">
        <v>2905</v>
      </c>
      <c r="BZ115" s="246" t="s">
        <v>2906</v>
      </c>
      <c r="CA115" s="246" t="s">
        <v>1363</v>
      </c>
      <c r="CB115" s="246" t="s">
        <v>2907</v>
      </c>
      <c r="CC115" s="246" t="s">
        <v>1069</v>
      </c>
      <c r="CD115" s="247"/>
      <c r="CE115" s="248" t="s">
        <v>2908</v>
      </c>
      <c r="CF115" s="248" t="s">
        <v>2909</v>
      </c>
      <c r="CG115" s="249"/>
      <c r="CH115" s="249"/>
      <c r="CI115" s="250"/>
      <c r="CJ115" s="83"/>
      <c r="CK115" s="111" t="s">
        <v>2910</v>
      </c>
      <c r="CL115" s="112" t="s">
        <v>337</v>
      </c>
      <c r="CM115" s="112" t="s">
        <v>275</v>
      </c>
      <c r="CN115" s="112" t="s">
        <v>482</v>
      </c>
      <c r="CO115" s="112"/>
      <c r="CP115" s="112"/>
      <c r="CQ115" s="112"/>
      <c r="CR115" s="112">
        <v>34.0</v>
      </c>
      <c r="CS115" s="112">
        <v>135.0</v>
      </c>
      <c r="CT115" s="112">
        <v>247.0</v>
      </c>
      <c r="CU115" s="112">
        <v>359.0</v>
      </c>
      <c r="CV115" s="112">
        <v>471.0</v>
      </c>
      <c r="CW115" s="112">
        <v>583.0</v>
      </c>
      <c r="CX115" s="112" t="s">
        <v>112</v>
      </c>
      <c r="CY115" s="112">
        <v>7.0</v>
      </c>
      <c r="CZ115" s="112">
        <v>21.0</v>
      </c>
      <c r="DA115" s="112">
        <v>37.0</v>
      </c>
      <c r="DB115" s="112">
        <v>53.0</v>
      </c>
      <c r="DC115" s="112">
        <v>69.0</v>
      </c>
      <c r="DD115" s="112">
        <v>85.0</v>
      </c>
      <c r="DE115" s="112" t="s">
        <v>113</v>
      </c>
      <c r="DF115" s="112" t="s">
        <v>2911</v>
      </c>
      <c r="DG115" s="112" t="s">
        <v>2912</v>
      </c>
      <c r="DH115" s="112" t="s">
        <v>2913</v>
      </c>
      <c r="DI115" s="112" t="s">
        <v>2914</v>
      </c>
      <c r="DJ115" s="112" t="s">
        <v>2915</v>
      </c>
      <c r="DK115" s="112"/>
      <c r="DL115" s="113" t="s">
        <v>2916</v>
      </c>
      <c r="DM115" s="114" t="s">
        <v>525</v>
      </c>
      <c r="DN115" s="114">
        <v>7.0</v>
      </c>
      <c r="DO115" s="114">
        <v>1.0</v>
      </c>
      <c r="DP115" s="114" t="s">
        <v>347</v>
      </c>
      <c r="DQ115" s="115" t="s">
        <v>2917</v>
      </c>
      <c r="DR115" s="116" t="s">
        <v>206</v>
      </c>
      <c r="DS115" s="116" t="s">
        <v>275</v>
      </c>
      <c r="DT115" s="116" t="s">
        <v>275</v>
      </c>
      <c r="DU115" s="116" t="s">
        <v>209</v>
      </c>
      <c r="DV115" s="116" t="s">
        <v>210</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455</v>
      </c>
      <c r="C116" s="253" t="s">
        <v>2921</v>
      </c>
      <c r="D116" s="254" t="s">
        <v>2922</v>
      </c>
      <c r="E116" s="255" t="s">
        <v>2923</v>
      </c>
      <c r="F116" s="255" t="s">
        <v>2924</v>
      </c>
      <c r="G116" s="255" t="s">
        <v>2925</v>
      </c>
      <c r="H116" s="255" t="s">
        <v>993</v>
      </c>
      <c r="I116" s="256" t="s">
        <v>2926</v>
      </c>
      <c r="J116" s="257"/>
      <c r="K116" s="258" t="s">
        <v>535</v>
      </c>
      <c r="L116" s="258" t="s">
        <v>184</v>
      </c>
      <c r="M116" s="259"/>
      <c r="N116" s="259"/>
      <c r="O116" s="259"/>
      <c r="P116" s="259"/>
      <c r="Q116" s="260"/>
      <c r="R116" s="259"/>
      <c r="S116" s="259"/>
      <c r="T116" s="259"/>
      <c r="U116" s="259"/>
      <c r="V116" s="260"/>
      <c r="W116" s="234"/>
      <c r="X116" s="261" t="s">
        <v>2927</v>
      </c>
      <c r="Y116" s="262" t="s">
        <v>1462</v>
      </c>
      <c r="Z116" s="263" t="s">
        <v>766</v>
      </c>
      <c r="AA116" s="213"/>
      <c r="AB116" s="264" t="s">
        <v>1061</v>
      </c>
      <c r="AC116" s="265" t="s">
        <v>641</v>
      </c>
      <c r="AD116" s="266" t="s">
        <v>1062</v>
      </c>
      <c r="AE116" s="265" t="s">
        <v>1031</v>
      </c>
      <c r="AF116" s="265" t="s">
        <v>325</v>
      </c>
      <c r="AG116" s="265" t="s">
        <v>1032</v>
      </c>
      <c r="AH116" s="267" t="s">
        <v>327</v>
      </c>
      <c r="AI116" s="268">
        <v>3883.0</v>
      </c>
      <c r="AJ116" s="268">
        <v>517.0</v>
      </c>
      <c r="AK116" s="268">
        <v>211.0</v>
      </c>
      <c r="AL116" s="268">
        <v>273.0</v>
      </c>
      <c r="AM116" s="268">
        <v>241.0</v>
      </c>
      <c r="AN116" s="268">
        <v>129.0</v>
      </c>
      <c r="AO116" s="239"/>
      <c r="AP116" s="269" t="s">
        <v>1575</v>
      </c>
      <c r="AQ116" s="270" t="s">
        <v>1090</v>
      </c>
      <c r="AR116" s="271"/>
      <c r="AS116" s="270"/>
      <c r="AT116" s="270"/>
      <c r="AU116" s="270"/>
      <c r="AV116" s="272"/>
      <c r="AW116" s="273"/>
      <c r="AX116" s="273"/>
      <c r="AY116" s="273"/>
      <c r="AZ116" s="273"/>
      <c r="BA116" s="273"/>
      <c r="BB116" s="273"/>
      <c r="BC116" s="214"/>
      <c r="BD116" s="274" t="s">
        <v>197</v>
      </c>
      <c r="BE116" s="268" t="s">
        <v>695</v>
      </c>
      <c r="BF116" s="275" t="s">
        <v>1380</v>
      </c>
      <c r="BG116" s="268" t="s">
        <v>2928</v>
      </c>
      <c r="BH116" s="268" t="s">
        <v>399</v>
      </c>
      <c r="BI116" s="268" t="s">
        <v>863</v>
      </c>
      <c r="BJ116" s="268" t="s">
        <v>194</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205</v>
      </c>
      <c r="CH116" s="284" t="s">
        <v>243</v>
      </c>
      <c r="CI116" s="284"/>
      <c r="CJ116" s="257"/>
      <c r="CK116" s="285" t="s">
        <v>2933</v>
      </c>
      <c r="CL116" s="286" t="s">
        <v>415</v>
      </c>
      <c r="CM116" s="112"/>
      <c r="CN116" s="112" t="s">
        <v>246</v>
      </c>
      <c r="CO116" s="112"/>
      <c r="CP116" s="112"/>
      <c r="CQ116" s="112"/>
      <c r="CR116" s="112">
        <v>29.0</v>
      </c>
      <c r="CS116" s="112">
        <v>117.0</v>
      </c>
      <c r="CT116" s="112">
        <v>215.0</v>
      </c>
      <c r="CU116" s="112">
        <v>313.0</v>
      </c>
      <c r="CV116" s="112">
        <v>411.0</v>
      </c>
      <c r="CW116" s="112">
        <v>509.0</v>
      </c>
      <c r="CX116" s="112" t="s">
        <v>112</v>
      </c>
      <c r="CY116" s="112">
        <v>6.0</v>
      </c>
      <c r="CZ116" s="112">
        <v>19.0</v>
      </c>
      <c r="DA116" s="112">
        <v>33.0</v>
      </c>
      <c r="DB116" s="112">
        <v>47.0</v>
      </c>
      <c r="DC116" s="112">
        <v>61.0</v>
      </c>
      <c r="DD116" s="112">
        <v>75.0</v>
      </c>
      <c r="DE116" s="112" t="s">
        <v>113</v>
      </c>
      <c r="DF116" s="112" t="s">
        <v>2934</v>
      </c>
      <c r="DG116" s="112" t="s">
        <v>2935</v>
      </c>
      <c r="DH116" s="112" t="s">
        <v>2936</v>
      </c>
      <c r="DI116" s="112" t="s">
        <v>2937</v>
      </c>
      <c r="DJ116" s="112" t="s">
        <v>2938</v>
      </c>
      <c r="DK116" s="112"/>
      <c r="DL116" s="287" t="s">
        <v>2939</v>
      </c>
      <c r="DM116" s="288" t="s">
        <v>1310</v>
      </c>
      <c r="DN116" s="288">
        <v>5.0</v>
      </c>
      <c r="DO116" s="288">
        <v>1.0</v>
      </c>
      <c r="DP116" s="288" t="s">
        <v>347</v>
      </c>
      <c r="DQ116" s="289" t="s">
        <v>2940</v>
      </c>
      <c r="DR116" s="124" t="s">
        <v>206</v>
      </c>
      <c r="DS116" s="124" t="s">
        <v>383</v>
      </c>
      <c r="DT116" s="124" t="s">
        <v>384</v>
      </c>
      <c r="DU116" s="148" t="s">
        <v>423</v>
      </c>
      <c r="DV116" s="148" t="s">
        <v>424</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606</v>
      </c>
      <c r="AC117" s="92" t="s">
        <v>2285</v>
      </c>
      <c r="AD117" s="93"/>
      <c r="AE117" s="92"/>
      <c r="AF117" s="92"/>
      <c r="AG117" s="92"/>
      <c r="AH117" s="162"/>
      <c r="AI117" s="101"/>
      <c r="AJ117" s="101"/>
      <c r="AK117" s="101"/>
      <c r="AL117" s="101"/>
      <c r="AM117" s="101"/>
      <c r="AN117" s="101"/>
      <c r="AO117" s="239"/>
      <c r="AP117" s="291" t="s">
        <v>197</v>
      </c>
      <c r="AQ117" s="97" t="s">
        <v>695</v>
      </c>
      <c r="AR117" s="98" t="s">
        <v>1380</v>
      </c>
      <c r="AS117" s="144" t="s">
        <v>2928</v>
      </c>
      <c r="AT117" s="97" t="s">
        <v>399</v>
      </c>
      <c r="AU117" s="97" t="s">
        <v>863</v>
      </c>
      <c r="AV117" s="292" t="s">
        <v>194</v>
      </c>
      <c r="AW117" s="94">
        <v>4117.0</v>
      </c>
      <c r="AX117" s="94">
        <v>510.0</v>
      </c>
      <c r="AY117" s="94">
        <v>231.0</v>
      </c>
      <c r="AZ117" s="94">
        <v>294.0</v>
      </c>
      <c r="BA117" s="94">
        <v>257.0</v>
      </c>
      <c r="BB117" s="94">
        <v>152.0</v>
      </c>
      <c r="BC117" s="214"/>
      <c r="BD117" s="201" t="s">
        <v>541</v>
      </c>
      <c r="BE117" s="101" t="s">
        <v>768</v>
      </c>
      <c r="BF117" s="102" t="s">
        <v>543</v>
      </c>
      <c r="BG117" s="101" t="s">
        <v>544</v>
      </c>
      <c r="BH117" s="101" t="s">
        <v>545</v>
      </c>
      <c r="BI117" s="101" t="s">
        <v>2610</v>
      </c>
      <c r="BJ117" s="101" t="s">
        <v>196</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246</v>
      </c>
      <c r="CO117" s="112"/>
      <c r="CP117" s="112"/>
      <c r="CQ117" s="112"/>
      <c r="CR117" s="112">
        <v>29.0</v>
      </c>
      <c r="CS117" s="112">
        <v>117.0</v>
      </c>
      <c r="CT117" s="112">
        <v>215.0</v>
      </c>
      <c r="CU117" s="112">
        <v>313.0</v>
      </c>
      <c r="CV117" s="112">
        <v>411.0</v>
      </c>
      <c r="CW117" s="112">
        <v>509.0</v>
      </c>
      <c r="CX117" s="112" t="s">
        <v>112</v>
      </c>
      <c r="CY117" s="112">
        <v>6.0</v>
      </c>
      <c r="CZ117" s="112">
        <v>19.0</v>
      </c>
      <c r="DA117" s="112">
        <v>33.0</v>
      </c>
      <c r="DB117" s="112">
        <v>47.0</v>
      </c>
      <c r="DC117" s="112">
        <v>61.0</v>
      </c>
      <c r="DD117" s="112">
        <v>75.0</v>
      </c>
      <c r="DE117" s="112" t="s">
        <v>113</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606</v>
      </c>
      <c r="AC118" s="92" t="s">
        <v>2285</v>
      </c>
      <c r="AD118" s="93" t="s">
        <v>608</v>
      </c>
      <c r="AE118" s="92" t="s">
        <v>605</v>
      </c>
      <c r="AF118" s="92" t="s">
        <v>470</v>
      </c>
      <c r="AG118" s="92" t="s">
        <v>2305</v>
      </c>
      <c r="AH118" s="162" t="s">
        <v>231</v>
      </c>
      <c r="AI118" s="101">
        <v>3512.0</v>
      </c>
      <c r="AJ118" s="101">
        <v>497.0</v>
      </c>
      <c r="AK118" s="101">
        <v>231.0</v>
      </c>
      <c r="AL118" s="101">
        <v>245.0</v>
      </c>
      <c r="AM118" s="101">
        <v>278.0</v>
      </c>
      <c r="AN118" s="101">
        <v>195.0</v>
      </c>
      <c r="AO118" s="239"/>
      <c r="AP118" s="291" t="s">
        <v>1061</v>
      </c>
      <c r="AQ118" s="97" t="s">
        <v>641</v>
      </c>
      <c r="AR118" s="98"/>
      <c r="AS118" s="97"/>
      <c r="AT118" s="97"/>
      <c r="AU118" s="97"/>
      <c r="AV118" s="292"/>
      <c r="AW118" s="94"/>
      <c r="AX118" s="94"/>
      <c r="AY118" s="94"/>
      <c r="AZ118" s="94"/>
      <c r="BA118" s="94"/>
      <c r="BB118" s="94"/>
      <c r="BC118" s="214"/>
      <c r="BD118" s="201" t="s">
        <v>197</v>
      </c>
      <c r="BE118" s="101" t="s">
        <v>695</v>
      </c>
      <c r="BF118" s="102" t="s">
        <v>1380</v>
      </c>
      <c r="BG118" s="101" t="s">
        <v>2928</v>
      </c>
      <c r="BH118" s="101" t="s">
        <v>399</v>
      </c>
      <c r="BI118" s="101" t="s">
        <v>863</v>
      </c>
      <c r="BJ118" s="101" t="s">
        <v>194</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246</v>
      </c>
      <c r="CO118" s="112"/>
      <c r="CP118" s="112"/>
      <c r="CQ118" s="112"/>
      <c r="CR118" s="112">
        <v>29.0</v>
      </c>
      <c r="CS118" s="112">
        <v>117.0</v>
      </c>
      <c r="CT118" s="112">
        <v>215.0</v>
      </c>
      <c r="CU118" s="112">
        <v>313.0</v>
      </c>
      <c r="CV118" s="112">
        <v>411.0</v>
      </c>
      <c r="CW118" s="112">
        <v>509.0</v>
      </c>
      <c r="CX118" s="112" t="s">
        <v>112</v>
      </c>
      <c r="CY118" s="112">
        <v>6.0</v>
      </c>
      <c r="CZ118" s="112">
        <v>19.0</v>
      </c>
      <c r="DA118" s="112">
        <v>33.0</v>
      </c>
      <c r="DB118" s="112">
        <v>47.0</v>
      </c>
      <c r="DC118" s="112">
        <v>61.0</v>
      </c>
      <c r="DD118" s="112">
        <v>75.0</v>
      </c>
      <c r="DE118" s="112" t="s">
        <v>113</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1090</v>
      </c>
      <c r="AD119" s="300" t="s">
        <v>2083</v>
      </c>
      <c r="AE119" s="299" t="s">
        <v>434</v>
      </c>
      <c r="AF119" s="299" t="s">
        <v>438</v>
      </c>
      <c r="AG119" s="299" t="s">
        <v>2078</v>
      </c>
      <c r="AH119" s="301" t="s">
        <v>290</v>
      </c>
      <c r="AI119" s="302">
        <v>3883.0</v>
      </c>
      <c r="AJ119" s="302">
        <v>470.0</v>
      </c>
      <c r="AK119" s="302">
        <v>231.0</v>
      </c>
      <c r="AL119" s="302">
        <v>262.0</v>
      </c>
      <c r="AM119" s="302">
        <v>231.0</v>
      </c>
      <c r="AN119" s="302">
        <v>279.0</v>
      </c>
      <c r="AO119" s="239"/>
      <c r="AP119" s="303" t="s">
        <v>197</v>
      </c>
      <c r="AQ119" s="304" t="s">
        <v>695</v>
      </c>
      <c r="AR119" s="305" t="s">
        <v>1380</v>
      </c>
      <c r="AS119" s="306" t="s">
        <v>2928</v>
      </c>
      <c r="AT119" s="304" t="s">
        <v>399</v>
      </c>
      <c r="AU119" s="304" t="s">
        <v>863</v>
      </c>
      <c r="AV119" s="307" t="s">
        <v>194</v>
      </c>
      <c r="AW119" s="308">
        <v>4069.0</v>
      </c>
      <c r="AX119" s="308">
        <v>495.0</v>
      </c>
      <c r="AY119" s="308">
        <v>231.0</v>
      </c>
      <c r="AZ119" s="308">
        <v>294.0</v>
      </c>
      <c r="BA119" s="308">
        <v>247.0</v>
      </c>
      <c r="BB119" s="308">
        <v>176.0</v>
      </c>
      <c r="BC119" s="214"/>
      <c r="BD119" s="309" t="s">
        <v>541</v>
      </c>
      <c r="BE119" s="302" t="s">
        <v>768</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246</v>
      </c>
      <c r="CO119" s="112"/>
      <c r="CP119" s="112"/>
      <c r="CQ119" s="112"/>
      <c r="CR119" s="112">
        <v>29.0</v>
      </c>
      <c r="CS119" s="112">
        <v>117.0</v>
      </c>
      <c r="CT119" s="112">
        <v>215.0</v>
      </c>
      <c r="CU119" s="112">
        <v>313.0</v>
      </c>
      <c r="CV119" s="112">
        <v>411.0</v>
      </c>
      <c r="CW119" s="112">
        <v>509.0</v>
      </c>
      <c r="CX119" s="112" t="s">
        <v>112</v>
      </c>
      <c r="CY119" s="112">
        <v>6.0</v>
      </c>
      <c r="CZ119" s="112">
        <v>19.0</v>
      </c>
      <c r="DA119" s="112">
        <v>33.0</v>
      </c>
      <c r="DB119" s="112">
        <v>47.0</v>
      </c>
      <c r="DC119" s="112">
        <v>61.0</v>
      </c>
      <c r="DD119" s="112">
        <v>75.0</v>
      </c>
      <c r="DE119" s="112" t="s">
        <v>113</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212</v>
      </c>
      <c r="C120" s="170" t="s">
        <v>2945</v>
      </c>
      <c r="D120" s="171" t="s">
        <v>2946</v>
      </c>
      <c r="E120" s="172"/>
      <c r="F120" s="172"/>
      <c r="G120" s="172"/>
      <c r="H120" s="172"/>
      <c r="I120" s="315"/>
      <c r="J120" s="210"/>
      <c r="K120" s="173"/>
      <c r="L120" s="174"/>
      <c r="M120" s="173"/>
      <c r="N120" s="174"/>
      <c r="O120" s="173"/>
      <c r="P120" s="194" t="s">
        <v>184</v>
      </c>
      <c r="Q120" s="203"/>
      <c r="R120" s="174" t="s">
        <v>184</v>
      </c>
      <c r="S120" s="174" t="s">
        <v>184</v>
      </c>
      <c r="T120" s="174"/>
      <c r="U120" s="174"/>
      <c r="V120" s="176"/>
      <c r="W120" s="316"/>
      <c r="X120" s="152" t="s">
        <v>2595</v>
      </c>
      <c r="Y120" s="177" t="s">
        <v>740</v>
      </c>
      <c r="Z120" s="235" t="s">
        <v>2947</v>
      </c>
      <c r="AA120" s="317"/>
      <c r="AB120" s="236" t="s">
        <v>2948</v>
      </c>
      <c r="AC120" s="180" t="s">
        <v>766</v>
      </c>
      <c r="AD120" s="181"/>
      <c r="AE120" s="180"/>
      <c r="AF120" s="180"/>
      <c r="AG120" s="180"/>
      <c r="AH120" s="237"/>
      <c r="AI120" s="183"/>
      <c r="AJ120" s="183"/>
      <c r="AK120" s="183"/>
      <c r="AL120" s="183"/>
      <c r="AM120" s="183"/>
      <c r="AN120" s="183"/>
      <c r="AO120" s="318"/>
      <c r="AP120" s="240" t="s">
        <v>401</v>
      </c>
      <c r="AQ120" s="185" t="s">
        <v>735</v>
      </c>
      <c r="AR120" s="186" t="s">
        <v>403</v>
      </c>
      <c r="AS120" s="185" t="s">
        <v>440</v>
      </c>
      <c r="AT120" s="185" t="s">
        <v>405</v>
      </c>
      <c r="AU120" s="241" t="s">
        <v>425</v>
      </c>
      <c r="AV120" s="242" t="s">
        <v>399</v>
      </c>
      <c r="AW120" s="187"/>
      <c r="AX120" s="187"/>
      <c r="AY120" s="187"/>
      <c r="AZ120" s="187"/>
      <c r="BA120" s="187"/>
      <c r="BB120" s="187"/>
      <c r="BC120" s="319"/>
      <c r="BD120" s="243" t="s">
        <v>2949</v>
      </c>
      <c r="BE120" s="183" t="s">
        <v>1090</v>
      </c>
      <c r="BF120" s="189" t="s">
        <v>2950</v>
      </c>
      <c r="BG120" s="183" t="s">
        <v>1576</v>
      </c>
      <c r="BH120" s="183" t="s">
        <v>231</v>
      </c>
      <c r="BI120" s="183" t="s">
        <v>395</v>
      </c>
      <c r="BJ120" s="183" t="s">
        <v>438</v>
      </c>
      <c r="BK120" s="191"/>
      <c r="BL120" s="191"/>
      <c r="BM120" s="191"/>
      <c r="BN120" s="191"/>
      <c r="BO120" s="191"/>
      <c r="BP120" s="191"/>
      <c r="BQ120" s="210"/>
      <c r="BR120" s="192">
        <v>20.0</v>
      </c>
      <c r="BS120" s="192">
        <v>35.0</v>
      </c>
      <c r="BT120" s="192">
        <v>25.0</v>
      </c>
      <c r="BU120" s="192">
        <v>20.0</v>
      </c>
      <c r="BV120" s="320" t="s">
        <v>2951</v>
      </c>
      <c r="BW120" s="210"/>
      <c r="BX120" s="134" t="s">
        <v>373</v>
      </c>
      <c r="BY120" s="134" t="s">
        <v>201</v>
      </c>
      <c r="BZ120" s="134" t="s">
        <v>2952</v>
      </c>
      <c r="CA120" s="134" t="s">
        <v>747</v>
      </c>
      <c r="CB120" s="134" t="s">
        <v>2953</v>
      </c>
      <c r="CC120" s="134" t="s">
        <v>645</v>
      </c>
      <c r="CD120" s="193"/>
      <c r="CE120" s="136" t="s">
        <v>2954</v>
      </c>
      <c r="CF120" s="136" t="s">
        <v>2955</v>
      </c>
      <c r="CG120" s="109" t="s">
        <v>1469</v>
      </c>
      <c r="CH120" s="137" t="s">
        <v>380</v>
      </c>
      <c r="CI120" s="138"/>
      <c r="CJ120" s="210"/>
      <c r="CK120" s="111" t="s">
        <v>2956</v>
      </c>
      <c r="CL120" s="112" t="s">
        <v>560</v>
      </c>
      <c r="CM120" s="112" t="s">
        <v>561</v>
      </c>
      <c r="CN120" s="112" t="s">
        <v>705</v>
      </c>
      <c r="CO120" s="112" t="s">
        <v>518</v>
      </c>
      <c r="CP120" s="112" t="s">
        <v>1044</v>
      </c>
      <c r="CQ120" s="112"/>
      <c r="CR120" s="112">
        <v>25.0</v>
      </c>
      <c r="CS120" s="112">
        <v>101.0</v>
      </c>
      <c r="CT120" s="112">
        <v>185.0</v>
      </c>
      <c r="CU120" s="112">
        <v>269.0</v>
      </c>
      <c r="CV120" s="112">
        <v>353.0</v>
      </c>
      <c r="CW120" s="112">
        <v>437.0</v>
      </c>
      <c r="CX120" s="112" t="s">
        <v>112</v>
      </c>
      <c r="CY120" s="112">
        <v>5.0</v>
      </c>
      <c r="CZ120" s="112">
        <v>15.0</v>
      </c>
      <c r="DA120" s="112">
        <v>26.0</v>
      </c>
      <c r="DB120" s="112">
        <v>37.0</v>
      </c>
      <c r="DC120" s="112">
        <v>48.0</v>
      </c>
      <c r="DD120" s="112">
        <v>59.0</v>
      </c>
      <c r="DE120" s="112" t="s">
        <v>116</v>
      </c>
      <c r="DF120" s="112" t="s">
        <v>2957</v>
      </c>
      <c r="DG120" s="112" t="s">
        <v>2958</v>
      </c>
      <c r="DH120" s="112" t="s">
        <v>2959</v>
      </c>
      <c r="DI120" s="112" t="s">
        <v>2960</v>
      </c>
      <c r="DJ120" s="112" t="s">
        <v>2961</v>
      </c>
      <c r="DK120" s="112"/>
      <c r="DL120" s="113" t="s">
        <v>2962</v>
      </c>
      <c r="DM120" s="114" t="s">
        <v>525</v>
      </c>
      <c r="DN120" s="114" t="s">
        <v>179</v>
      </c>
      <c r="DO120" s="114" t="s">
        <v>246</v>
      </c>
      <c r="DP120" s="114" t="s">
        <v>2963</v>
      </c>
      <c r="DQ120" s="115" t="s">
        <v>2964</v>
      </c>
      <c r="DR120" s="321" t="s">
        <v>206</v>
      </c>
      <c r="DS120" s="321" t="s">
        <v>384</v>
      </c>
      <c r="DT120" s="321" t="s">
        <v>453</v>
      </c>
      <c r="DU120" s="322" t="s">
        <v>423</v>
      </c>
      <c r="DV120" s="322" t="s">
        <v>424</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386</v>
      </c>
      <c r="C121" s="170" t="s">
        <v>2966</v>
      </c>
      <c r="D121" s="171" t="s">
        <v>2967</v>
      </c>
      <c r="E121" s="324" t="s">
        <v>179</v>
      </c>
      <c r="F121" s="172" t="s">
        <v>2968</v>
      </c>
      <c r="G121" s="172" t="s">
        <v>2969</v>
      </c>
      <c r="H121" s="172" t="s">
        <v>2970</v>
      </c>
      <c r="I121" s="172" t="s">
        <v>2971</v>
      </c>
      <c r="J121" s="210"/>
      <c r="K121" s="173"/>
      <c r="L121" s="174" t="s">
        <v>184</v>
      </c>
      <c r="M121" s="173"/>
      <c r="N121" s="174" t="s">
        <v>184</v>
      </c>
      <c r="O121" s="173"/>
      <c r="P121" s="173"/>
      <c r="Q121" s="203"/>
      <c r="R121" s="174"/>
      <c r="S121" s="174" t="s">
        <v>184</v>
      </c>
      <c r="T121" s="174"/>
      <c r="U121" s="174"/>
      <c r="V121" s="176"/>
      <c r="W121" s="316"/>
      <c r="X121" s="152" t="s">
        <v>216</v>
      </c>
      <c r="Y121" s="177" t="s">
        <v>272</v>
      </c>
      <c r="Z121" s="235" t="s">
        <v>398</v>
      </c>
      <c r="AA121" s="317"/>
      <c r="AB121" s="236" t="s">
        <v>578</v>
      </c>
      <c r="AC121" s="180" t="s">
        <v>818</v>
      </c>
      <c r="AD121" s="181" t="s">
        <v>224</v>
      </c>
      <c r="AE121" s="180" t="s">
        <v>220</v>
      </c>
      <c r="AF121" s="180" t="s">
        <v>265</v>
      </c>
      <c r="AG121" s="180" t="s">
        <v>1965</v>
      </c>
      <c r="AH121" s="237" t="s">
        <v>224</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471</v>
      </c>
      <c r="BE121" s="183" t="s">
        <v>579</v>
      </c>
      <c r="BF121" s="189" t="s">
        <v>1118</v>
      </c>
      <c r="BG121" s="183" t="s">
        <v>2972</v>
      </c>
      <c r="BH121" s="183" t="s">
        <v>219</v>
      </c>
      <c r="BI121" s="183" t="s">
        <v>1224</v>
      </c>
      <c r="BJ121" s="183" t="s">
        <v>662</v>
      </c>
      <c r="BK121" s="191"/>
      <c r="BL121" s="191"/>
      <c r="BM121" s="191"/>
      <c r="BN121" s="191"/>
      <c r="BO121" s="191"/>
      <c r="BP121" s="191"/>
      <c r="BQ121" s="210"/>
      <c r="BR121" s="192">
        <v>15.0</v>
      </c>
      <c r="BS121" s="192">
        <v>10.0</v>
      </c>
      <c r="BT121" s="192">
        <v>35.0</v>
      </c>
      <c r="BU121" s="192">
        <v>35.0</v>
      </c>
      <c r="BV121" s="320" t="s">
        <v>2973</v>
      </c>
      <c r="BW121" s="210"/>
      <c r="BX121" s="134" t="s">
        <v>200</v>
      </c>
      <c r="BY121" s="134" t="s">
        <v>201</v>
      </c>
      <c r="BZ121" s="134" t="s">
        <v>2974</v>
      </c>
      <c r="CA121" s="134" t="s">
        <v>1925</v>
      </c>
      <c r="CB121" s="134" t="s">
        <v>2975</v>
      </c>
      <c r="CC121" s="134" t="s">
        <v>683</v>
      </c>
      <c r="CD121" s="193"/>
      <c r="CE121" s="136"/>
      <c r="CF121" s="136"/>
      <c r="CG121" s="137"/>
      <c r="CH121" s="137"/>
      <c r="CI121" s="138"/>
      <c r="CJ121" s="210"/>
      <c r="CK121" s="111" t="s">
        <v>2976</v>
      </c>
      <c r="CL121" s="112" t="s">
        <v>337</v>
      </c>
      <c r="CM121" s="112" t="s">
        <v>249</v>
      </c>
      <c r="CN121" s="112" t="s">
        <v>282</v>
      </c>
      <c r="CO121" s="112" t="s">
        <v>482</v>
      </c>
      <c r="CP121" s="112"/>
      <c r="CQ121" s="112"/>
      <c r="CR121" s="112">
        <v>25.0</v>
      </c>
      <c r="CS121" s="112">
        <v>101.0</v>
      </c>
      <c r="CT121" s="112">
        <v>185.0</v>
      </c>
      <c r="CU121" s="112">
        <v>269.0</v>
      </c>
      <c r="CV121" s="112">
        <v>353.0</v>
      </c>
      <c r="CW121" s="112">
        <v>437.0</v>
      </c>
      <c r="CX121" s="112" t="s">
        <v>112</v>
      </c>
      <c r="CY121" s="112">
        <v>9.0</v>
      </c>
      <c r="CZ121" s="112">
        <v>27.0</v>
      </c>
      <c r="DA121" s="112">
        <v>47.0</v>
      </c>
      <c r="DB121" s="112">
        <v>67.0</v>
      </c>
      <c r="DC121" s="112">
        <v>87.0</v>
      </c>
      <c r="DD121" s="112">
        <v>107.0</v>
      </c>
      <c r="DE121" s="112" t="s">
        <v>114</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248</v>
      </c>
      <c r="DS121" s="116" t="s">
        <v>249</v>
      </c>
      <c r="DT121" s="116" t="s">
        <v>275</v>
      </c>
      <c r="DU121" s="116" t="s">
        <v>250</v>
      </c>
      <c r="DV121" s="116" t="s">
        <v>251</v>
      </c>
      <c r="DW121" s="116"/>
      <c r="DX121" s="116"/>
      <c r="DY121" s="117"/>
      <c r="DZ121" s="118"/>
      <c r="EA121" s="119" t="str">
        <f t="array" ref="EA121">if(ISBLANK(X121),,(XLOOKUP(X121,Classes!A:A,Classes!A:A,CONCAT("ERROR-Class: ",X121))))</f>
        <v>Sister</v>
      </c>
      <c r="EB121" s="149" t="s">
        <v>493</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212</v>
      </c>
      <c r="C122" s="170" t="s">
        <v>2985</v>
      </c>
      <c r="D122" s="171" t="s">
        <v>2986</v>
      </c>
      <c r="E122" s="172"/>
      <c r="F122" s="172"/>
      <c r="G122" s="172"/>
      <c r="H122" s="172"/>
      <c r="I122" s="172"/>
      <c r="J122" s="83"/>
      <c r="K122" s="173"/>
      <c r="L122" s="174" t="s">
        <v>184</v>
      </c>
      <c r="M122" s="173"/>
      <c r="N122" s="174"/>
      <c r="O122" s="173"/>
      <c r="P122" s="173"/>
      <c r="Q122" s="203"/>
      <c r="R122" s="174"/>
      <c r="S122" s="174"/>
      <c r="T122" s="174"/>
      <c r="U122" s="174" t="s">
        <v>184</v>
      </c>
      <c r="V122" s="176"/>
      <c r="W122" s="234"/>
      <c r="X122" s="152" t="s">
        <v>2987</v>
      </c>
      <c r="Y122" s="177" t="s">
        <v>2988</v>
      </c>
      <c r="Z122" s="235" t="s">
        <v>195</v>
      </c>
      <c r="AA122" s="90"/>
      <c r="AB122" s="236" t="s">
        <v>500</v>
      </c>
      <c r="AC122" s="180" t="s">
        <v>193</v>
      </c>
      <c r="AD122" s="181"/>
      <c r="AE122" s="180"/>
      <c r="AF122" s="180"/>
      <c r="AG122" s="180"/>
      <c r="AH122" s="237"/>
      <c r="AI122" s="183"/>
      <c r="AJ122" s="183"/>
      <c r="AK122" s="183"/>
      <c r="AL122" s="183"/>
      <c r="AM122" s="183"/>
      <c r="AN122" s="183"/>
      <c r="AO122" s="95"/>
      <c r="AP122" s="240" t="s">
        <v>2989</v>
      </c>
      <c r="AQ122" s="185" t="s">
        <v>187</v>
      </c>
      <c r="AR122" s="186" t="s">
        <v>2990</v>
      </c>
      <c r="AS122" s="185" t="s">
        <v>2991</v>
      </c>
      <c r="AT122" s="185" t="s">
        <v>194</v>
      </c>
      <c r="AU122" s="241" t="s">
        <v>974</v>
      </c>
      <c r="AV122" s="242" t="s">
        <v>320</v>
      </c>
      <c r="AW122" s="187"/>
      <c r="AX122" s="187"/>
      <c r="AY122" s="187"/>
      <c r="AZ122" s="187"/>
      <c r="BA122" s="187"/>
      <c r="BB122" s="187"/>
      <c r="BC122" s="214"/>
      <c r="BD122" s="243" t="s">
        <v>188</v>
      </c>
      <c r="BE122" s="183" t="s">
        <v>361</v>
      </c>
      <c r="BF122" s="189" t="s">
        <v>1482</v>
      </c>
      <c r="BG122" s="183" t="s">
        <v>505</v>
      </c>
      <c r="BH122" s="183" t="s">
        <v>399</v>
      </c>
      <c r="BI122" s="183" t="s">
        <v>2992</v>
      </c>
      <c r="BJ122" s="183" t="s">
        <v>366</v>
      </c>
      <c r="BK122" s="191"/>
      <c r="BL122" s="191"/>
      <c r="BM122" s="191"/>
      <c r="BN122" s="191"/>
      <c r="BO122" s="191"/>
      <c r="BP122" s="191"/>
      <c r="BQ122" s="83"/>
      <c r="BR122" s="192">
        <v>25.0</v>
      </c>
      <c r="BS122" s="192">
        <v>20.0</v>
      </c>
      <c r="BT122" s="192">
        <v>40.0</v>
      </c>
      <c r="BU122" s="192">
        <v>15.0</v>
      </c>
      <c r="BV122" s="320" t="s">
        <v>2993</v>
      </c>
      <c r="BW122" s="83"/>
      <c r="BX122" s="134" t="s">
        <v>200</v>
      </c>
      <c r="BY122" s="134" t="s">
        <v>2994</v>
      </c>
      <c r="BZ122" s="134" t="s">
        <v>2995</v>
      </c>
      <c r="CA122" s="134" t="s">
        <v>2996</v>
      </c>
      <c r="CB122" s="134" t="s">
        <v>2997</v>
      </c>
      <c r="CC122" s="134" t="s">
        <v>1069</v>
      </c>
      <c r="CD122" s="204" t="s">
        <v>809</v>
      </c>
      <c r="CE122" s="136" t="s">
        <v>2998</v>
      </c>
      <c r="CF122" s="136" t="s">
        <v>2999</v>
      </c>
      <c r="CG122" s="137" t="s">
        <v>205</v>
      </c>
      <c r="CH122" s="137" t="s">
        <v>303</v>
      </c>
      <c r="CI122" s="138"/>
      <c r="CJ122" s="83"/>
      <c r="CK122" s="111" t="s">
        <v>3000</v>
      </c>
      <c r="CL122" s="112" t="s">
        <v>337</v>
      </c>
      <c r="CM122" s="112" t="s">
        <v>207</v>
      </c>
      <c r="CN122" s="112" t="s">
        <v>517</v>
      </c>
      <c r="CO122" s="112" t="s">
        <v>518</v>
      </c>
      <c r="CP122" s="112"/>
      <c r="CQ122" s="112"/>
      <c r="CR122" s="112">
        <v>21.0</v>
      </c>
      <c r="CS122" s="112">
        <v>84.0</v>
      </c>
      <c r="CT122" s="112">
        <v>154.0</v>
      </c>
      <c r="CU122" s="112">
        <v>224.0</v>
      </c>
      <c r="CV122" s="112">
        <v>294.0</v>
      </c>
      <c r="CW122" s="112">
        <v>364.0</v>
      </c>
      <c r="CX122" s="112" t="s">
        <v>112</v>
      </c>
      <c r="CY122" s="112">
        <v>10.0</v>
      </c>
      <c r="CZ122" s="112">
        <v>30.0</v>
      </c>
      <c r="DA122" s="112">
        <v>52.0</v>
      </c>
      <c r="DB122" s="112">
        <v>74.0</v>
      </c>
      <c r="DC122" s="112">
        <v>96.0</v>
      </c>
      <c r="DD122" s="112">
        <v>118.0</v>
      </c>
      <c r="DE122" s="112" t="s">
        <v>113</v>
      </c>
      <c r="DF122" s="112" t="s">
        <v>3001</v>
      </c>
      <c r="DG122" s="112" t="s">
        <v>3002</v>
      </c>
      <c r="DH122" s="112" t="s">
        <v>3003</v>
      </c>
      <c r="DI122" s="112" t="s">
        <v>3004</v>
      </c>
      <c r="DJ122" s="112" t="s">
        <v>3005</v>
      </c>
      <c r="DK122" s="112"/>
      <c r="DL122" s="113" t="s">
        <v>3006</v>
      </c>
      <c r="DM122" s="114" t="s">
        <v>525</v>
      </c>
      <c r="DN122" s="114">
        <v>5.0</v>
      </c>
      <c r="DO122" s="114">
        <v>3.0</v>
      </c>
      <c r="DP122" s="114" t="s">
        <v>882</v>
      </c>
      <c r="DQ122" s="115" t="s">
        <v>3007</v>
      </c>
      <c r="DR122" s="124" t="s">
        <v>206</v>
      </c>
      <c r="DS122" s="124" t="s">
        <v>383</v>
      </c>
      <c r="DT122" s="124" t="s">
        <v>208</v>
      </c>
      <c r="DU122" s="124" t="s">
        <v>209</v>
      </c>
      <c r="DV122" s="124" t="s">
        <v>210</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212</v>
      </c>
      <c r="C123" s="170" t="s">
        <v>3009</v>
      </c>
      <c r="D123" s="171" t="s">
        <v>3010</v>
      </c>
      <c r="E123" s="82" t="s">
        <v>179</v>
      </c>
      <c r="F123" s="82" t="s">
        <v>179</v>
      </c>
      <c r="G123" s="172"/>
      <c r="H123" s="172"/>
      <c r="I123" s="172"/>
      <c r="J123" s="83"/>
      <c r="K123" s="173"/>
      <c r="L123" s="174"/>
      <c r="M123" s="173"/>
      <c r="N123" s="174"/>
      <c r="O123" s="173"/>
      <c r="P123" s="173"/>
      <c r="Q123" s="203"/>
      <c r="R123" s="174"/>
      <c r="S123" s="174" t="s">
        <v>184</v>
      </c>
      <c r="T123" s="174" t="s">
        <v>184</v>
      </c>
      <c r="U123" s="174"/>
      <c r="V123" s="176"/>
      <c r="W123" s="234"/>
      <c r="X123" s="152" t="s">
        <v>282</v>
      </c>
      <c r="Y123" s="177" t="s">
        <v>818</v>
      </c>
      <c r="Z123" s="235" t="s">
        <v>3011</v>
      </c>
      <c r="AA123" s="90"/>
      <c r="AB123" s="236" t="s">
        <v>578</v>
      </c>
      <c r="AC123" s="180" t="s">
        <v>228</v>
      </c>
      <c r="AD123" s="181" t="s">
        <v>224</v>
      </c>
      <c r="AE123" s="180" t="s">
        <v>468</v>
      </c>
      <c r="AF123" s="180" t="s">
        <v>224</v>
      </c>
      <c r="AG123" s="180" t="s">
        <v>3012</v>
      </c>
      <c r="AH123" s="237" t="s">
        <v>265</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217</v>
      </c>
      <c r="BF123" s="189" t="s">
        <v>2405</v>
      </c>
      <c r="BG123" s="183" t="s">
        <v>3013</v>
      </c>
      <c r="BH123" s="183" t="s">
        <v>219</v>
      </c>
      <c r="BI123" s="183" t="s">
        <v>3014</v>
      </c>
      <c r="BJ123" s="183" t="s">
        <v>801</v>
      </c>
      <c r="BK123" s="191"/>
      <c r="BL123" s="191"/>
      <c r="BM123" s="191"/>
      <c r="BN123" s="191"/>
      <c r="BO123" s="191"/>
      <c r="BP123" s="191"/>
      <c r="BQ123" s="83"/>
      <c r="BR123" s="192">
        <v>10.0</v>
      </c>
      <c r="BS123" s="192">
        <v>30.0</v>
      </c>
      <c r="BT123" s="192">
        <v>20.0</v>
      </c>
      <c r="BU123" s="192">
        <v>40.0</v>
      </c>
      <c r="BV123" s="105" t="s">
        <v>3015</v>
      </c>
      <c r="BW123" s="83"/>
      <c r="BX123" s="134" t="s">
        <v>200</v>
      </c>
      <c r="BY123" s="134" t="s">
        <v>2408</v>
      </c>
      <c r="BZ123" s="134" t="s">
        <v>3016</v>
      </c>
      <c r="CA123" s="134" t="s">
        <v>1491</v>
      </c>
      <c r="CB123" s="134" t="s">
        <v>3017</v>
      </c>
      <c r="CC123" s="134" t="s">
        <v>1741</v>
      </c>
      <c r="CD123" s="193"/>
      <c r="CE123" s="136" t="s">
        <v>3018</v>
      </c>
      <c r="CF123" s="136" t="s">
        <v>3019</v>
      </c>
      <c r="CG123" s="137" t="s">
        <v>450</v>
      </c>
      <c r="CH123" s="137" t="s">
        <v>243</v>
      </c>
      <c r="CI123" s="138"/>
      <c r="CJ123" s="83"/>
      <c r="CK123" s="111" t="s">
        <v>3020</v>
      </c>
      <c r="CL123" s="112" t="s">
        <v>560</v>
      </c>
      <c r="CM123" s="112" t="s">
        <v>675</v>
      </c>
      <c r="CN123" s="112" t="s">
        <v>282</v>
      </c>
      <c r="CO123" s="112" t="s">
        <v>482</v>
      </c>
      <c r="CP123" s="112" t="s">
        <v>1014</v>
      </c>
      <c r="CQ123" s="112"/>
      <c r="CR123" s="112">
        <v>21.0</v>
      </c>
      <c r="CS123" s="112">
        <v>84.0</v>
      </c>
      <c r="CT123" s="112">
        <v>154.0</v>
      </c>
      <c r="CU123" s="112">
        <v>224.0</v>
      </c>
      <c r="CV123" s="112">
        <v>294.0</v>
      </c>
      <c r="CW123" s="112">
        <v>364.0</v>
      </c>
      <c r="CX123" s="112" t="s">
        <v>112</v>
      </c>
      <c r="CY123" s="112">
        <v>6.0</v>
      </c>
      <c r="CZ123" s="112">
        <v>17.0</v>
      </c>
      <c r="DA123" s="112">
        <v>29.0</v>
      </c>
      <c r="DB123" s="112">
        <v>41.0</v>
      </c>
      <c r="DC123" s="112">
        <v>53.0</v>
      </c>
      <c r="DD123" s="112">
        <v>65.0</v>
      </c>
      <c r="DE123" s="112" t="s">
        <v>116</v>
      </c>
      <c r="DF123" s="112" t="s">
        <v>3021</v>
      </c>
      <c r="DG123" s="112" t="s">
        <v>3022</v>
      </c>
      <c r="DH123" s="112" t="s">
        <v>3023</v>
      </c>
      <c r="DI123" s="112" t="s">
        <v>3024</v>
      </c>
      <c r="DJ123" s="112" t="s">
        <v>3025</v>
      </c>
      <c r="DK123" s="112"/>
      <c r="DL123" s="113" t="s">
        <v>3026</v>
      </c>
      <c r="DM123" s="114" t="s">
        <v>590</v>
      </c>
      <c r="DN123" s="114">
        <v>4.0</v>
      </c>
      <c r="DO123" s="114">
        <v>2.0</v>
      </c>
      <c r="DP123" s="114" t="s">
        <v>347</v>
      </c>
      <c r="DQ123" s="115" t="s">
        <v>3027</v>
      </c>
      <c r="DR123" s="116" t="s">
        <v>248</v>
      </c>
      <c r="DS123" s="116" t="s">
        <v>249</v>
      </c>
      <c r="DT123" s="116" t="s">
        <v>275</v>
      </c>
      <c r="DU123" s="116" t="s">
        <v>250</v>
      </c>
      <c r="DV123" s="116" t="s">
        <v>251</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386</v>
      </c>
      <c r="C124" s="170" t="s">
        <v>3030</v>
      </c>
      <c r="D124" s="171" t="s">
        <v>3031</v>
      </c>
      <c r="E124" s="172" t="s">
        <v>179</v>
      </c>
      <c r="F124" s="172" t="s">
        <v>3032</v>
      </c>
      <c r="G124" s="172" t="s">
        <v>3033</v>
      </c>
      <c r="H124" s="172" t="s">
        <v>3034</v>
      </c>
      <c r="I124" s="172" t="s">
        <v>3035</v>
      </c>
      <c r="J124" s="83"/>
      <c r="K124" s="173"/>
      <c r="L124" s="174" t="s">
        <v>184</v>
      </c>
      <c r="M124" s="173"/>
      <c r="N124" s="174" t="s">
        <v>184</v>
      </c>
      <c r="O124" s="173"/>
      <c r="P124" s="173"/>
      <c r="Q124" s="203"/>
      <c r="R124" s="174" t="s">
        <v>184</v>
      </c>
      <c r="S124" s="174"/>
      <c r="T124" s="174"/>
      <c r="U124" s="174"/>
      <c r="V124" s="176"/>
      <c r="W124" s="87"/>
      <c r="X124" s="152" t="s">
        <v>598</v>
      </c>
      <c r="Y124" s="177" t="s">
        <v>605</v>
      </c>
      <c r="Z124" s="177" t="s">
        <v>1276</v>
      </c>
      <c r="AA124" s="90"/>
      <c r="AB124" s="179" t="s">
        <v>190</v>
      </c>
      <c r="AC124" s="180" t="s">
        <v>609</v>
      </c>
      <c r="AD124" s="181"/>
      <c r="AE124" s="180"/>
      <c r="AF124" s="180"/>
      <c r="AG124" s="180"/>
      <c r="AH124" s="180"/>
      <c r="AI124" s="183"/>
      <c r="AJ124" s="183"/>
      <c r="AK124" s="183"/>
      <c r="AL124" s="183"/>
      <c r="AM124" s="183"/>
      <c r="AN124" s="183"/>
      <c r="AO124" s="95"/>
      <c r="AP124" s="184" t="s">
        <v>606</v>
      </c>
      <c r="AQ124" s="185" t="s">
        <v>2285</v>
      </c>
      <c r="AR124" s="186" t="s">
        <v>608</v>
      </c>
      <c r="AS124" s="185" t="s">
        <v>2305</v>
      </c>
      <c r="AT124" s="185" t="s">
        <v>470</v>
      </c>
      <c r="AU124" s="241" t="s">
        <v>3036</v>
      </c>
      <c r="AV124" s="185" t="s">
        <v>604</v>
      </c>
      <c r="AW124" s="187">
        <v>3124.0</v>
      </c>
      <c r="AX124" s="187">
        <v>449.0</v>
      </c>
      <c r="AY124" s="187">
        <v>222.0</v>
      </c>
      <c r="AZ124" s="187">
        <v>225.0</v>
      </c>
      <c r="BA124" s="187">
        <v>318.0</v>
      </c>
      <c r="BB124" s="187">
        <v>205.0</v>
      </c>
      <c r="BC124" s="214"/>
      <c r="BD124" s="188" t="s">
        <v>1087</v>
      </c>
      <c r="BE124" s="183" t="s">
        <v>1141</v>
      </c>
      <c r="BF124" s="189" t="s">
        <v>2836</v>
      </c>
      <c r="BG124" s="183" t="s">
        <v>395</v>
      </c>
      <c r="BH124" s="183" t="s">
        <v>585</v>
      </c>
      <c r="BI124" s="183" t="s">
        <v>2610</v>
      </c>
      <c r="BJ124" s="183" t="s">
        <v>196</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373</v>
      </c>
      <c r="BY124" s="134" t="s">
        <v>3038</v>
      </c>
      <c r="BZ124" s="134" t="s">
        <v>3039</v>
      </c>
      <c r="CA124" s="134" t="s">
        <v>208</v>
      </c>
      <c r="CB124" s="134" t="s">
        <v>1122</v>
      </c>
      <c r="CC124" s="134" t="s">
        <v>1123</v>
      </c>
      <c r="CD124" s="204" t="s">
        <v>3040</v>
      </c>
      <c r="CE124" s="136" t="s">
        <v>3041</v>
      </c>
      <c r="CF124" s="136" t="s">
        <v>3042</v>
      </c>
      <c r="CG124" s="137" t="s">
        <v>450</v>
      </c>
      <c r="CH124" s="137" t="s">
        <v>380</v>
      </c>
      <c r="CI124" s="138"/>
      <c r="CJ124" s="83"/>
      <c r="CK124" s="111" t="s">
        <v>3043</v>
      </c>
      <c r="CL124" s="112" t="s">
        <v>560</v>
      </c>
      <c r="CM124" s="112" t="s">
        <v>561</v>
      </c>
      <c r="CN124" s="112" t="s">
        <v>517</v>
      </c>
      <c r="CO124" s="112" t="s">
        <v>562</v>
      </c>
      <c r="CP124" s="112" t="s">
        <v>598</v>
      </c>
      <c r="CQ124" s="112"/>
      <c r="CR124" s="112">
        <v>25.0</v>
      </c>
      <c r="CS124" s="112">
        <v>101.0</v>
      </c>
      <c r="CT124" s="112">
        <v>185.0</v>
      </c>
      <c r="CU124" s="112">
        <v>269.0</v>
      </c>
      <c r="CV124" s="112">
        <v>353.0</v>
      </c>
      <c r="CW124" s="112">
        <v>437.0</v>
      </c>
      <c r="CX124" s="112" t="s">
        <v>112</v>
      </c>
      <c r="CY124" s="112">
        <v>5.0</v>
      </c>
      <c r="CZ124" s="112">
        <v>15.0</v>
      </c>
      <c r="DA124" s="112">
        <v>26.0</v>
      </c>
      <c r="DB124" s="112">
        <v>37.0</v>
      </c>
      <c r="DC124" s="112">
        <v>48.0</v>
      </c>
      <c r="DD124" s="112">
        <v>59.0</v>
      </c>
      <c r="DE124" s="112" t="s">
        <v>116</v>
      </c>
      <c r="DF124" s="112" t="s">
        <v>3044</v>
      </c>
      <c r="DG124" s="112" t="s">
        <v>3045</v>
      </c>
      <c r="DH124" s="112" t="s">
        <v>3046</v>
      </c>
      <c r="DI124" s="112" t="s">
        <v>3047</v>
      </c>
      <c r="DJ124" s="112" t="s">
        <v>3048</v>
      </c>
      <c r="DK124" s="112"/>
      <c r="DL124" s="113" t="s">
        <v>3049</v>
      </c>
      <c r="DM124" s="114" t="s">
        <v>525</v>
      </c>
      <c r="DN124" s="114">
        <v>4.0</v>
      </c>
      <c r="DO124" s="114">
        <v>2.0</v>
      </c>
      <c r="DP124" s="114" t="s">
        <v>347</v>
      </c>
      <c r="DQ124" s="115" t="s">
        <v>3050</v>
      </c>
      <c r="DR124" s="124" t="s">
        <v>206</v>
      </c>
      <c r="DS124" s="124" t="s">
        <v>453</v>
      </c>
      <c r="DT124" s="124" t="s">
        <v>384</v>
      </c>
      <c r="DU124" s="148" t="s">
        <v>423</v>
      </c>
      <c r="DV124" s="148" t="s">
        <v>424</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212</v>
      </c>
      <c r="C125" s="170" t="s">
        <v>3051</v>
      </c>
      <c r="D125" s="171" t="s">
        <v>3052</v>
      </c>
      <c r="E125" s="172" t="s">
        <v>179</v>
      </c>
      <c r="F125" s="172" t="s">
        <v>179</v>
      </c>
      <c r="G125" s="172" t="s">
        <v>3053</v>
      </c>
      <c r="H125" s="172" t="s">
        <v>3054</v>
      </c>
      <c r="I125" s="172" t="s">
        <v>3055</v>
      </c>
      <c r="J125" s="83"/>
      <c r="K125" s="174"/>
      <c r="L125" s="174" t="s">
        <v>184</v>
      </c>
      <c r="M125" s="174"/>
      <c r="N125" s="173"/>
      <c r="O125" s="174"/>
      <c r="P125" s="174"/>
      <c r="Q125" s="176"/>
      <c r="R125" s="174"/>
      <c r="S125" s="174"/>
      <c r="T125" s="174"/>
      <c r="U125" s="174" t="s">
        <v>184</v>
      </c>
      <c r="V125" s="176"/>
      <c r="W125" s="87"/>
      <c r="X125" s="152" t="s">
        <v>282</v>
      </c>
      <c r="Y125" s="177" t="s">
        <v>226</v>
      </c>
      <c r="Z125" s="177" t="s">
        <v>1582</v>
      </c>
      <c r="AA125" s="90"/>
      <c r="AB125" s="179" t="s">
        <v>578</v>
      </c>
      <c r="AC125" s="180" t="s">
        <v>579</v>
      </c>
      <c r="AD125" s="181" t="s">
        <v>224</v>
      </c>
      <c r="AE125" s="180" t="s">
        <v>437</v>
      </c>
      <c r="AF125" s="180" t="s">
        <v>224</v>
      </c>
      <c r="AG125" s="180" t="s">
        <v>3056</v>
      </c>
      <c r="AH125" s="180" t="s">
        <v>265</v>
      </c>
      <c r="AI125" s="183"/>
      <c r="AJ125" s="183"/>
      <c r="AK125" s="183"/>
      <c r="AL125" s="183"/>
      <c r="AM125" s="183"/>
      <c r="AN125" s="183"/>
      <c r="AO125" s="95"/>
      <c r="AP125" s="184" t="s">
        <v>3051</v>
      </c>
      <c r="AQ125" s="185" t="s">
        <v>818</v>
      </c>
      <c r="AR125" s="186" t="s">
        <v>3057</v>
      </c>
      <c r="AS125" s="185" t="s">
        <v>3058</v>
      </c>
      <c r="AT125" s="185" t="s">
        <v>229</v>
      </c>
      <c r="AU125" s="185" t="s">
        <v>3059</v>
      </c>
      <c r="AV125" s="185" t="s">
        <v>219</v>
      </c>
      <c r="AW125" s="187"/>
      <c r="AX125" s="187"/>
      <c r="AY125" s="187"/>
      <c r="AZ125" s="187"/>
      <c r="BA125" s="187"/>
      <c r="BB125" s="187"/>
      <c r="BC125" s="99"/>
      <c r="BD125" s="188" t="s">
        <v>725</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233</v>
      </c>
      <c r="BY125" s="134" t="s">
        <v>3062</v>
      </c>
      <c r="BZ125" s="134" t="s">
        <v>3063</v>
      </c>
      <c r="CA125" s="134" t="s">
        <v>1298</v>
      </c>
      <c r="CB125" s="134" t="s">
        <v>3064</v>
      </c>
      <c r="CC125" s="134" t="s">
        <v>1439</v>
      </c>
      <c r="CD125" s="193"/>
      <c r="CE125" s="136"/>
      <c r="CF125" s="136"/>
      <c r="CG125" s="137"/>
      <c r="CH125" s="137"/>
      <c r="CI125" s="138"/>
      <c r="CJ125" s="83"/>
      <c r="CK125" s="111" t="s">
        <v>3065</v>
      </c>
      <c r="CL125" s="112" t="s">
        <v>560</v>
      </c>
      <c r="CM125" s="112" t="s">
        <v>675</v>
      </c>
      <c r="CN125" s="112" t="s">
        <v>282</v>
      </c>
      <c r="CO125" s="112"/>
      <c r="CP125" s="112"/>
      <c r="CQ125" s="112"/>
      <c r="CR125" s="112">
        <v>21.0</v>
      </c>
      <c r="CS125" s="112">
        <v>84.0</v>
      </c>
      <c r="CT125" s="112">
        <v>154.0</v>
      </c>
      <c r="CU125" s="112">
        <v>224.0</v>
      </c>
      <c r="CV125" s="112">
        <v>294.0</v>
      </c>
      <c r="CW125" s="112">
        <v>364.0</v>
      </c>
      <c r="CX125" s="112" t="s">
        <v>112</v>
      </c>
      <c r="CY125" s="112">
        <v>6.0</v>
      </c>
      <c r="CZ125" s="112">
        <v>17.0</v>
      </c>
      <c r="DA125" s="112">
        <v>29.0</v>
      </c>
      <c r="DB125" s="112">
        <v>41.0</v>
      </c>
      <c r="DC125" s="112">
        <v>53.0</v>
      </c>
      <c r="DD125" s="112">
        <v>65.0</v>
      </c>
      <c r="DE125" s="112" t="s">
        <v>116</v>
      </c>
      <c r="DF125" s="112" t="s">
        <v>3066</v>
      </c>
      <c r="DG125" s="112" t="s">
        <v>3067</v>
      </c>
      <c r="DH125" s="112" t="s">
        <v>3068</v>
      </c>
      <c r="DI125" s="112" t="s">
        <v>3069</v>
      </c>
      <c r="DJ125" s="112" t="s">
        <v>3070</v>
      </c>
      <c r="DK125" s="112"/>
      <c r="DL125" s="113" t="s">
        <v>3071</v>
      </c>
      <c r="DM125" s="114" t="s">
        <v>489</v>
      </c>
      <c r="DN125" s="114">
        <v>5.0</v>
      </c>
      <c r="DO125" s="114" t="s">
        <v>273</v>
      </c>
      <c r="DP125" s="114" t="s">
        <v>347</v>
      </c>
      <c r="DQ125" s="115" t="s">
        <v>3072</v>
      </c>
      <c r="DR125" s="116" t="s">
        <v>248</v>
      </c>
      <c r="DS125" s="116" t="s">
        <v>249</v>
      </c>
      <c r="DT125" s="116" t="s">
        <v>249</v>
      </c>
      <c r="DU125" s="116" t="s">
        <v>250</v>
      </c>
      <c r="DV125" s="116" t="s">
        <v>251</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212</v>
      </c>
      <c r="C126" s="170" t="s">
        <v>3076</v>
      </c>
      <c r="D126" s="171" t="s">
        <v>3077</v>
      </c>
      <c r="E126" s="172"/>
      <c r="F126" s="172"/>
      <c r="G126" s="172"/>
      <c r="H126" s="172"/>
      <c r="I126" s="172"/>
      <c r="J126" s="83"/>
      <c r="K126" s="174"/>
      <c r="L126" s="174"/>
      <c r="M126" s="174"/>
      <c r="N126" s="194" t="s">
        <v>184</v>
      </c>
      <c r="O126" s="174"/>
      <c r="P126" s="174"/>
      <c r="Q126" s="176"/>
      <c r="R126" s="174" t="s">
        <v>184</v>
      </c>
      <c r="S126" s="174" t="s">
        <v>184</v>
      </c>
      <c r="T126" s="174"/>
      <c r="U126" s="174"/>
      <c r="V126" s="176"/>
      <c r="W126" s="87"/>
      <c r="X126" s="152" t="s">
        <v>3078</v>
      </c>
      <c r="Y126" s="177" t="s">
        <v>818</v>
      </c>
      <c r="Z126" s="177" t="s">
        <v>3079</v>
      </c>
      <c r="AA126" s="90"/>
      <c r="AB126" s="179" t="s">
        <v>3080</v>
      </c>
      <c r="AC126" s="180" t="s">
        <v>217</v>
      </c>
      <c r="AD126" s="181" t="s">
        <v>3081</v>
      </c>
      <c r="AE126" s="180" t="s">
        <v>3082</v>
      </c>
      <c r="AF126" s="180" t="s">
        <v>219</v>
      </c>
      <c r="AG126" s="180" t="s">
        <v>260</v>
      </c>
      <c r="AH126" s="180" t="s">
        <v>229</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819</v>
      </c>
      <c r="BF126" s="189" t="s">
        <v>3084</v>
      </c>
      <c r="BG126" s="183" t="s">
        <v>294</v>
      </c>
      <c r="BH126" s="183" t="s">
        <v>231</v>
      </c>
      <c r="BI126" s="183" t="s">
        <v>3085</v>
      </c>
      <c r="BJ126" s="183" t="s">
        <v>405</v>
      </c>
      <c r="BK126" s="325"/>
      <c r="BL126" s="325"/>
      <c r="BM126" s="325"/>
      <c r="BN126" s="325"/>
      <c r="BO126" s="325"/>
      <c r="BP126" s="325"/>
      <c r="BQ126" s="83"/>
      <c r="BR126" s="192">
        <v>20.0</v>
      </c>
      <c r="BS126" s="192">
        <v>35.0</v>
      </c>
      <c r="BT126" s="192">
        <v>20.0</v>
      </c>
      <c r="BU126" s="192">
        <v>25.0</v>
      </c>
      <c r="BV126" s="105" t="s">
        <v>3086</v>
      </c>
      <c r="BW126" s="83"/>
      <c r="BX126" s="134" t="s">
        <v>233</v>
      </c>
      <c r="BY126" s="134" t="s">
        <v>3087</v>
      </c>
      <c r="BZ126" s="134" t="s">
        <v>3088</v>
      </c>
      <c r="CA126" s="134" t="s">
        <v>179</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305</v>
      </c>
      <c r="DN126" s="114">
        <v>5.0</v>
      </c>
      <c r="DO126" s="114" t="s">
        <v>273</v>
      </c>
      <c r="DP126" s="114">
        <v>3.0</v>
      </c>
      <c r="DQ126" s="115" t="s">
        <v>3094</v>
      </c>
      <c r="DR126" s="148" t="s">
        <v>248</v>
      </c>
      <c r="DS126" s="148" t="s">
        <v>275</v>
      </c>
      <c r="DT126" s="148" t="s">
        <v>207</v>
      </c>
      <c r="DU126" s="148" t="s">
        <v>1135</v>
      </c>
      <c r="DV126" s="148" t="s">
        <v>1136</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924</v>
      </c>
      <c r="B127" s="314" t="s">
        <v>212</v>
      </c>
      <c r="C127" s="170" t="s">
        <v>3095</v>
      </c>
      <c r="D127" s="171" t="s">
        <v>3096</v>
      </c>
      <c r="E127" s="172"/>
      <c r="F127" s="172"/>
      <c r="G127" s="172"/>
      <c r="H127" s="326"/>
      <c r="I127" s="326"/>
      <c r="J127" s="83"/>
      <c r="K127" s="173"/>
      <c r="L127" s="174"/>
      <c r="M127" s="174" t="s">
        <v>184</v>
      </c>
      <c r="N127" s="173"/>
      <c r="O127" s="174"/>
      <c r="P127" s="174"/>
      <c r="Q127" s="176"/>
      <c r="R127" s="174"/>
      <c r="S127" s="174" t="s">
        <v>184</v>
      </c>
      <c r="T127" s="174" t="s">
        <v>184</v>
      </c>
      <c r="U127" s="174"/>
      <c r="V127" s="176"/>
      <c r="W127" s="87"/>
      <c r="X127" s="152" t="s">
        <v>3097</v>
      </c>
      <c r="Y127" s="177" t="s">
        <v>3098</v>
      </c>
      <c r="Z127" s="177" t="s">
        <v>768</v>
      </c>
      <c r="AA127" s="90"/>
      <c r="AB127" s="179" t="s">
        <v>500</v>
      </c>
      <c r="AC127" s="180" t="s">
        <v>193</v>
      </c>
      <c r="AD127" s="181" t="s">
        <v>1029</v>
      </c>
      <c r="AE127" s="180" t="s">
        <v>195</v>
      </c>
      <c r="AF127" s="180" t="s">
        <v>801</v>
      </c>
      <c r="AG127" s="180" t="s">
        <v>974</v>
      </c>
      <c r="AH127" s="180" t="s">
        <v>507</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585</v>
      </c>
      <c r="BI127" s="183" t="s">
        <v>546</v>
      </c>
      <c r="BJ127" s="183" t="s">
        <v>545</v>
      </c>
      <c r="BK127" s="325"/>
      <c r="BL127" s="325"/>
      <c r="BM127" s="325"/>
      <c r="BN127" s="325"/>
      <c r="BO127" s="325"/>
      <c r="BP127" s="325"/>
      <c r="BQ127" s="83"/>
      <c r="BR127" s="192">
        <v>10.0</v>
      </c>
      <c r="BS127" s="192">
        <v>35.0</v>
      </c>
      <c r="BT127" s="192">
        <v>25.0</v>
      </c>
      <c r="BU127" s="192">
        <v>30.0</v>
      </c>
      <c r="BV127" s="105" t="s">
        <v>3102</v>
      </c>
      <c r="BW127" s="83"/>
      <c r="BX127" s="134" t="s">
        <v>200</v>
      </c>
      <c r="BY127" s="134" t="s">
        <v>3103</v>
      </c>
      <c r="BZ127" s="134" t="s">
        <v>3104</v>
      </c>
      <c r="CA127" s="134" t="s">
        <v>1453</v>
      </c>
      <c r="CB127" s="134" t="s">
        <v>3105</v>
      </c>
      <c r="CC127" s="134" t="s">
        <v>645</v>
      </c>
      <c r="CD127" s="204" t="s">
        <v>333</v>
      </c>
      <c r="CE127" s="136" t="s">
        <v>3106</v>
      </c>
      <c r="CF127" s="136" t="s">
        <v>3107</v>
      </c>
      <c r="CG127" s="137"/>
      <c r="CH127" s="137"/>
      <c r="CI127" s="138"/>
      <c r="CJ127" s="83"/>
      <c r="CK127" s="111" t="s">
        <v>3108</v>
      </c>
      <c r="CL127" s="112" t="s">
        <v>560</v>
      </c>
      <c r="CM127" s="112" t="s">
        <v>561</v>
      </c>
      <c r="CN127" s="112" t="s">
        <v>517</v>
      </c>
      <c r="CO127" s="112" t="s">
        <v>2133</v>
      </c>
      <c r="CP127" s="112"/>
      <c r="CQ127" s="112"/>
      <c r="CR127" s="112">
        <v>25.0</v>
      </c>
      <c r="CS127" s="112">
        <v>101.0</v>
      </c>
      <c r="CT127" s="112">
        <v>185.0</v>
      </c>
      <c r="CU127" s="112">
        <v>269.0</v>
      </c>
      <c r="CV127" s="112">
        <v>353.0</v>
      </c>
      <c r="CW127" s="112">
        <v>437.0</v>
      </c>
      <c r="CX127" s="112" t="s">
        <v>112</v>
      </c>
      <c r="CY127" s="112">
        <v>5.0</v>
      </c>
      <c r="CZ127" s="112">
        <v>15.0</v>
      </c>
      <c r="DA127" s="112">
        <v>26.0</v>
      </c>
      <c r="DB127" s="112">
        <v>37.0</v>
      </c>
      <c r="DC127" s="112">
        <v>48.0</v>
      </c>
      <c r="DD127" s="112">
        <v>59.0</v>
      </c>
      <c r="DE127" s="112" t="s">
        <v>116</v>
      </c>
      <c r="DF127" s="112" t="s">
        <v>3109</v>
      </c>
      <c r="DG127" s="112" t="s">
        <v>3110</v>
      </c>
      <c r="DH127" s="112" t="s">
        <v>3111</v>
      </c>
      <c r="DI127" s="112" t="s">
        <v>3112</v>
      </c>
      <c r="DJ127" s="112" t="s">
        <v>3113</v>
      </c>
      <c r="DK127" s="112"/>
      <c r="DL127" s="113" t="s">
        <v>3114</v>
      </c>
      <c r="DM127" s="114" t="s">
        <v>525</v>
      </c>
      <c r="DN127" s="114">
        <v>5.0</v>
      </c>
      <c r="DO127" s="114">
        <v>1.0</v>
      </c>
      <c r="DP127" s="114" t="s">
        <v>347</v>
      </c>
      <c r="DQ127" s="115" t="s">
        <v>3115</v>
      </c>
      <c r="DR127" s="116" t="s">
        <v>206</v>
      </c>
      <c r="DS127" s="116" t="s">
        <v>208</v>
      </c>
      <c r="DT127" s="116" t="s">
        <v>207</v>
      </c>
      <c r="DU127" s="139" t="s">
        <v>423</v>
      </c>
      <c r="DV127" s="139" t="s">
        <v>424</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386</v>
      </c>
      <c r="C128" s="170" t="s">
        <v>2780</v>
      </c>
      <c r="D128" s="171" t="s">
        <v>3116</v>
      </c>
      <c r="E128" s="172" t="s">
        <v>179</v>
      </c>
      <c r="F128" s="172" t="s">
        <v>3117</v>
      </c>
      <c r="G128" s="172" t="s">
        <v>3118</v>
      </c>
      <c r="H128" s="326" t="s">
        <v>3119</v>
      </c>
      <c r="I128" s="326" t="s">
        <v>3120</v>
      </c>
      <c r="J128" s="83"/>
      <c r="K128" s="173"/>
      <c r="L128" s="174" t="s">
        <v>184</v>
      </c>
      <c r="M128" s="174"/>
      <c r="N128" s="173"/>
      <c r="O128" s="174"/>
      <c r="P128" s="174"/>
      <c r="Q128" s="176"/>
      <c r="R128" s="174" t="s">
        <v>184</v>
      </c>
      <c r="S128" s="174" t="s">
        <v>184</v>
      </c>
      <c r="T128" s="174"/>
      <c r="U128" s="174"/>
      <c r="V128" s="176"/>
      <c r="W128" s="87"/>
      <c r="X128" s="152" t="s">
        <v>438</v>
      </c>
      <c r="Y128" s="177" t="s">
        <v>1574</v>
      </c>
      <c r="Z128" s="177" t="s">
        <v>434</v>
      </c>
      <c r="AA128" s="90"/>
      <c r="AB128" s="179" t="s">
        <v>407</v>
      </c>
      <c r="AC128" s="180" t="s">
        <v>2078</v>
      </c>
      <c r="AD128" s="181" t="s">
        <v>1089</v>
      </c>
      <c r="AE128" s="180" t="s">
        <v>404</v>
      </c>
      <c r="AF128" s="180" t="s">
        <v>438</v>
      </c>
      <c r="AG128" s="180" t="s">
        <v>1917</v>
      </c>
      <c r="AH128" s="180" t="s">
        <v>470</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1031</v>
      </c>
      <c r="BF128" s="189" t="s">
        <v>3122</v>
      </c>
      <c r="BG128" s="183" t="s">
        <v>976</v>
      </c>
      <c r="BH128" s="183" t="s">
        <v>604</v>
      </c>
      <c r="BI128" s="183" t="s">
        <v>3123</v>
      </c>
      <c r="BJ128" s="183" t="s">
        <v>636</v>
      </c>
      <c r="BK128" s="325"/>
      <c r="BL128" s="325"/>
      <c r="BM128" s="325"/>
      <c r="BN128" s="325"/>
      <c r="BO128" s="325"/>
      <c r="BP128" s="325"/>
      <c r="BQ128" s="83"/>
      <c r="BR128" s="192">
        <v>20.0</v>
      </c>
      <c r="BS128" s="192">
        <v>30.0</v>
      </c>
      <c r="BT128" s="192">
        <v>25.0</v>
      </c>
      <c r="BU128" s="192">
        <v>20.0</v>
      </c>
      <c r="BV128" s="105" t="s">
        <v>3124</v>
      </c>
      <c r="BW128" s="83"/>
      <c r="BX128" s="134" t="s">
        <v>373</v>
      </c>
      <c r="BY128" s="134" t="s">
        <v>3125</v>
      </c>
      <c r="BZ128" s="134" t="s">
        <v>3126</v>
      </c>
      <c r="CA128" s="134" t="s">
        <v>1940</v>
      </c>
      <c r="CB128" s="134" t="s">
        <v>3127</v>
      </c>
      <c r="CC128" s="134" t="s">
        <v>700</v>
      </c>
      <c r="CD128" s="193"/>
      <c r="CE128" s="136"/>
      <c r="CF128" s="136"/>
      <c r="CG128" s="137"/>
      <c r="CH128" s="137"/>
      <c r="CI128" s="138"/>
      <c r="CJ128" s="83"/>
      <c r="CK128" s="111" t="s">
        <v>3128</v>
      </c>
      <c r="CL128" s="112" t="s">
        <v>560</v>
      </c>
      <c r="CM128" s="112" t="s">
        <v>561</v>
      </c>
      <c r="CN128" s="112" t="s">
        <v>1044</v>
      </c>
      <c r="CO128" s="112"/>
      <c r="CP128" s="112"/>
      <c r="CQ128" s="112"/>
      <c r="CR128" s="112">
        <v>25.0</v>
      </c>
      <c r="CS128" s="112">
        <v>101.0</v>
      </c>
      <c r="CT128" s="112">
        <v>185.0</v>
      </c>
      <c r="CU128" s="112">
        <v>269.0</v>
      </c>
      <c r="CV128" s="112">
        <v>353.0</v>
      </c>
      <c r="CW128" s="112">
        <v>437.0</v>
      </c>
      <c r="CX128" s="112" t="s">
        <v>112</v>
      </c>
      <c r="CY128" s="112">
        <v>5.0</v>
      </c>
      <c r="CZ128" s="112">
        <v>15.0</v>
      </c>
      <c r="DA128" s="112">
        <v>26.0</v>
      </c>
      <c r="DB128" s="112">
        <v>37.0</v>
      </c>
      <c r="DC128" s="112">
        <v>48.0</v>
      </c>
      <c r="DD128" s="112">
        <v>59.0</v>
      </c>
      <c r="DE128" s="112" t="s">
        <v>116</v>
      </c>
      <c r="DF128" s="112" t="s">
        <v>3129</v>
      </c>
      <c r="DG128" s="112" t="s">
        <v>3130</v>
      </c>
      <c r="DH128" s="112" t="s">
        <v>3131</v>
      </c>
      <c r="DI128" s="112" t="s">
        <v>3132</v>
      </c>
      <c r="DJ128" s="112" t="s">
        <v>3133</v>
      </c>
      <c r="DK128" s="112"/>
      <c r="DL128" s="113" t="s">
        <v>3134</v>
      </c>
      <c r="DM128" s="114" t="s">
        <v>569</v>
      </c>
      <c r="DN128" s="114">
        <v>4.0</v>
      </c>
      <c r="DO128" s="114">
        <v>2.0</v>
      </c>
      <c r="DP128" s="114" t="s">
        <v>347</v>
      </c>
      <c r="DQ128" s="115" t="s">
        <v>3135</v>
      </c>
      <c r="DR128" s="124" t="s">
        <v>206</v>
      </c>
      <c r="DS128" s="124" t="s">
        <v>384</v>
      </c>
      <c r="DT128" s="124" t="s">
        <v>453</v>
      </c>
      <c r="DU128" s="148" t="s">
        <v>423</v>
      </c>
      <c r="DV128" s="148" t="s">
        <v>424</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386</v>
      </c>
      <c r="C129" s="80" t="s">
        <v>3139</v>
      </c>
      <c r="D129" s="81" t="s">
        <v>3140</v>
      </c>
      <c r="E129" s="82" t="s">
        <v>179</v>
      </c>
      <c r="F129" s="82" t="s">
        <v>3141</v>
      </c>
      <c r="G129" s="82" t="s">
        <v>3142</v>
      </c>
      <c r="H129" s="82" t="s">
        <v>3143</v>
      </c>
      <c r="I129" s="82" t="s">
        <v>3144</v>
      </c>
      <c r="J129" s="83"/>
      <c r="K129" s="84"/>
      <c r="L129" s="84"/>
      <c r="M129" s="85"/>
      <c r="N129" s="84"/>
      <c r="O129" s="85" t="s">
        <v>184</v>
      </c>
      <c r="P129" s="85" t="s">
        <v>184</v>
      </c>
      <c r="Q129" s="86"/>
      <c r="R129" s="85"/>
      <c r="S129" s="85"/>
      <c r="T129" s="85"/>
      <c r="U129" s="85"/>
      <c r="V129" s="142" t="s">
        <v>184</v>
      </c>
      <c r="W129" s="87"/>
      <c r="X129" s="152" t="s">
        <v>598</v>
      </c>
      <c r="Y129" s="177" t="s">
        <v>1276</v>
      </c>
      <c r="Z129" s="153" t="s">
        <v>3145</v>
      </c>
      <c r="AA129" s="90"/>
      <c r="AB129" s="91" t="s">
        <v>3146</v>
      </c>
      <c r="AC129" s="180" t="s">
        <v>2285</v>
      </c>
      <c r="AD129" s="93" t="s">
        <v>3147</v>
      </c>
      <c r="AE129" s="92" t="s">
        <v>1272</v>
      </c>
      <c r="AF129" s="92" t="s">
        <v>1578</v>
      </c>
      <c r="AG129" s="143" t="s">
        <v>3148</v>
      </c>
      <c r="AH129" s="92" t="s">
        <v>772</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443</v>
      </c>
      <c r="BF129" s="102" t="s">
        <v>3150</v>
      </c>
      <c r="BG129" s="183" t="s">
        <v>432</v>
      </c>
      <c r="BH129" s="183" t="s">
        <v>470</v>
      </c>
      <c r="BI129" s="145" t="s">
        <v>3151</v>
      </c>
      <c r="BJ129" s="101" t="s">
        <v>229</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233</v>
      </c>
      <c r="BY129" s="106" t="s">
        <v>201</v>
      </c>
      <c r="BZ129" s="106" t="s">
        <v>3153</v>
      </c>
      <c r="CA129" s="106" t="s">
        <v>179</v>
      </c>
      <c r="CB129" s="106" t="s">
        <v>3154</v>
      </c>
      <c r="CC129" s="106" t="s">
        <v>179</v>
      </c>
      <c r="CD129" s="122" t="s">
        <v>2786</v>
      </c>
      <c r="CE129" s="123" t="s">
        <v>3155</v>
      </c>
      <c r="CF129" s="123" t="s">
        <v>3156</v>
      </c>
      <c r="CG129" s="109" t="s">
        <v>450</v>
      </c>
      <c r="CH129" s="109" t="s">
        <v>243</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569</v>
      </c>
      <c r="DN129" s="114">
        <v>5.0</v>
      </c>
      <c r="DO129" s="114">
        <v>3.0</v>
      </c>
      <c r="DP129" s="114">
        <v>4.0</v>
      </c>
      <c r="DQ129" s="115" t="s">
        <v>3158</v>
      </c>
      <c r="DR129" s="116" t="s">
        <v>206</v>
      </c>
      <c r="DS129" s="116" t="s">
        <v>384</v>
      </c>
      <c r="DT129" s="116" t="s">
        <v>453</v>
      </c>
      <c r="DU129" s="139" t="s">
        <v>423</v>
      </c>
      <c r="DV129" s="139" t="s">
        <v>424</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212</v>
      </c>
      <c r="C130" s="80" t="s">
        <v>3159</v>
      </c>
      <c r="D130" s="81" t="s">
        <v>3160</v>
      </c>
      <c r="E130" s="82" t="s">
        <v>179</v>
      </c>
      <c r="F130" s="82" t="s">
        <v>179</v>
      </c>
      <c r="G130" s="82" t="s">
        <v>3161</v>
      </c>
      <c r="H130" s="82" t="s">
        <v>3162</v>
      </c>
      <c r="I130" s="82" t="s">
        <v>3163</v>
      </c>
      <c r="J130" s="83"/>
      <c r="K130" s="84"/>
      <c r="L130" s="84"/>
      <c r="M130" s="84"/>
      <c r="N130" s="85"/>
      <c r="O130" s="84"/>
      <c r="P130" s="84"/>
      <c r="Q130" s="142" t="s">
        <v>184</v>
      </c>
      <c r="R130" s="85" t="s">
        <v>184</v>
      </c>
      <c r="S130" s="85"/>
      <c r="T130" s="85"/>
      <c r="U130" s="85"/>
      <c r="V130" s="142"/>
      <c r="W130" s="87"/>
      <c r="X130" s="88" t="s">
        <v>438</v>
      </c>
      <c r="Y130" s="89" t="s">
        <v>3164</v>
      </c>
      <c r="Z130" s="177" t="s">
        <v>2305</v>
      </c>
      <c r="AA130" s="90"/>
      <c r="AB130" s="91" t="s">
        <v>606</v>
      </c>
      <c r="AC130" s="92" t="s">
        <v>440</v>
      </c>
      <c r="AD130" s="93" t="s">
        <v>608</v>
      </c>
      <c r="AE130" s="92" t="s">
        <v>580</v>
      </c>
      <c r="AF130" s="162" t="s">
        <v>231</v>
      </c>
      <c r="AG130" s="143" t="s">
        <v>3165</v>
      </c>
      <c r="AH130" s="92" t="s">
        <v>898</v>
      </c>
      <c r="AI130" s="94">
        <v>3301.0</v>
      </c>
      <c r="AJ130" s="94">
        <v>506.0</v>
      </c>
      <c r="AK130" s="94">
        <v>222.0</v>
      </c>
      <c r="AL130" s="94">
        <v>236.0</v>
      </c>
      <c r="AM130" s="94">
        <v>299.0</v>
      </c>
      <c r="AN130" s="94">
        <v>231.0</v>
      </c>
      <c r="AO130" s="95"/>
      <c r="AP130" s="96" t="s">
        <v>407</v>
      </c>
      <c r="AQ130" s="97" t="s">
        <v>3123</v>
      </c>
      <c r="AR130" s="98" t="s">
        <v>1089</v>
      </c>
      <c r="AS130" s="97" t="s">
        <v>1091</v>
      </c>
      <c r="AT130" s="97" t="s">
        <v>438</v>
      </c>
      <c r="AU130" s="144" t="s">
        <v>3166</v>
      </c>
      <c r="AV130" s="97" t="s">
        <v>295</v>
      </c>
      <c r="AW130" s="94">
        <v>3732.0</v>
      </c>
      <c r="AX130" s="94">
        <v>506.0</v>
      </c>
      <c r="AY130" s="94">
        <v>222.0</v>
      </c>
      <c r="AZ130" s="94">
        <v>254.0</v>
      </c>
      <c r="BA130" s="94">
        <v>247.0</v>
      </c>
      <c r="BB130" s="94">
        <v>299.0</v>
      </c>
      <c r="BC130" s="99"/>
      <c r="BD130" s="327" t="s">
        <v>401</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233</v>
      </c>
      <c r="BY130" s="106" t="s">
        <v>3038</v>
      </c>
      <c r="BZ130" s="106" t="s">
        <v>410</v>
      </c>
      <c r="CA130" s="106" t="s">
        <v>411</v>
      </c>
      <c r="CB130" s="106" t="s">
        <v>3168</v>
      </c>
      <c r="CC130" s="106" t="s">
        <v>1741</v>
      </c>
      <c r="CD130" s="122" t="s">
        <v>1255</v>
      </c>
      <c r="CE130" s="123" t="s">
        <v>3169</v>
      </c>
      <c r="CF130" s="123" t="s">
        <v>3170</v>
      </c>
      <c r="CG130" s="109" t="s">
        <v>450</v>
      </c>
      <c r="CH130" s="109" t="s">
        <v>380</v>
      </c>
      <c r="CI130" s="109"/>
      <c r="CJ130" s="83"/>
      <c r="CK130" s="111" t="s">
        <v>3171</v>
      </c>
      <c r="CL130" s="112" t="s">
        <v>560</v>
      </c>
      <c r="CM130" s="112" t="s">
        <v>561</v>
      </c>
      <c r="CN130" s="112" t="s">
        <v>1044</v>
      </c>
      <c r="CO130" s="112" t="s">
        <v>598</v>
      </c>
      <c r="CP130" s="112" t="s">
        <v>705</v>
      </c>
      <c r="CQ130" s="112"/>
      <c r="CR130" s="112">
        <v>25.0</v>
      </c>
      <c r="CS130" s="112">
        <v>101.0</v>
      </c>
      <c r="CT130" s="112">
        <v>185.0</v>
      </c>
      <c r="CU130" s="112">
        <v>269.0</v>
      </c>
      <c r="CV130" s="112">
        <v>353.0</v>
      </c>
      <c r="CW130" s="112">
        <v>437.0</v>
      </c>
      <c r="CX130" s="112" t="s">
        <v>112</v>
      </c>
      <c r="CY130" s="112">
        <v>5.0</v>
      </c>
      <c r="CZ130" s="112">
        <v>15.0</v>
      </c>
      <c r="DA130" s="112">
        <v>26.0</v>
      </c>
      <c r="DB130" s="112">
        <v>37.0</v>
      </c>
      <c r="DC130" s="112">
        <v>48.0</v>
      </c>
      <c r="DD130" s="112">
        <v>59.0</v>
      </c>
      <c r="DE130" s="112" t="s">
        <v>116</v>
      </c>
      <c r="DF130" s="112" t="s">
        <v>3172</v>
      </c>
      <c r="DG130" s="112" t="s">
        <v>3173</v>
      </c>
      <c r="DH130" s="112" t="s">
        <v>3174</v>
      </c>
      <c r="DI130" s="112" t="s">
        <v>3175</v>
      </c>
      <c r="DJ130" s="112" t="s">
        <v>3176</v>
      </c>
      <c r="DK130" s="112"/>
      <c r="DL130" s="113" t="s">
        <v>3177</v>
      </c>
      <c r="DM130" s="114" t="s">
        <v>489</v>
      </c>
      <c r="DN130" s="114">
        <v>2.0</v>
      </c>
      <c r="DO130" s="114" t="s">
        <v>273</v>
      </c>
      <c r="DP130" s="114" t="s">
        <v>347</v>
      </c>
      <c r="DQ130" s="115" t="s">
        <v>3178</v>
      </c>
      <c r="DR130" s="124" t="s">
        <v>206</v>
      </c>
      <c r="DS130" s="124" t="s">
        <v>384</v>
      </c>
      <c r="DT130" s="124" t="s">
        <v>453</v>
      </c>
      <c r="DU130" s="148" t="s">
        <v>423</v>
      </c>
      <c r="DV130" s="148" t="s">
        <v>424</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179</v>
      </c>
      <c r="F131" s="82" t="s">
        <v>1109</v>
      </c>
      <c r="G131" s="82" t="s">
        <v>3184</v>
      </c>
      <c r="H131" s="82" t="s">
        <v>3185</v>
      </c>
      <c r="I131" s="82" t="s">
        <v>3186</v>
      </c>
      <c r="J131" s="83"/>
      <c r="K131" s="85" t="s">
        <v>184</v>
      </c>
      <c r="L131" s="84"/>
      <c r="M131" s="85" t="s">
        <v>184</v>
      </c>
      <c r="N131" s="84"/>
      <c r="O131" s="85"/>
      <c r="P131" s="84"/>
      <c r="Q131" s="86"/>
      <c r="R131" s="85"/>
      <c r="S131" s="85"/>
      <c r="T131" s="85"/>
      <c r="U131" s="85"/>
      <c r="V131" s="142" t="s">
        <v>184</v>
      </c>
      <c r="W131" s="87"/>
      <c r="X131" s="88" t="s">
        <v>393</v>
      </c>
      <c r="Y131" s="328" t="s">
        <v>400</v>
      </c>
      <c r="Z131" s="328" t="s">
        <v>548</v>
      </c>
      <c r="AA131" s="329"/>
      <c r="AB131" s="199" t="s">
        <v>197</v>
      </c>
      <c r="AC131" s="330" t="s">
        <v>505</v>
      </c>
      <c r="AD131" s="93" t="s">
        <v>1380</v>
      </c>
      <c r="AE131" s="92" t="s">
        <v>766</v>
      </c>
      <c r="AF131" s="92" t="s">
        <v>399</v>
      </c>
      <c r="AG131" s="92" t="s">
        <v>324</v>
      </c>
      <c r="AH131" s="92" t="s">
        <v>507</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547</v>
      </c>
      <c r="BE131" s="334" t="s">
        <v>3187</v>
      </c>
      <c r="BF131" s="102" t="s">
        <v>1062</v>
      </c>
      <c r="BG131" s="101" t="s">
        <v>696</v>
      </c>
      <c r="BH131" s="101" t="s">
        <v>196</v>
      </c>
      <c r="BI131" s="101" t="s">
        <v>1277</v>
      </c>
      <c r="BJ131" s="101" t="s">
        <v>545</v>
      </c>
      <c r="BK131" s="103"/>
      <c r="BL131" s="103"/>
      <c r="BM131" s="103"/>
      <c r="BN131" s="103"/>
      <c r="BO131" s="103"/>
      <c r="BP131" s="103"/>
      <c r="BQ131" s="83"/>
      <c r="BR131" s="104">
        <v>15.0</v>
      </c>
      <c r="BS131" s="104">
        <v>35.0</v>
      </c>
      <c r="BT131" s="104">
        <v>30.0</v>
      </c>
      <c r="BU131" s="104">
        <v>15.0</v>
      </c>
      <c r="BV131" s="105" t="s">
        <v>3188</v>
      </c>
      <c r="BW131" s="83"/>
      <c r="BX131" s="106" t="s">
        <v>373</v>
      </c>
      <c r="BY131" s="106" t="s">
        <v>201</v>
      </c>
      <c r="BZ131" s="106" t="s">
        <v>3189</v>
      </c>
      <c r="CA131" s="106" t="s">
        <v>179</v>
      </c>
      <c r="CB131" s="106" t="s">
        <v>2152</v>
      </c>
      <c r="CC131" s="106" t="s">
        <v>179</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569</v>
      </c>
      <c r="DN131" s="114">
        <v>3.0</v>
      </c>
      <c r="DO131" s="114">
        <v>1.0</v>
      </c>
      <c r="DP131" s="114" t="s">
        <v>347</v>
      </c>
      <c r="DQ131" s="115" t="s">
        <v>3191</v>
      </c>
      <c r="DR131" s="116" t="s">
        <v>206</v>
      </c>
      <c r="DS131" s="116" t="s">
        <v>383</v>
      </c>
      <c r="DT131" s="116" t="s">
        <v>208</v>
      </c>
      <c r="DU131" s="116" t="s">
        <v>209</v>
      </c>
      <c r="DV131" s="116" t="s">
        <v>210</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212</v>
      </c>
      <c r="C132" s="80" t="s">
        <v>3192</v>
      </c>
      <c r="D132" s="81" t="s">
        <v>3193</v>
      </c>
      <c r="E132" s="82" t="s">
        <v>179</v>
      </c>
      <c r="F132" s="82" t="s">
        <v>179</v>
      </c>
      <c r="G132" s="82"/>
      <c r="H132" s="82"/>
      <c r="I132" s="82"/>
      <c r="J132" s="83"/>
      <c r="K132" s="85"/>
      <c r="L132" s="84"/>
      <c r="M132" s="85"/>
      <c r="N132" s="84"/>
      <c r="O132" s="85"/>
      <c r="P132" s="84"/>
      <c r="Q132" s="128" t="s">
        <v>184</v>
      </c>
      <c r="R132" s="85"/>
      <c r="S132" s="85"/>
      <c r="T132" s="85"/>
      <c r="U132" s="85" t="s">
        <v>184</v>
      </c>
      <c r="V132" s="142"/>
      <c r="W132" s="87"/>
      <c r="X132" s="88" t="s">
        <v>3194</v>
      </c>
      <c r="Y132" s="328" t="s">
        <v>226</v>
      </c>
      <c r="Z132" s="328" t="s">
        <v>1289</v>
      </c>
      <c r="AA132" s="329"/>
      <c r="AB132" s="199" t="s">
        <v>3195</v>
      </c>
      <c r="AC132" s="330" t="s">
        <v>283</v>
      </c>
      <c r="AD132" s="93"/>
      <c r="AE132" s="92"/>
      <c r="AF132" s="92"/>
      <c r="AG132" s="92"/>
      <c r="AH132" s="92"/>
      <c r="AI132" s="101"/>
      <c r="AJ132" s="101"/>
      <c r="AK132" s="101"/>
      <c r="AL132" s="101"/>
      <c r="AM132" s="101"/>
      <c r="AN132" s="101"/>
      <c r="AO132" s="95"/>
      <c r="AP132" s="96" t="s">
        <v>3196</v>
      </c>
      <c r="AQ132" s="335" t="s">
        <v>1582</v>
      </c>
      <c r="AR132" s="336" t="s">
        <v>3197</v>
      </c>
      <c r="AS132" s="335" t="s">
        <v>289</v>
      </c>
      <c r="AT132" s="335" t="s">
        <v>229</v>
      </c>
      <c r="AU132" s="335" t="s">
        <v>3198</v>
      </c>
      <c r="AV132" s="335" t="s">
        <v>320</v>
      </c>
      <c r="AW132" s="94"/>
      <c r="AX132" s="94"/>
      <c r="AY132" s="94"/>
      <c r="AZ132" s="94"/>
      <c r="BA132" s="94"/>
      <c r="BB132" s="94"/>
      <c r="BC132" s="99"/>
      <c r="BD132" s="100" t="s">
        <v>3199</v>
      </c>
      <c r="BE132" s="334" t="s">
        <v>3200</v>
      </c>
      <c r="BF132" s="102" t="s">
        <v>3201</v>
      </c>
      <c r="BG132" s="101" t="s">
        <v>3202</v>
      </c>
      <c r="BH132" s="101" t="s">
        <v>231</v>
      </c>
      <c r="BI132" s="101" t="s">
        <v>1294</v>
      </c>
      <c r="BJ132" s="101" t="s">
        <v>1578</v>
      </c>
      <c r="BK132" s="103"/>
      <c r="BL132" s="103"/>
      <c r="BM132" s="103"/>
      <c r="BN132" s="103"/>
      <c r="BO132" s="103"/>
      <c r="BP132" s="103"/>
      <c r="BQ132" s="83"/>
      <c r="BR132" s="104">
        <v>30.0</v>
      </c>
      <c r="BS132" s="104">
        <v>35.0</v>
      </c>
      <c r="BT132" s="104">
        <v>15.0</v>
      </c>
      <c r="BU132" s="104">
        <v>20.0</v>
      </c>
      <c r="BV132" s="105" t="s">
        <v>3203</v>
      </c>
      <c r="BW132" s="83"/>
      <c r="BX132" s="106" t="s">
        <v>373</v>
      </c>
      <c r="BY132" s="106" t="s">
        <v>3204</v>
      </c>
      <c r="BZ132" s="106" t="s">
        <v>3205</v>
      </c>
      <c r="CA132" s="106" t="s">
        <v>779</v>
      </c>
      <c r="CB132" s="106" t="s">
        <v>3206</v>
      </c>
      <c r="CC132" s="106" t="s">
        <v>1617</v>
      </c>
      <c r="CD132" s="147"/>
      <c r="CE132" s="123" t="s">
        <v>3207</v>
      </c>
      <c r="CF132" s="123" t="s">
        <v>3208</v>
      </c>
      <c r="CG132" s="109"/>
      <c r="CH132" s="109"/>
      <c r="CI132" s="109"/>
      <c r="CJ132" s="83"/>
      <c r="CK132" s="111" t="s">
        <v>3209</v>
      </c>
      <c r="CL132" s="112" t="s">
        <v>560</v>
      </c>
      <c r="CM132" s="112" t="s">
        <v>675</v>
      </c>
      <c r="CN132" s="112" t="s">
        <v>282</v>
      </c>
      <c r="CO132" s="112" t="s">
        <v>1014</v>
      </c>
      <c r="CP132" s="112" t="s">
        <v>1044</v>
      </c>
      <c r="CQ132" s="112"/>
      <c r="CR132" s="112">
        <v>21.0</v>
      </c>
      <c r="CS132" s="112">
        <v>84.0</v>
      </c>
      <c r="CT132" s="112">
        <v>154.0</v>
      </c>
      <c r="CU132" s="112">
        <v>224.0</v>
      </c>
      <c r="CV132" s="112">
        <v>294.0</v>
      </c>
      <c r="CW132" s="112">
        <v>364.0</v>
      </c>
      <c r="CX132" s="112" t="s">
        <v>112</v>
      </c>
      <c r="CY132" s="112">
        <v>6.0</v>
      </c>
      <c r="CZ132" s="112">
        <v>17.0</v>
      </c>
      <c r="DA132" s="112">
        <v>29.0</v>
      </c>
      <c r="DB132" s="112">
        <v>41.0</v>
      </c>
      <c r="DC132" s="112">
        <v>53.0</v>
      </c>
      <c r="DD132" s="112">
        <v>65.0</v>
      </c>
      <c r="DE132" s="112" t="s">
        <v>116</v>
      </c>
      <c r="DF132" s="112" t="s">
        <v>3210</v>
      </c>
      <c r="DG132" s="112" t="s">
        <v>3211</v>
      </c>
      <c r="DH132" s="112" t="s">
        <v>3212</v>
      </c>
      <c r="DI132" s="112" t="s">
        <v>3213</v>
      </c>
      <c r="DJ132" s="112" t="s">
        <v>3214</v>
      </c>
      <c r="DK132" s="112"/>
      <c r="DL132" s="113" t="s">
        <v>3215</v>
      </c>
      <c r="DM132" s="114" t="s">
        <v>245</v>
      </c>
      <c r="DN132" s="114">
        <v>4.0</v>
      </c>
      <c r="DO132" s="114">
        <v>6.0</v>
      </c>
      <c r="DP132" s="114" t="s">
        <v>882</v>
      </c>
      <c r="DQ132" s="115" t="s">
        <v>3216</v>
      </c>
      <c r="DR132" s="124" t="s">
        <v>248</v>
      </c>
      <c r="DS132" s="124" t="s">
        <v>249</v>
      </c>
      <c r="DT132" s="124" t="s">
        <v>249</v>
      </c>
      <c r="DU132" s="148" t="s">
        <v>1135</v>
      </c>
      <c r="DV132" s="148" t="s">
        <v>1136</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176</v>
      </c>
      <c r="C133" s="80" t="s">
        <v>3217</v>
      </c>
      <c r="D133" s="81" t="s">
        <v>3218</v>
      </c>
      <c r="E133" s="82" t="s">
        <v>179</v>
      </c>
      <c r="F133" s="82" t="s">
        <v>3219</v>
      </c>
      <c r="G133" s="82" t="s">
        <v>3220</v>
      </c>
      <c r="H133" s="82" t="s">
        <v>3221</v>
      </c>
      <c r="I133" s="82" t="s">
        <v>3222</v>
      </c>
      <c r="J133" s="83"/>
      <c r="K133" s="85"/>
      <c r="L133" s="84"/>
      <c r="M133" s="85" t="s">
        <v>184</v>
      </c>
      <c r="N133" s="84"/>
      <c r="O133" s="85"/>
      <c r="P133" s="84"/>
      <c r="Q133" s="86"/>
      <c r="R133" s="85" t="s">
        <v>184</v>
      </c>
      <c r="S133" s="85"/>
      <c r="T133" s="85"/>
      <c r="U133" s="85"/>
      <c r="V133" s="142"/>
      <c r="W133" s="87"/>
      <c r="X133" s="337" t="s">
        <v>185</v>
      </c>
      <c r="Y133" s="338" t="s">
        <v>1934</v>
      </c>
      <c r="Z133" s="338" t="s">
        <v>398</v>
      </c>
      <c r="AA133" s="339"/>
      <c r="AB133" s="340" t="s">
        <v>1513</v>
      </c>
      <c r="AC133" s="341" t="s">
        <v>1030</v>
      </c>
      <c r="AD133" s="93"/>
      <c r="AE133" s="92"/>
      <c r="AF133" s="92"/>
      <c r="AG133" s="92"/>
      <c r="AH133" s="92"/>
      <c r="AI133" s="101"/>
      <c r="AJ133" s="101"/>
      <c r="AK133" s="101"/>
      <c r="AL133" s="101"/>
      <c r="AM133" s="101"/>
      <c r="AN133" s="101"/>
      <c r="AO133" s="95"/>
      <c r="AP133" s="331" t="s">
        <v>401</v>
      </c>
      <c r="AQ133" s="332" t="s">
        <v>2209</v>
      </c>
      <c r="AR133" s="333" t="s">
        <v>403</v>
      </c>
      <c r="AS133" s="332" t="s">
        <v>692</v>
      </c>
      <c r="AT133" s="332" t="s">
        <v>405</v>
      </c>
      <c r="AU133" s="332" t="s">
        <v>740</v>
      </c>
      <c r="AV133" s="332" t="s">
        <v>694</v>
      </c>
      <c r="AW133" s="94">
        <v>2895.0</v>
      </c>
      <c r="AX133" s="94">
        <v>407.0</v>
      </c>
      <c r="AY133" s="94">
        <v>180.0</v>
      </c>
      <c r="AZ133" s="94">
        <v>255.0</v>
      </c>
      <c r="BA133" s="94">
        <v>173.0</v>
      </c>
      <c r="BB133" s="94">
        <v>90.0</v>
      </c>
      <c r="BC133" s="99"/>
      <c r="BD133" s="327" t="s">
        <v>407</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373</v>
      </c>
      <c r="BY133" s="106" t="s">
        <v>1938</v>
      </c>
      <c r="BZ133" s="106" t="s">
        <v>1279</v>
      </c>
      <c r="CA133" s="106" t="s">
        <v>1280</v>
      </c>
      <c r="CB133" s="106" t="s">
        <v>3224</v>
      </c>
      <c r="CC133" s="106" t="s">
        <v>2106</v>
      </c>
      <c r="CD133" s="147"/>
      <c r="CE133" s="123"/>
      <c r="CF133" s="123"/>
      <c r="CG133" s="109" t="s">
        <v>558</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206</v>
      </c>
      <c r="DS133" s="116" t="s">
        <v>207</v>
      </c>
      <c r="DT133" s="116" t="s">
        <v>275</v>
      </c>
      <c r="DU133" s="139" t="s">
        <v>423</v>
      </c>
      <c r="DV133" s="139" t="s">
        <v>424</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386</v>
      </c>
      <c r="C134" s="140" t="s">
        <v>3226</v>
      </c>
      <c r="D134" s="81" t="s">
        <v>3227</v>
      </c>
      <c r="E134" s="82" t="s">
        <v>179</v>
      </c>
      <c r="F134" s="82" t="s">
        <v>3228</v>
      </c>
      <c r="G134" s="82" t="s">
        <v>3229</v>
      </c>
      <c r="H134" s="82" t="s">
        <v>3230</v>
      </c>
      <c r="I134" s="82" t="s">
        <v>3231</v>
      </c>
      <c r="J134" s="83"/>
      <c r="K134" s="85"/>
      <c r="L134" s="84"/>
      <c r="M134" s="84"/>
      <c r="N134" s="84"/>
      <c r="O134" s="85"/>
      <c r="P134" s="84"/>
      <c r="Q134" s="142" t="s">
        <v>184</v>
      </c>
      <c r="R134" s="85" t="s">
        <v>184</v>
      </c>
      <c r="S134" s="85"/>
      <c r="T134" s="85"/>
      <c r="U134" s="85"/>
      <c r="V134" s="142" t="s">
        <v>184</v>
      </c>
      <c r="W134" s="87"/>
      <c r="X134" s="88" t="s">
        <v>438</v>
      </c>
      <c r="Y134" s="328" t="s">
        <v>1917</v>
      </c>
      <c r="Z134" s="328" t="s">
        <v>1091</v>
      </c>
      <c r="AA134" s="90"/>
      <c r="AB134" s="199" t="s">
        <v>606</v>
      </c>
      <c r="AC134" s="330" t="s">
        <v>695</v>
      </c>
      <c r="AD134" s="93" t="s">
        <v>608</v>
      </c>
      <c r="AE134" s="92" t="s">
        <v>609</v>
      </c>
      <c r="AF134" s="92" t="s">
        <v>231</v>
      </c>
      <c r="AG134" s="92" t="s">
        <v>3232</v>
      </c>
      <c r="AH134" s="92" t="s">
        <v>898</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295</v>
      </c>
      <c r="BK134" s="103"/>
      <c r="BL134" s="103"/>
      <c r="BM134" s="103"/>
      <c r="BN134" s="103"/>
      <c r="BO134" s="103"/>
      <c r="BP134" s="103"/>
      <c r="BQ134" s="83"/>
      <c r="BR134" s="104">
        <v>20.0</v>
      </c>
      <c r="BS134" s="104">
        <v>30.0</v>
      </c>
      <c r="BT134" s="104">
        <v>10.0</v>
      </c>
      <c r="BU134" s="104">
        <v>35.0</v>
      </c>
      <c r="BV134" s="105" t="s">
        <v>3236</v>
      </c>
      <c r="BW134" s="83"/>
      <c r="BX134" s="106" t="s">
        <v>200</v>
      </c>
      <c r="BY134" s="106" t="s">
        <v>201</v>
      </c>
      <c r="BZ134" s="106" t="s">
        <v>3038</v>
      </c>
      <c r="CA134" s="106" t="s">
        <v>179</v>
      </c>
      <c r="CB134" s="106" t="s">
        <v>3237</v>
      </c>
      <c r="CC134" s="106" t="s">
        <v>179</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987</v>
      </c>
      <c r="DN134" s="114">
        <v>3.0</v>
      </c>
      <c r="DO134" s="114">
        <v>3.0</v>
      </c>
      <c r="DP134" s="114" t="s">
        <v>347</v>
      </c>
      <c r="DQ134" s="115" t="s">
        <v>3239</v>
      </c>
      <c r="DR134" s="124" t="s">
        <v>206</v>
      </c>
      <c r="DS134" s="124" t="s">
        <v>384</v>
      </c>
      <c r="DT134" s="124" t="s">
        <v>453</v>
      </c>
      <c r="DU134" s="148" t="s">
        <v>423</v>
      </c>
      <c r="DV134" s="148" t="s">
        <v>424</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212</v>
      </c>
      <c r="C135" s="125" t="s">
        <v>3241</v>
      </c>
      <c r="D135" s="126" t="s">
        <v>3242</v>
      </c>
      <c r="E135" s="127"/>
      <c r="F135" s="127"/>
      <c r="G135" s="127"/>
      <c r="H135" s="127"/>
      <c r="I135" s="127"/>
      <c r="J135" s="83"/>
      <c r="K135" s="84"/>
      <c r="L135" s="85"/>
      <c r="M135" s="84"/>
      <c r="N135" s="84"/>
      <c r="O135" s="84"/>
      <c r="P135" s="121"/>
      <c r="Q135" s="128" t="s">
        <v>184</v>
      </c>
      <c r="R135" s="84"/>
      <c r="S135" s="121" t="s">
        <v>184</v>
      </c>
      <c r="T135" s="84"/>
      <c r="U135" s="121" t="s">
        <v>184</v>
      </c>
      <c r="V135" s="86"/>
      <c r="W135" s="87"/>
      <c r="X135" s="129" t="s">
        <v>185</v>
      </c>
      <c r="Y135" s="130" t="s">
        <v>195</v>
      </c>
      <c r="Z135" s="130" t="s">
        <v>395</v>
      </c>
      <c r="AA135" s="90"/>
      <c r="AB135" s="91" t="s">
        <v>500</v>
      </c>
      <c r="AC135" s="131" t="s">
        <v>1638</v>
      </c>
      <c r="AD135" s="93" t="s">
        <v>1029</v>
      </c>
      <c r="AE135" s="131" t="s">
        <v>3243</v>
      </c>
      <c r="AF135" s="131" t="s">
        <v>194</v>
      </c>
      <c r="AG135" s="131" t="s">
        <v>3244</v>
      </c>
      <c r="AH135" s="131" t="s">
        <v>320</v>
      </c>
      <c r="AI135" s="94"/>
      <c r="AJ135" s="94"/>
      <c r="AK135" s="94"/>
      <c r="AL135" s="94"/>
      <c r="AM135" s="94"/>
      <c r="AN135" s="94"/>
      <c r="AO135" s="95"/>
      <c r="AP135" s="96" t="s">
        <v>3245</v>
      </c>
      <c r="AQ135" s="132" t="s">
        <v>1456</v>
      </c>
      <c r="AR135" s="98" t="s">
        <v>3246</v>
      </c>
      <c r="AS135" s="132" t="s">
        <v>3247</v>
      </c>
      <c r="AT135" s="132" t="s">
        <v>662</v>
      </c>
      <c r="AU135" s="132" t="s">
        <v>1277</v>
      </c>
      <c r="AV135" s="132" t="s">
        <v>371</v>
      </c>
      <c r="AW135" s="94"/>
      <c r="AX135" s="94"/>
      <c r="AY135" s="94"/>
      <c r="AZ135" s="94"/>
      <c r="BA135" s="94"/>
      <c r="BB135" s="94"/>
      <c r="BC135" s="99"/>
      <c r="BD135" s="100" t="s">
        <v>197</v>
      </c>
      <c r="BE135" s="133" t="s">
        <v>505</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200</v>
      </c>
      <c r="BY135" s="134" t="s">
        <v>3249</v>
      </c>
      <c r="BZ135" s="134" t="s">
        <v>3250</v>
      </c>
      <c r="CA135" s="134" t="s">
        <v>1617</v>
      </c>
      <c r="CB135" s="134" t="s">
        <v>3251</v>
      </c>
      <c r="CC135" s="134" t="s">
        <v>2244</v>
      </c>
      <c r="CD135" s="135"/>
      <c r="CE135" s="136" t="s">
        <v>3252</v>
      </c>
      <c r="CF135" s="136" t="s">
        <v>3253</v>
      </c>
      <c r="CG135" s="137" t="s">
        <v>1697</v>
      </c>
      <c r="CH135" s="137" t="s">
        <v>303</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569</v>
      </c>
      <c r="DN135" s="114">
        <v>6.0</v>
      </c>
      <c r="DO135" s="114">
        <v>6.0</v>
      </c>
      <c r="DP135" s="114" t="s">
        <v>3255</v>
      </c>
      <c r="DQ135" s="115" t="s">
        <v>3256</v>
      </c>
      <c r="DR135" s="139" t="s">
        <v>206</v>
      </c>
      <c r="DS135" s="139" t="s">
        <v>207</v>
      </c>
      <c r="DT135" s="139" t="s">
        <v>208</v>
      </c>
      <c r="DU135" s="139" t="s">
        <v>209</v>
      </c>
      <c r="DV135" s="139" t="s">
        <v>210</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212</v>
      </c>
      <c r="C136" s="80" t="s">
        <v>3257</v>
      </c>
      <c r="D136" s="81" t="s">
        <v>3258</v>
      </c>
      <c r="E136" s="82" t="s">
        <v>179</v>
      </c>
      <c r="F136" s="82" t="s">
        <v>179</v>
      </c>
      <c r="G136" s="82" t="s">
        <v>3259</v>
      </c>
      <c r="H136" s="82" t="s">
        <v>3260</v>
      </c>
      <c r="I136" s="82" t="s">
        <v>3261</v>
      </c>
      <c r="J136" s="83"/>
      <c r="K136" s="85" t="s">
        <v>184</v>
      </c>
      <c r="L136" s="84"/>
      <c r="M136" s="84"/>
      <c r="N136" s="84"/>
      <c r="O136" s="85"/>
      <c r="P136" s="84"/>
      <c r="Q136" s="86"/>
      <c r="R136" s="85"/>
      <c r="S136" s="85" t="s">
        <v>184</v>
      </c>
      <c r="T136" s="85"/>
      <c r="U136" s="85"/>
      <c r="V136" s="142"/>
      <c r="W136" s="87"/>
      <c r="X136" s="88" t="s">
        <v>282</v>
      </c>
      <c r="Y136" s="89" t="s">
        <v>283</v>
      </c>
      <c r="Z136" s="89" t="s">
        <v>217</v>
      </c>
      <c r="AA136" s="90"/>
      <c r="AB136" s="91" t="s">
        <v>3257</v>
      </c>
      <c r="AC136" s="92" t="s">
        <v>289</v>
      </c>
      <c r="AD136" s="93" t="s">
        <v>3262</v>
      </c>
      <c r="AE136" s="92" t="s">
        <v>294</v>
      </c>
      <c r="AF136" s="92" t="s">
        <v>229</v>
      </c>
      <c r="AG136" s="143" t="s">
        <v>2165</v>
      </c>
      <c r="AH136" s="92" t="s">
        <v>585</v>
      </c>
      <c r="AI136" s="101">
        <v>3553.0</v>
      </c>
      <c r="AJ136" s="101">
        <v>243.0</v>
      </c>
      <c r="AK136" s="101">
        <v>476.0</v>
      </c>
      <c r="AL136" s="101">
        <v>220.0</v>
      </c>
      <c r="AM136" s="101">
        <v>394.0</v>
      </c>
      <c r="AN136" s="101">
        <v>115.0</v>
      </c>
      <c r="AO136" s="95"/>
      <c r="AP136" s="96" t="s">
        <v>219</v>
      </c>
      <c r="AQ136" s="97" t="s">
        <v>823</v>
      </c>
      <c r="AR136" s="98" t="s">
        <v>221</v>
      </c>
      <c r="AS136" s="97" t="s">
        <v>1433</v>
      </c>
      <c r="AT136" s="97" t="s">
        <v>219</v>
      </c>
      <c r="AU136" s="97" t="s">
        <v>1224</v>
      </c>
      <c r="AV136" s="97" t="s">
        <v>231</v>
      </c>
      <c r="AW136" s="94">
        <v>3112.0</v>
      </c>
      <c r="AX136" s="94">
        <v>292.0</v>
      </c>
      <c r="AY136" s="94">
        <v>416.0</v>
      </c>
      <c r="AZ136" s="94">
        <v>229.0</v>
      </c>
      <c r="BA136" s="94">
        <v>394.0</v>
      </c>
      <c r="BB136" s="94">
        <v>89.0</v>
      </c>
      <c r="BC136" s="99"/>
      <c r="BD136" s="100" t="s">
        <v>257</v>
      </c>
      <c r="BE136" s="101" t="s">
        <v>464</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373</v>
      </c>
      <c r="BY136" s="106" t="s">
        <v>201</v>
      </c>
      <c r="BZ136" s="106" t="s">
        <v>3264</v>
      </c>
      <c r="CA136" s="106" t="s">
        <v>683</v>
      </c>
      <c r="CB136" s="106" t="s">
        <v>3265</v>
      </c>
      <c r="CC136" s="106" t="s">
        <v>2355</v>
      </c>
      <c r="CD136" s="122" t="s">
        <v>1968</v>
      </c>
      <c r="CE136" s="123" t="s">
        <v>3266</v>
      </c>
      <c r="CF136" s="123" t="s">
        <v>3267</v>
      </c>
      <c r="CG136" s="109" t="s">
        <v>302</v>
      </c>
      <c r="CH136" s="109" t="s">
        <v>479</v>
      </c>
      <c r="CI136" s="109"/>
      <c r="CJ136" s="83"/>
      <c r="CK136" s="111" t="s">
        <v>3268</v>
      </c>
      <c r="CL136" s="112" t="s">
        <v>515</v>
      </c>
      <c r="CM136" s="112" t="s">
        <v>675</v>
      </c>
      <c r="CN136" s="112" t="s">
        <v>282</v>
      </c>
      <c r="CO136" s="112" t="s">
        <v>482</v>
      </c>
      <c r="CP136" s="112"/>
      <c r="CQ136" s="112"/>
      <c r="CR136" s="112">
        <v>34.0</v>
      </c>
      <c r="CS136" s="112">
        <v>135.0</v>
      </c>
      <c r="CT136" s="112">
        <v>247.0</v>
      </c>
      <c r="CU136" s="112">
        <v>359.0</v>
      </c>
      <c r="CV136" s="112">
        <v>471.0</v>
      </c>
      <c r="CW136" s="112">
        <v>583.0</v>
      </c>
      <c r="CX136" s="112" t="s">
        <v>112</v>
      </c>
      <c r="CY136" s="112">
        <v>5.0</v>
      </c>
      <c r="CZ136" s="112">
        <v>14.0</v>
      </c>
      <c r="DA136" s="112">
        <v>24.0</v>
      </c>
      <c r="DB136" s="112">
        <v>34.0</v>
      </c>
      <c r="DC136" s="112">
        <v>44.0</v>
      </c>
      <c r="DD136" s="112">
        <v>54.0</v>
      </c>
      <c r="DE136" s="112" t="s">
        <v>115</v>
      </c>
      <c r="DF136" s="112" t="s">
        <v>3269</v>
      </c>
      <c r="DG136" s="112" t="s">
        <v>3270</v>
      </c>
      <c r="DH136" s="112" t="s">
        <v>3271</v>
      </c>
      <c r="DI136" s="112" t="s">
        <v>3272</v>
      </c>
      <c r="DJ136" s="112" t="s">
        <v>3273</v>
      </c>
      <c r="DK136" s="112"/>
      <c r="DL136" s="113" t="s">
        <v>3274</v>
      </c>
      <c r="DM136" s="114" t="s">
        <v>590</v>
      </c>
      <c r="DN136" s="114">
        <v>5.0</v>
      </c>
      <c r="DO136" s="114" t="s">
        <v>273</v>
      </c>
      <c r="DP136" s="114">
        <v>5.0</v>
      </c>
      <c r="DQ136" s="115" t="s">
        <v>3275</v>
      </c>
      <c r="DR136" s="124" t="s">
        <v>248</v>
      </c>
      <c r="DS136" s="124" t="s">
        <v>249</v>
      </c>
      <c r="DT136" s="124" t="s">
        <v>275</v>
      </c>
      <c r="DU136" s="124" t="s">
        <v>250</v>
      </c>
      <c r="DV136" s="124" t="s">
        <v>251</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1039</v>
      </c>
      <c r="B137" s="69" t="s">
        <v>212</v>
      </c>
      <c r="C137" s="80" t="s">
        <v>3278</v>
      </c>
      <c r="D137" s="81" t="s">
        <v>3279</v>
      </c>
      <c r="E137" s="82" t="s">
        <v>179</v>
      </c>
      <c r="F137" s="82" t="s">
        <v>179</v>
      </c>
      <c r="G137" s="82" t="s">
        <v>3280</v>
      </c>
      <c r="H137" s="82" t="s">
        <v>3281</v>
      </c>
      <c r="I137" s="82" t="s">
        <v>3282</v>
      </c>
      <c r="J137" s="83"/>
      <c r="K137" s="84"/>
      <c r="L137" s="84"/>
      <c r="M137" s="84"/>
      <c r="N137" s="84"/>
      <c r="O137" s="85"/>
      <c r="P137" s="85" t="s">
        <v>184</v>
      </c>
      <c r="Q137" s="142"/>
      <c r="R137" s="85"/>
      <c r="S137" s="85" t="s">
        <v>184</v>
      </c>
      <c r="T137" s="85" t="s">
        <v>184</v>
      </c>
      <c r="U137" s="85"/>
      <c r="V137" s="142"/>
      <c r="W137" s="87"/>
      <c r="X137" s="88" t="s">
        <v>3283</v>
      </c>
      <c r="Y137" s="153" t="s">
        <v>3284</v>
      </c>
      <c r="Z137" s="89" t="s">
        <v>1576</v>
      </c>
      <c r="AA137" s="90"/>
      <c r="AB137" s="91" t="s">
        <v>197</v>
      </c>
      <c r="AC137" s="92" t="s">
        <v>1462</v>
      </c>
      <c r="AD137" s="93" t="s">
        <v>1318</v>
      </c>
      <c r="AE137" s="92" t="s">
        <v>2305</v>
      </c>
      <c r="AF137" s="92" t="s">
        <v>399</v>
      </c>
      <c r="AG137" s="92" t="s">
        <v>287</v>
      </c>
      <c r="AH137" s="92" t="s">
        <v>662</v>
      </c>
      <c r="AI137" s="101"/>
      <c r="AJ137" s="101"/>
      <c r="AK137" s="101"/>
      <c r="AL137" s="101"/>
      <c r="AM137" s="101"/>
      <c r="AN137" s="101"/>
      <c r="AO137" s="95"/>
      <c r="AP137" s="96" t="s">
        <v>3285</v>
      </c>
      <c r="AQ137" s="97" t="s">
        <v>2076</v>
      </c>
      <c r="AR137" s="98" t="s">
        <v>3286</v>
      </c>
      <c r="AS137" s="97" t="s">
        <v>607</v>
      </c>
      <c r="AT137" s="97" t="s">
        <v>438</v>
      </c>
      <c r="AU137" s="144" t="s">
        <v>3287</v>
      </c>
      <c r="AV137" s="97" t="s">
        <v>470</v>
      </c>
      <c r="AW137" s="94"/>
      <c r="AX137" s="94"/>
      <c r="AY137" s="94"/>
      <c r="AZ137" s="94"/>
      <c r="BA137" s="94"/>
      <c r="BB137" s="94"/>
      <c r="BC137" s="99"/>
      <c r="BD137" s="100" t="s">
        <v>606</v>
      </c>
      <c r="BE137" s="101" t="s">
        <v>1086</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200</v>
      </c>
      <c r="BY137" s="106" t="s">
        <v>3289</v>
      </c>
      <c r="BZ137" s="106" t="s">
        <v>1490</v>
      </c>
      <c r="CA137" s="106" t="s">
        <v>1491</v>
      </c>
      <c r="CB137" s="106" t="s">
        <v>1172</v>
      </c>
      <c r="CC137" s="106" t="s">
        <v>411</v>
      </c>
      <c r="CD137" s="147"/>
      <c r="CE137" s="123"/>
      <c r="CF137" s="123"/>
      <c r="CG137" s="109" t="s">
        <v>302</v>
      </c>
      <c r="CH137" s="109"/>
      <c r="CI137" s="109"/>
      <c r="CJ137" s="83"/>
      <c r="CK137" s="111" t="s">
        <v>3290</v>
      </c>
      <c r="CL137" s="112" t="s">
        <v>415</v>
      </c>
      <c r="CM137" s="112"/>
      <c r="CN137" s="112" t="s">
        <v>246</v>
      </c>
      <c r="CO137" s="112"/>
      <c r="CP137" s="112"/>
      <c r="CQ137" s="112"/>
      <c r="CR137" s="112">
        <v>6.0</v>
      </c>
      <c r="CS137" s="112">
        <v>19.0</v>
      </c>
      <c r="CT137" s="112">
        <v>33.0</v>
      </c>
      <c r="CU137" s="112">
        <v>47.0</v>
      </c>
      <c r="CV137" s="112">
        <v>61.0</v>
      </c>
      <c r="CW137" s="112">
        <v>75.0</v>
      </c>
      <c r="CX137" s="112" t="s">
        <v>113</v>
      </c>
      <c r="CY137" s="112">
        <v>3.0</v>
      </c>
      <c r="CZ137" s="112">
        <v>9.0</v>
      </c>
      <c r="DA137" s="112">
        <v>16.0</v>
      </c>
      <c r="DB137" s="112">
        <v>23.0</v>
      </c>
      <c r="DC137" s="112">
        <v>30.0</v>
      </c>
      <c r="DD137" s="112">
        <v>37.0</v>
      </c>
      <c r="DE137" s="112" t="s">
        <v>117</v>
      </c>
      <c r="DF137" s="112" t="s">
        <v>3291</v>
      </c>
      <c r="DG137" s="112" t="s">
        <v>3292</v>
      </c>
      <c r="DH137" s="112" t="s">
        <v>3293</v>
      </c>
      <c r="DI137" s="112" t="s">
        <v>3294</v>
      </c>
      <c r="DJ137" s="112" t="s">
        <v>3295</v>
      </c>
      <c r="DK137" s="112"/>
      <c r="DL137" s="113" t="s">
        <v>3296</v>
      </c>
      <c r="DM137" s="114" t="s">
        <v>569</v>
      </c>
      <c r="DN137" s="114">
        <v>5.0</v>
      </c>
      <c r="DO137" s="114">
        <v>4.0</v>
      </c>
      <c r="DP137" s="114" t="s">
        <v>712</v>
      </c>
      <c r="DQ137" s="115" t="s">
        <v>3297</v>
      </c>
      <c r="DR137" s="116" t="s">
        <v>206</v>
      </c>
      <c r="DS137" s="116" t="s">
        <v>383</v>
      </c>
      <c r="DT137" s="116" t="s">
        <v>384</v>
      </c>
      <c r="DU137" s="116" t="s">
        <v>209</v>
      </c>
      <c r="DV137" s="116" t="s">
        <v>210</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212</v>
      </c>
      <c r="C138" s="80" t="s">
        <v>3299</v>
      </c>
      <c r="D138" s="81" t="s">
        <v>3300</v>
      </c>
      <c r="E138" s="82" t="s">
        <v>179</v>
      </c>
      <c r="F138" s="82" t="s">
        <v>179</v>
      </c>
      <c r="G138" s="82" t="s">
        <v>3280</v>
      </c>
      <c r="H138" s="82" t="s">
        <v>3281</v>
      </c>
      <c r="I138" s="82" t="s">
        <v>3282</v>
      </c>
      <c r="J138" s="83"/>
      <c r="K138" s="85" t="s">
        <v>184</v>
      </c>
      <c r="L138" s="84"/>
      <c r="M138" s="84"/>
      <c r="N138" s="84"/>
      <c r="O138" s="85"/>
      <c r="P138" s="84"/>
      <c r="Q138" s="142"/>
      <c r="R138" s="85"/>
      <c r="S138" s="85"/>
      <c r="T138" s="85" t="s">
        <v>184</v>
      </c>
      <c r="U138" s="85"/>
      <c r="V138" s="142" t="s">
        <v>184</v>
      </c>
      <c r="W138" s="87"/>
      <c r="X138" s="88" t="s">
        <v>393</v>
      </c>
      <c r="Y138" s="153" t="s">
        <v>3301</v>
      </c>
      <c r="Z138" s="89" t="s">
        <v>505</v>
      </c>
      <c r="AA138" s="90"/>
      <c r="AB138" s="91" t="s">
        <v>197</v>
      </c>
      <c r="AC138" s="143" t="s">
        <v>3302</v>
      </c>
      <c r="AD138" s="93" t="s">
        <v>1318</v>
      </c>
      <c r="AE138" s="92" t="s">
        <v>973</v>
      </c>
      <c r="AF138" s="92" t="s">
        <v>399</v>
      </c>
      <c r="AG138" s="143" t="s">
        <v>3303</v>
      </c>
      <c r="AH138" s="92" t="s">
        <v>366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1319</v>
      </c>
      <c r="BH138" s="101" t="s">
        <v>1936</v>
      </c>
      <c r="BI138" s="145" t="s">
        <v>3306</v>
      </c>
      <c r="BJ138" s="101" t="s">
        <v>545</v>
      </c>
      <c r="BK138" s="165"/>
      <c r="BL138" s="165"/>
      <c r="BM138" s="165"/>
      <c r="BN138" s="165"/>
      <c r="BO138" s="165"/>
      <c r="BP138" s="165"/>
      <c r="BQ138" s="83"/>
      <c r="BR138" s="104">
        <v>15.0</v>
      </c>
      <c r="BS138" s="104">
        <v>25.0</v>
      </c>
      <c r="BT138" s="104">
        <v>30.0</v>
      </c>
      <c r="BU138" s="104">
        <v>30.0</v>
      </c>
      <c r="BV138" s="105" t="s">
        <v>3307</v>
      </c>
      <c r="BW138" s="83"/>
      <c r="BX138" s="106" t="s">
        <v>200</v>
      </c>
      <c r="BY138" s="106" t="s">
        <v>201</v>
      </c>
      <c r="BZ138" s="106" t="s">
        <v>1326</v>
      </c>
      <c r="CA138" s="106" t="s">
        <v>179</v>
      </c>
      <c r="CB138" s="106" t="s">
        <v>3308</v>
      </c>
      <c r="CC138" s="106" t="s">
        <v>179</v>
      </c>
      <c r="CD138" s="122" t="s">
        <v>2584</v>
      </c>
      <c r="CE138" s="123" t="s">
        <v>3309</v>
      </c>
      <c r="CF138" s="123" t="s">
        <v>3310</v>
      </c>
      <c r="CG138" s="109" t="s">
        <v>205</v>
      </c>
      <c r="CH138" s="109" t="s">
        <v>243</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569</v>
      </c>
      <c r="DN138" s="114">
        <v>6.0</v>
      </c>
      <c r="DO138" s="114">
        <v>3.0</v>
      </c>
      <c r="DP138" s="114">
        <v>3.0</v>
      </c>
      <c r="DQ138" s="115" t="s">
        <v>3312</v>
      </c>
      <c r="DR138" s="124" t="s">
        <v>206</v>
      </c>
      <c r="DS138" s="124" t="s">
        <v>383</v>
      </c>
      <c r="DT138" s="124" t="s">
        <v>384</v>
      </c>
      <c r="DU138" s="124" t="s">
        <v>209</v>
      </c>
      <c r="DV138" s="124" t="s">
        <v>210</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212</v>
      </c>
      <c r="C139" s="80" t="s">
        <v>3314</v>
      </c>
      <c r="D139" s="81" t="s">
        <v>3315</v>
      </c>
      <c r="E139" s="82" t="s">
        <v>179</v>
      </c>
      <c r="F139" s="82" t="s">
        <v>179</v>
      </c>
      <c r="G139" s="82" t="s">
        <v>3316</v>
      </c>
      <c r="H139" s="82" t="s">
        <v>3317</v>
      </c>
      <c r="I139" s="82" t="s">
        <v>3318</v>
      </c>
      <c r="J139" s="83"/>
      <c r="K139" s="84"/>
      <c r="L139" s="84"/>
      <c r="M139" s="84"/>
      <c r="N139" s="84"/>
      <c r="O139" s="85"/>
      <c r="P139" s="84"/>
      <c r="Q139" s="142" t="s">
        <v>184</v>
      </c>
      <c r="R139" s="85"/>
      <c r="S139" s="85"/>
      <c r="T139" s="85"/>
      <c r="U139" s="85" t="s">
        <v>184</v>
      </c>
      <c r="V139" s="142"/>
      <c r="W139" s="87"/>
      <c r="X139" s="88" t="s">
        <v>3319</v>
      </c>
      <c r="Y139" s="153" t="s">
        <v>690</v>
      </c>
      <c r="Z139" s="89" t="s">
        <v>440</v>
      </c>
      <c r="AA139" s="90"/>
      <c r="AB139" s="91" t="s">
        <v>500</v>
      </c>
      <c r="AC139" s="143" t="s">
        <v>970</v>
      </c>
      <c r="AD139" s="93" t="s">
        <v>1029</v>
      </c>
      <c r="AE139" s="92" t="s">
        <v>363</v>
      </c>
      <c r="AF139" s="92" t="s">
        <v>290</v>
      </c>
      <c r="AG139" s="92" t="s">
        <v>395</v>
      </c>
      <c r="AH139" s="92" t="s">
        <v>320</v>
      </c>
      <c r="AI139" s="101"/>
      <c r="AJ139" s="101"/>
      <c r="AK139" s="101"/>
      <c r="AL139" s="101"/>
      <c r="AM139" s="101"/>
      <c r="AN139" s="101"/>
      <c r="AO139" s="95"/>
      <c r="AP139" s="96" t="s">
        <v>3320</v>
      </c>
      <c r="AQ139" s="97" t="s">
        <v>3321</v>
      </c>
      <c r="AR139" s="98" t="s">
        <v>3322</v>
      </c>
      <c r="AS139" s="97" t="s">
        <v>3323</v>
      </c>
      <c r="AT139" s="97" t="s">
        <v>327</v>
      </c>
      <c r="AU139" s="97" t="s">
        <v>3324</v>
      </c>
      <c r="AV139" s="97" t="s">
        <v>366</v>
      </c>
      <c r="AW139" s="94"/>
      <c r="AX139" s="94"/>
      <c r="AY139" s="94"/>
      <c r="AZ139" s="94"/>
      <c r="BA139" s="94"/>
      <c r="BB139" s="94"/>
      <c r="BC139" s="99"/>
      <c r="BD139" s="100" t="s">
        <v>197</v>
      </c>
      <c r="BE139" s="145" t="s">
        <v>404</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200</v>
      </c>
      <c r="BY139" s="106" t="s">
        <v>201</v>
      </c>
      <c r="BZ139" s="106" t="s">
        <v>3326</v>
      </c>
      <c r="CA139" s="106" t="s">
        <v>1617</v>
      </c>
      <c r="CB139" s="106" t="s">
        <v>3327</v>
      </c>
      <c r="CC139" s="106" t="s">
        <v>307</v>
      </c>
      <c r="CD139" s="147"/>
      <c r="CE139" s="123"/>
      <c r="CF139" s="123"/>
      <c r="CG139" s="109"/>
      <c r="CH139" s="109"/>
      <c r="CI139" s="109"/>
      <c r="CJ139" s="83"/>
      <c r="CK139" s="111" t="s">
        <v>3328</v>
      </c>
      <c r="CL139" s="112" t="s">
        <v>560</v>
      </c>
      <c r="CM139" s="112" t="s">
        <v>561</v>
      </c>
      <c r="CN139" s="112" t="s">
        <v>517</v>
      </c>
      <c r="CO139" s="112" t="s">
        <v>518</v>
      </c>
      <c r="CP139" s="112" t="s">
        <v>2133</v>
      </c>
      <c r="CQ139" s="112"/>
      <c r="CR139" s="112">
        <v>25.0</v>
      </c>
      <c r="CS139" s="112">
        <v>101.0</v>
      </c>
      <c r="CT139" s="112">
        <v>185.0</v>
      </c>
      <c r="CU139" s="112">
        <v>269.0</v>
      </c>
      <c r="CV139" s="112">
        <v>353.0</v>
      </c>
      <c r="CW139" s="112">
        <v>437.0</v>
      </c>
      <c r="CX139" s="112" t="s">
        <v>112</v>
      </c>
      <c r="CY139" s="112">
        <v>5.0</v>
      </c>
      <c r="CZ139" s="112">
        <v>15.0</v>
      </c>
      <c r="DA139" s="112">
        <v>26.0</v>
      </c>
      <c r="DB139" s="112">
        <v>37.0</v>
      </c>
      <c r="DC139" s="112">
        <v>48.0</v>
      </c>
      <c r="DD139" s="112">
        <v>59.0</v>
      </c>
      <c r="DE139" s="112" t="s">
        <v>116</v>
      </c>
      <c r="DF139" s="112" t="s">
        <v>3329</v>
      </c>
      <c r="DG139" s="112" t="s">
        <v>3330</v>
      </c>
      <c r="DH139" s="112" t="s">
        <v>3331</v>
      </c>
      <c r="DI139" s="112" t="s">
        <v>3332</v>
      </c>
      <c r="DJ139" s="112" t="s">
        <v>3333</v>
      </c>
      <c r="DK139" s="112"/>
      <c r="DL139" s="113" t="s">
        <v>3334</v>
      </c>
      <c r="DM139" s="114" t="s">
        <v>569</v>
      </c>
      <c r="DN139" s="114">
        <v>4.0</v>
      </c>
      <c r="DO139" s="114">
        <v>1.0</v>
      </c>
      <c r="DP139" s="114" t="s">
        <v>347</v>
      </c>
      <c r="DQ139" s="115" t="s">
        <v>3335</v>
      </c>
      <c r="DR139" s="116" t="s">
        <v>206</v>
      </c>
      <c r="DS139" s="116" t="s">
        <v>207</v>
      </c>
      <c r="DT139" s="116" t="s">
        <v>275</v>
      </c>
      <c r="DU139" s="139" t="s">
        <v>423</v>
      </c>
      <c r="DV139" s="139" t="s">
        <v>424</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212</v>
      </c>
      <c r="C140" s="80" t="s">
        <v>3339</v>
      </c>
      <c r="D140" s="81" t="s">
        <v>3340</v>
      </c>
      <c r="E140" s="82" t="s">
        <v>179</v>
      </c>
      <c r="F140" s="82" t="s">
        <v>179</v>
      </c>
      <c r="G140" s="82" t="s">
        <v>3341</v>
      </c>
      <c r="H140" s="82" t="s">
        <v>3342</v>
      </c>
      <c r="I140" s="82" t="s">
        <v>3343</v>
      </c>
      <c r="J140" s="83"/>
      <c r="K140" s="84"/>
      <c r="L140" s="84"/>
      <c r="M140" s="84"/>
      <c r="N140" s="84"/>
      <c r="O140" s="85"/>
      <c r="P140" s="84"/>
      <c r="Q140" s="142" t="s">
        <v>184</v>
      </c>
      <c r="R140" s="85"/>
      <c r="S140" s="85" t="s">
        <v>184</v>
      </c>
      <c r="T140" s="85"/>
      <c r="U140" s="85"/>
      <c r="V140" s="142" t="s">
        <v>184</v>
      </c>
      <c r="W140" s="87"/>
      <c r="X140" s="88" t="s">
        <v>282</v>
      </c>
      <c r="Y140" s="153" t="s">
        <v>3344</v>
      </c>
      <c r="Z140" s="89" t="s">
        <v>818</v>
      </c>
      <c r="AA140" s="90"/>
      <c r="AB140" s="91" t="s">
        <v>578</v>
      </c>
      <c r="AC140" s="143" t="s">
        <v>3345</v>
      </c>
      <c r="AD140" s="93" t="s">
        <v>224</v>
      </c>
      <c r="AE140" s="92" t="s">
        <v>226</v>
      </c>
      <c r="AF140" s="92" t="s">
        <v>224</v>
      </c>
      <c r="AG140" s="92" t="s">
        <v>997</v>
      </c>
      <c r="AH140" s="92" t="s">
        <v>320</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228</v>
      </c>
      <c r="BH140" s="101" t="s">
        <v>229</v>
      </c>
      <c r="BI140" s="145" t="s">
        <v>3348</v>
      </c>
      <c r="BJ140" s="101" t="s">
        <v>295</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373</v>
      </c>
      <c r="BY140" s="106" t="s">
        <v>201</v>
      </c>
      <c r="BZ140" s="106" t="s">
        <v>1826</v>
      </c>
      <c r="CA140" s="106" t="s">
        <v>179</v>
      </c>
      <c r="CB140" s="106" t="s">
        <v>3350</v>
      </c>
      <c r="CC140" s="106" t="s">
        <v>179</v>
      </c>
      <c r="CD140" s="122" t="s">
        <v>3351</v>
      </c>
      <c r="CE140" s="123" t="s">
        <v>3352</v>
      </c>
      <c r="CF140" s="123" t="s">
        <v>3353</v>
      </c>
      <c r="CG140" s="109" t="s">
        <v>302</v>
      </c>
      <c r="CH140" s="109" t="s">
        <v>380</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590</v>
      </c>
      <c r="DN140" s="114">
        <v>5.0</v>
      </c>
      <c r="DO140" s="114">
        <v>6.0</v>
      </c>
      <c r="DP140" s="114" t="s">
        <v>712</v>
      </c>
      <c r="DQ140" s="115" t="s">
        <v>3355</v>
      </c>
      <c r="DR140" s="124" t="s">
        <v>248</v>
      </c>
      <c r="DS140" s="124" t="s">
        <v>249</v>
      </c>
      <c r="DT140" s="124" t="s">
        <v>249</v>
      </c>
      <c r="DU140" s="124" t="s">
        <v>250</v>
      </c>
      <c r="DV140" s="124" t="s">
        <v>251</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212</v>
      </c>
      <c r="C141" s="80" t="s">
        <v>3357</v>
      </c>
      <c r="D141" s="81" t="s">
        <v>3358</v>
      </c>
      <c r="E141" s="82"/>
      <c r="F141" s="82"/>
      <c r="G141" s="82"/>
      <c r="H141" s="82"/>
      <c r="I141" s="82"/>
      <c r="J141" s="83"/>
      <c r="K141" s="121" t="s">
        <v>184</v>
      </c>
      <c r="L141" s="121" t="s">
        <v>184</v>
      </c>
      <c r="M141" s="84"/>
      <c r="N141" s="84"/>
      <c r="O141" s="85"/>
      <c r="P141" s="84"/>
      <c r="Q141" s="142"/>
      <c r="R141" s="85"/>
      <c r="S141" s="85" t="s">
        <v>184</v>
      </c>
      <c r="T141" s="85"/>
      <c r="U141" s="85"/>
      <c r="V141" s="142"/>
      <c r="W141" s="87"/>
      <c r="X141" s="88" t="s">
        <v>393</v>
      </c>
      <c r="Y141" s="153" t="s">
        <v>3359</v>
      </c>
      <c r="Z141" s="89" t="s">
        <v>198</v>
      </c>
      <c r="AA141" s="90"/>
      <c r="AB141" s="91" t="s">
        <v>1061</v>
      </c>
      <c r="AC141" s="143" t="s">
        <v>696</v>
      </c>
      <c r="AD141" s="93"/>
      <c r="AE141" s="92"/>
      <c r="AF141" s="92"/>
      <c r="AG141" s="92"/>
      <c r="AH141" s="92"/>
      <c r="AI141" s="101"/>
      <c r="AJ141" s="101"/>
      <c r="AK141" s="101"/>
      <c r="AL141" s="101"/>
      <c r="AM141" s="101"/>
      <c r="AN141" s="101"/>
      <c r="AO141" s="95"/>
      <c r="AP141" s="96" t="s">
        <v>197</v>
      </c>
      <c r="AQ141" s="97" t="s">
        <v>369</v>
      </c>
      <c r="AR141" s="98" t="s">
        <v>1380</v>
      </c>
      <c r="AS141" s="97" t="s">
        <v>3360</v>
      </c>
      <c r="AT141" s="97" t="s">
        <v>399</v>
      </c>
      <c r="AU141" s="97" t="s">
        <v>443</v>
      </c>
      <c r="AV141" s="97" t="s">
        <v>371</v>
      </c>
      <c r="AW141" s="94"/>
      <c r="AX141" s="94"/>
      <c r="AY141" s="94"/>
      <c r="AZ141" s="94"/>
      <c r="BA141" s="94"/>
      <c r="BB141" s="94"/>
      <c r="BC141" s="99"/>
      <c r="BD141" s="100" t="s">
        <v>1513</v>
      </c>
      <c r="BE141" s="145" t="s">
        <v>195</v>
      </c>
      <c r="BF141" s="102" t="s">
        <v>192</v>
      </c>
      <c r="BG141" s="101" t="s">
        <v>504</v>
      </c>
      <c r="BH141" s="101" t="s">
        <v>801</v>
      </c>
      <c r="BI141" s="145" t="s">
        <v>1638</v>
      </c>
      <c r="BJ141" s="101" t="s">
        <v>194</v>
      </c>
      <c r="BK141" s="165"/>
      <c r="BL141" s="165"/>
      <c r="BM141" s="165"/>
      <c r="BN141" s="165"/>
      <c r="BO141" s="165"/>
      <c r="BP141" s="165"/>
      <c r="BQ141" s="83"/>
      <c r="BR141" s="104">
        <v>25.0</v>
      </c>
      <c r="BS141" s="104">
        <v>35.0</v>
      </c>
      <c r="BT141" s="104">
        <v>30.0</v>
      </c>
      <c r="BU141" s="104">
        <v>10.0</v>
      </c>
      <c r="BV141" s="105" t="s">
        <v>3361</v>
      </c>
      <c r="BW141" s="83"/>
      <c r="BX141" s="106" t="s">
        <v>233</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560</v>
      </c>
      <c r="CM141" s="112" t="s">
        <v>516</v>
      </c>
      <c r="CN141" s="112" t="s">
        <v>517</v>
      </c>
      <c r="CO141" s="112" t="s">
        <v>518</v>
      </c>
      <c r="CP141" s="112" t="s">
        <v>339</v>
      </c>
      <c r="CQ141" s="112"/>
      <c r="CR141" s="112">
        <v>34.0</v>
      </c>
      <c r="CS141" s="112">
        <v>135.0</v>
      </c>
      <c r="CT141" s="112">
        <v>247.0</v>
      </c>
      <c r="CU141" s="112">
        <v>359.0</v>
      </c>
      <c r="CV141" s="112">
        <v>471.0</v>
      </c>
      <c r="CW141" s="112">
        <v>583.0</v>
      </c>
      <c r="CX141" s="112" t="s">
        <v>112</v>
      </c>
      <c r="CY141" s="112">
        <v>4.0</v>
      </c>
      <c r="CZ141" s="112">
        <v>12.0</v>
      </c>
      <c r="DA141" s="112">
        <v>21.0</v>
      </c>
      <c r="DB141" s="112">
        <v>30.0</v>
      </c>
      <c r="DC141" s="112">
        <v>39.0</v>
      </c>
      <c r="DD141" s="112">
        <v>48.0</v>
      </c>
      <c r="DE141" s="112" t="s">
        <v>116</v>
      </c>
      <c r="DF141" s="112" t="s">
        <v>3367</v>
      </c>
      <c r="DG141" s="112" t="s">
        <v>3368</v>
      </c>
      <c r="DH141" s="112" t="s">
        <v>3369</v>
      </c>
      <c r="DI141" s="112" t="s">
        <v>3370</v>
      </c>
      <c r="DJ141" s="112" t="s">
        <v>3371</v>
      </c>
      <c r="DK141" s="112"/>
      <c r="DL141" s="113" t="s">
        <v>3372</v>
      </c>
      <c r="DM141" s="114" t="s">
        <v>569</v>
      </c>
      <c r="DN141" s="114">
        <v>3.0</v>
      </c>
      <c r="DO141" s="114">
        <v>5.0</v>
      </c>
      <c r="DP141" s="114" t="s">
        <v>127</v>
      </c>
      <c r="DQ141" s="115" t="s">
        <v>3373</v>
      </c>
      <c r="DR141" s="116" t="s">
        <v>206</v>
      </c>
      <c r="DS141" s="116" t="s">
        <v>383</v>
      </c>
      <c r="DT141" s="116" t="s">
        <v>208</v>
      </c>
      <c r="DU141" s="116" t="s">
        <v>209</v>
      </c>
      <c r="DV141" s="116" t="s">
        <v>210</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176</v>
      </c>
      <c r="C142" s="80" t="s">
        <v>3375</v>
      </c>
      <c r="D142" s="81" t="s">
        <v>3376</v>
      </c>
      <c r="E142" s="82" t="s">
        <v>179</v>
      </c>
      <c r="F142" s="82" t="s">
        <v>3377</v>
      </c>
      <c r="G142" s="82" t="s">
        <v>3378</v>
      </c>
      <c r="H142" s="82" t="s">
        <v>3379</v>
      </c>
      <c r="I142" s="82" t="s">
        <v>3380</v>
      </c>
      <c r="J142" s="83"/>
      <c r="K142" s="84"/>
      <c r="L142" s="84"/>
      <c r="M142" s="84"/>
      <c r="N142" s="84"/>
      <c r="O142" s="85" t="s">
        <v>184</v>
      </c>
      <c r="P142" s="84"/>
      <c r="Q142" s="86"/>
      <c r="R142" s="85" t="s">
        <v>184</v>
      </c>
      <c r="S142" s="85"/>
      <c r="T142" s="85"/>
      <c r="U142" s="85"/>
      <c r="V142" s="142"/>
      <c r="W142" s="87"/>
      <c r="X142" s="88" t="s">
        <v>438</v>
      </c>
      <c r="Y142" s="89" t="s">
        <v>1574</v>
      </c>
      <c r="Z142" s="89" t="s">
        <v>1091</v>
      </c>
      <c r="AA142" s="90"/>
      <c r="AB142" s="91" t="s">
        <v>188</v>
      </c>
      <c r="AC142" s="92" t="s">
        <v>369</v>
      </c>
      <c r="AD142" s="93"/>
      <c r="AE142" s="92"/>
      <c r="AF142" s="92"/>
      <c r="AG142" s="92"/>
      <c r="AH142" s="92"/>
      <c r="AI142" s="101"/>
      <c r="AJ142" s="101"/>
      <c r="AK142" s="101"/>
      <c r="AL142" s="101"/>
      <c r="AM142" s="101"/>
      <c r="AN142" s="101"/>
      <c r="AO142" s="95"/>
      <c r="AP142" s="96" t="s">
        <v>407</v>
      </c>
      <c r="AQ142" s="97" t="s">
        <v>2078</v>
      </c>
      <c r="AR142" s="98" t="s">
        <v>1089</v>
      </c>
      <c r="AS142" s="97" t="s">
        <v>2305</v>
      </c>
      <c r="AT142" s="97" t="s">
        <v>438</v>
      </c>
      <c r="AU142" s="97" t="s">
        <v>3164</v>
      </c>
      <c r="AV142" s="97" t="s">
        <v>470</v>
      </c>
      <c r="AW142" s="94">
        <v>2478.0</v>
      </c>
      <c r="AX142" s="94">
        <v>412.0</v>
      </c>
      <c r="AY142" s="94">
        <v>210.0</v>
      </c>
      <c r="AZ142" s="94">
        <v>199.0</v>
      </c>
      <c r="BA142" s="94">
        <v>173.0</v>
      </c>
      <c r="BB142" s="94">
        <v>260.0</v>
      </c>
      <c r="BC142" s="99"/>
      <c r="BD142" s="100" t="s">
        <v>190</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373</v>
      </c>
      <c r="BY142" s="106" t="s">
        <v>3382</v>
      </c>
      <c r="BZ142" s="106" t="s">
        <v>3383</v>
      </c>
      <c r="CA142" s="106" t="s">
        <v>3384</v>
      </c>
      <c r="CB142" s="106" t="s">
        <v>3385</v>
      </c>
      <c r="CC142" s="106" t="s">
        <v>949</v>
      </c>
      <c r="CD142" s="147"/>
      <c r="CE142" s="123"/>
      <c r="CF142" s="123"/>
      <c r="CG142" s="109" t="s">
        <v>450</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206</v>
      </c>
      <c r="DS142" s="124" t="s">
        <v>384</v>
      </c>
      <c r="DT142" s="124" t="s">
        <v>453</v>
      </c>
      <c r="DU142" s="148" t="s">
        <v>423</v>
      </c>
      <c r="DV142" s="148" t="s">
        <v>424</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238</v>
      </c>
      <c r="B143" s="69" t="s">
        <v>212</v>
      </c>
      <c r="C143" s="80" t="s">
        <v>3387</v>
      </c>
      <c r="D143" s="81" t="s">
        <v>3388</v>
      </c>
      <c r="E143" s="82"/>
      <c r="F143" s="82"/>
      <c r="G143" s="82"/>
      <c r="H143" s="82"/>
      <c r="I143" s="82"/>
      <c r="J143" s="83"/>
      <c r="K143" s="84"/>
      <c r="L143" s="84"/>
      <c r="M143" s="121" t="s">
        <v>184</v>
      </c>
      <c r="N143" s="85"/>
      <c r="O143" s="85"/>
      <c r="P143" s="121" t="s">
        <v>184</v>
      </c>
      <c r="Q143" s="86"/>
      <c r="R143" s="85" t="s">
        <v>184</v>
      </c>
      <c r="S143" s="85"/>
      <c r="T143" s="85"/>
      <c r="U143" s="85"/>
      <c r="V143" s="142"/>
      <c r="W143" s="87"/>
      <c r="X143" s="88" t="s">
        <v>393</v>
      </c>
      <c r="Y143" s="89" t="s">
        <v>1462</v>
      </c>
      <c r="Z143" s="89" t="s">
        <v>766</v>
      </c>
      <c r="AA143" s="90"/>
      <c r="AB143" s="91" t="s">
        <v>197</v>
      </c>
      <c r="AC143" s="92" t="s">
        <v>737</v>
      </c>
      <c r="AD143" s="93" t="s">
        <v>3389</v>
      </c>
      <c r="AE143" s="92" t="s">
        <v>2209</v>
      </c>
      <c r="AF143" s="92" t="s">
        <v>399</v>
      </c>
      <c r="AG143" s="92" t="s">
        <v>505</v>
      </c>
      <c r="AH143" s="92" t="s">
        <v>540</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438</v>
      </c>
      <c r="BI143" s="101" t="s">
        <v>3393</v>
      </c>
      <c r="BJ143" s="101" t="s">
        <v>231</v>
      </c>
      <c r="BK143" s="103"/>
      <c r="BL143" s="103"/>
      <c r="BM143" s="103"/>
      <c r="BN143" s="103"/>
      <c r="BO143" s="103"/>
      <c r="BP143" s="103"/>
      <c r="BQ143" s="83"/>
      <c r="BR143" s="104">
        <v>35.0</v>
      </c>
      <c r="BS143" s="104">
        <v>35.0</v>
      </c>
      <c r="BT143" s="104">
        <v>20.0</v>
      </c>
      <c r="BU143" s="104">
        <v>10.0</v>
      </c>
      <c r="BV143" s="105" t="s">
        <v>3394</v>
      </c>
      <c r="BW143" s="83"/>
      <c r="BX143" s="106" t="s">
        <v>233</v>
      </c>
      <c r="BY143" s="106" t="s">
        <v>3395</v>
      </c>
      <c r="BZ143" s="106" t="s">
        <v>3396</v>
      </c>
      <c r="CA143" s="106" t="s">
        <v>814</v>
      </c>
      <c r="CB143" s="106" t="s">
        <v>3397</v>
      </c>
      <c r="CC143" s="106" t="s">
        <v>1067</v>
      </c>
      <c r="CD143" s="122" t="s">
        <v>3398</v>
      </c>
      <c r="CE143" s="123" t="s">
        <v>3399</v>
      </c>
      <c r="CF143" s="123" t="s">
        <v>3400</v>
      </c>
      <c r="CG143" s="109" t="s">
        <v>450</v>
      </c>
      <c r="CH143" s="109" t="s">
        <v>380</v>
      </c>
      <c r="CI143" s="109"/>
      <c r="CJ143" s="83"/>
      <c r="CK143" s="111" t="s">
        <v>3401</v>
      </c>
      <c r="CL143" s="112" t="s">
        <v>560</v>
      </c>
      <c r="CM143" s="112" t="s">
        <v>561</v>
      </c>
      <c r="CN143" s="112" t="s">
        <v>1044</v>
      </c>
      <c r="CO143" s="112" t="s">
        <v>518</v>
      </c>
      <c r="CP143" s="112"/>
      <c r="CQ143" s="112"/>
      <c r="CR143" s="112">
        <v>25.0</v>
      </c>
      <c r="CS143" s="112">
        <v>101.0</v>
      </c>
      <c r="CT143" s="112">
        <v>185.0</v>
      </c>
      <c r="CU143" s="112">
        <v>269.0</v>
      </c>
      <c r="CV143" s="112">
        <v>353.0</v>
      </c>
      <c r="CW143" s="112">
        <v>437.0</v>
      </c>
      <c r="CX143" s="112" t="s">
        <v>112</v>
      </c>
      <c r="CY143" s="112">
        <v>5.0</v>
      </c>
      <c r="CZ143" s="112">
        <v>15.0</v>
      </c>
      <c r="DA143" s="112">
        <v>26.0</v>
      </c>
      <c r="DB143" s="112">
        <v>37.0</v>
      </c>
      <c r="DC143" s="112">
        <v>48.0</v>
      </c>
      <c r="DD143" s="112">
        <v>59.0</v>
      </c>
      <c r="DE143" s="112" t="s">
        <v>116</v>
      </c>
      <c r="DF143" s="112" t="s">
        <v>3402</v>
      </c>
      <c r="DG143" s="112" t="s">
        <v>3403</v>
      </c>
      <c r="DH143" s="112" t="s">
        <v>3404</v>
      </c>
      <c r="DI143" s="112" t="s">
        <v>3405</v>
      </c>
      <c r="DJ143" s="112" t="s">
        <v>3406</v>
      </c>
      <c r="DK143" s="112"/>
      <c r="DL143" s="113" t="s">
        <v>3407</v>
      </c>
      <c r="DM143" s="114" t="s">
        <v>525</v>
      </c>
      <c r="DN143" s="114">
        <v>3.0</v>
      </c>
      <c r="DO143" s="114">
        <v>2.0</v>
      </c>
      <c r="DP143" s="114" t="s">
        <v>347</v>
      </c>
      <c r="DQ143" s="115" t="s">
        <v>3408</v>
      </c>
      <c r="DR143" s="116" t="s">
        <v>206</v>
      </c>
      <c r="DS143" s="116" t="s">
        <v>383</v>
      </c>
      <c r="DT143" s="116" t="s">
        <v>384</v>
      </c>
      <c r="DU143" s="116" t="s">
        <v>209</v>
      </c>
      <c r="DV143" s="116" t="s">
        <v>210</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1069</v>
      </c>
      <c r="B144" s="69" t="s">
        <v>212</v>
      </c>
      <c r="C144" s="80" t="s">
        <v>3409</v>
      </c>
      <c r="D144" s="81" t="s">
        <v>3410</v>
      </c>
      <c r="E144" s="82" t="s">
        <v>179</v>
      </c>
      <c r="F144" s="82" t="s">
        <v>179</v>
      </c>
      <c r="G144" s="82" t="s">
        <v>3411</v>
      </c>
      <c r="H144" s="82" t="s">
        <v>3412</v>
      </c>
      <c r="I144" s="82" t="s">
        <v>3413</v>
      </c>
      <c r="J144" s="83"/>
      <c r="K144" s="85"/>
      <c r="L144" s="85" t="s">
        <v>184</v>
      </c>
      <c r="M144" s="84"/>
      <c r="N144" s="85" t="s">
        <v>184</v>
      </c>
      <c r="O144" s="85"/>
      <c r="P144" s="84"/>
      <c r="Q144" s="142"/>
      <c r="R144" s="85"/>
      <c r="S144" s="85"/>
      <c r="T144" s="85"/>
      <c r="U144" s="85" t="s">
        <v>184</v>
      </c>
      <c r="V144" s="142"/>
      <c r="W144" s="87"/>
      <c r="X144" s="88" t="s">
        <v>848</v>
      </c>
      <c r="Y144" s="89" t="s">
        <v>638</v>
      </c>
      <c r="Z144" s="89" t="s">
        <v>850</v>
      </c>
      <c r="AA144" s="90"/>
      <c r="AB144" s="91" t="s">
        <v>547</v>
      </c>
      <c r="AC144" s="92" t="s">
        <v>1849</v>
      </c>
      <c r="AD144" s="93" t="s">
        <v>852</v>
      </c>
      <c r="AE144" s="92" t="s">
        <v>548</v>
      </c>
      <c r="AF144" s="92" t="s">
        <v>366</v>
      </c>
      <c r="AG144" s="143" t="s">
        <v>1063</v>
      </c>
      <c r="AH144" s="92" t="s">
        <v>545</v>
      </c>
      <c r="AI144" s="101"/>
      <c r="AJ144" s="101"/>
      <c r="AK144" s="101"/>
      <c r="AL144" s="101"/>
      <c r="AM144" s="101"/>
      <c r="AN144" s="101"/>
      <c r="AO144" s="95"/>
      <c r="AP144" s="96" t="s">
        <v>3414</v>
      </c>
      <c r="AQ144" s="97" t="s">
        <v>3415</v>
      </c>
      <c r="AR144" s="98" t="s">
        <v>3416</v>
      </c>
      <c r="AS144" s="97" t="s">
        <v>3417</v>
      </c>
      <c r="AT144" s="97" t="s">
        <v>196</v>
      </c>
      <c r="AU144" s="97" t="s">
        <v>3418</v>
      </c>
      <c r="AV144" s="97" t="s">
        <v>662</v>
      </c>
      <c r="AW144" s="94"/>
      <c r="AX144" s="94"/>
      <c r="AY144" s="94"/>
      <c r="AZ144" s="94"/>
      <c r="BA144" s="94"/>
      <c r="BB144" s="94"/>
      <c r="BC144" s="99"/>
      <c r="BD144" s="100" t="s">
        <v>197</v>
      </c>
      <c r="BE144" s="145" t="s">
        <v>1272</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200</v>
      </c>
      <c r="BY144" s="106" t="s">
        <v>201</v>
      </c>
      <c r="BZ144" s="106" t="s">
        <v>3420</v>
      </c>
      <c r="CA144" s="106" t="s">
        <v>777</v>
      </c>
      <c r="CB144" s="106" t="s">
        <v>3421</v>
      </c>
      <c r="CC144" s="106" t="s">
        <v>760</v>
      </c>
      <c r="CD144" s="147"/>
      <c r="CE144" s="123"/>
      <c r="CF144" s="123"/>
      <c r="CG144" s="109"/>
      <c r="CH144" s="109"/>
      <c r="CI144" s="109"/>
      <c r="CJ144" s="83"/>
      <c r="CK144" s="111" t="s">
        <v>3422</v>
      </c>
      <c r="CL144" s="112" t="s">
        <v>337</v>
      </c>
      <c r="CM144" s="112" t="s">
        <v>383</v>
      </c>
      <c r="CN144" s="112" t="s">
        <v>518</v>
      </c>
      <c r="CO144" s="112" t="s">
        <v>339</v>
      </c>
      <c r="CP144" s="112" t="s">
        <v>482</v>
      </c>
      <c r="CQ144" s="112"/>
      <c r="CR144" s="112">
        <v>25.0</v>
      </c>
      <c r="CS144" s="112">
        <v>101.0</v>
      </c>
      <c r="CT144" s="112">
        <v>185.0</v>
      </c>
      <c r="CU144" s="112">
        <v>269.0</v>
      </c>
      <c r="CV144" s="112">
        <v>353.0</v>
      </c>
      <c r="CW144" s="112">
        <v>437.0</v>
      </c>
      <c r="CX144" s="112" t="s">
        <v>112</v>
      </c>
      <c r="CY144" s="112">
        <v>9.0</v>
      </c>
      <c r="CZ144" s="112">
        <v>27.0</v>
      </c>
      <c r="DA144" s="112">
        <v>47.0</v>
      </c>
      <c r="DB144" s="112">
        <v>67.0</v>
      </c>
      <c r="DC144" s="112">
        <v>87.0</v>
      </c>
      <c r="DD144" s="112">
        <v>107.0</v>
      </c>
      <c r="DE144" s="112" t="s">
        <v>113</v>
      </c>
      <c r="DF144" s="112" t="s">
        <v>3423</v>
      </c>
      <c r="DG144" s="112" t="s">
        <v>3424</v>
      </c>
      <c r="DH144" s="112" t="s">
        <v>3425</v>
      </c>
      <c r="DI144" s="112" t="s">
        <v>3426</v>
      </c>
      <c r="DJ144" s="112" t="s">
        <v>3427</v>
      </c>
      <c r="DK144" s="112"/>
      <c r="DL144" s="113" t="s">
        <v>3428</v>
      </c>
      <c r="DM144" s="114" t="s">
        <v>569</v>
      </c>
      <c r="DN144" s="114">
        <v>6.0</v>
      </c>
      <c r="DO144" s="114">
        <v>1.0</v>
      </c>
      <c r="DP144" s="114" t="s">
        <v>347</v>
      </c>
      <c r="DQ144" s="115" t="s">
        <v>3429</v>
      </c>
      <c r="DR144" s="124" t="s">
        <v>206</v>
      </c>
      <c r="DS144" s="124" t="s">
        <v>383</v>
      </c>
      <c r="DT144" s="124" t="s">
        <v>208</v>
      </c>
      <c r="DU144" s="124" t="s">
        <v>209</v>
      </c>
      <c r="DV144" s="124" t="s">
        <v>210</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1206</v>
      </c>
      <c r="B145" s="69" t="s">
        <v>212</v>
      </c>
      <c r="C145" s="80" t="s">
        <v>3430</v>
      </c>
      <c r="D145" s="81" t="s">
        <v>3431</v>
      </c>
      <c r="E145" s="82" t="s">
        <v>179</v>
      </c>
      <c r="F145" s="82" t="s">
        <v>179</v>
      </c>
      <c r="G145" s="82" t="s">
        <v>3432</v>
      </c>
      <c r="H145" s="82" t="s">
        <v>3433</v>
      </c>
      <c r="I145" s="82" t="s">
        <v>3434</v>
      </c>
      <c r="J145" s="83"/>
      <c r="K145" s="85"/>
      <c r="L145" s="84"/>
      <c r="M145" s="84"/>
      <c r="N145" s="85" t="s">
        <v>184</v>
      </c>
      <c r="O145" s="85" t="s">
        <v>535</v>
      </c>
      <c r="P145" s="84"/>
      <c r="Q145" s="142"/>
      <c r="R145" s="85"/>
      <c r="S145" s="85"/>
      <c r="T145" s="85" t="s">
        <v>184</v>
      </c>
      <c r="U145" s="85"/>
      <c r="V145" s="142"/>
      <c r="W145" s="87"/>
      <c r="X145" s="88" t="s">
        <v>3435</v>
      </c>
      <c r="Y145" s="89" t="s">
        <v>818</v>
      </c>
      <c r="Z145" s="89" t="s">
        <v>819</v>
      </c>
      <c r="AA145" s="90"/>
      <c r="AB145" s="91" t="s">
        <v>3436</v>
      </c>
      <c r="AC145" s="92" t="s">
        <v>3437</v>
      </c>
      <c r="AD145" s="93" t="s">
        <v>3438</v>
      </c>
      <c r="AE145" s="92" t="s">
        <v>3439</v>
      </c>
      <c r="AF145" s="92" t="s">
        <v>219</v>
      </c>
      <c r="AG145" s="143" t="s">
        <v>3440</v>
      </c>
      <c r="AH145" s="92" t="s">
        <v>585</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402</v>
      </c>
      <c r="BF145" s="102" t="s">
        <v>3442</v>
      </c>
      <c r="BG145" s="101" t="s">
        <v>3443</v>
      </c>
      <c r="BH145" s="101" t="s">
        <v>229</v>
      </c>
      <c r="BI145" s="101" t="s">
        <v>821</v>
      </c>
      <c r="BJ145" s="101" t="s">
        <v>265</v>
      </c>
      <c r="BK145" s="165"/>
      <c r="BL145" s="165"/>
      <c r="BM145" s="165"/>
      <c r="BN145" s="165"/>
      <c r="BO145" s="165"/>
      <c r="BP145" s="165"/>
      <c r="BQ145" s="83"/>
      <c r="BR145" s="104">
        <v>20.0</v>
      </c>
      <c r="BS145" s="104">
        <v>10.0</v>
      </c>
      <c r="BT145" s="104">
        <v>35.0</v>
      </c>
      <c r="BU145" s="104">
        <v>35.0</v>
      </c>
      <c r="BV145" s="105" t="s">
        <v>3444</v>
      </c>
      <c r="BW145" s="83"/>
      <c r="BX145" s="106" t="s">
        <v>1489</v>
      </c>
      <c r="BY145" s="106" t="s">
        <v>201</v>
      </c>
      <c r="BZ145" s="106" t="s">
        <v>2352</v>
      </c>
      <c r="CA145" s="106" t="s">
        <v>2353</v>
      </c>
      <c r="CB145" s="106" t="s">
        <v>3445</v>
      </c>
      <c r="CC145" s="106" t="s">
        <v>1186</v>
      </c>
      <c r="CD145" s="147"/>
      <c r="CE145" s="123"/>
      <c r="CF145" s="123"/>
      <c r="CG145" s="109" t="s">
        <v>302</v>
      </c>
      <c r="CH145" s="109"/>
      <c r="CI145" s="109"/>
      <c r="CJ145" s="83"/>
      <c r="CK145" s="111" t="s">
        <v>3446</v>
      </c>
      <c r="CL145" s="112" t="s">
        <v>560</v>
      </c>
      <c r="CM145" s="112" t="s">
        <v>675</v>
      </c>
      <c r="CN145" s="112" t="s">
        <v>482</v>
      </c>
      <c r="CO145" s="112" t="s">
        <v>282</v>
      </c>
      <c r="CP145" s="112"/>
      <c r="CQ145" s="112"/>
      <c r="CR145" s="112">
        <v>21.0</v>
      </c>
      <c r="CS145" s="112">
        <v>84.0</v>
      </c>
      <c r="CT145" s="112">
        <v>154.0</v>
      </c>
      <c r="CU145" s="112">
        <v>224.0</v>
      </c>
      <c r="CV145" s="112">
        <v>294.0</v>
      </c>
      <c r="CW145" s="112">
        <v>364.0</v>
      </c>
      <c r="CX145" s="112" t="s">
        <v>112</v>
      </c>
      <c r="CY145" s="112">
        <v>6.0</v>
      </c>
      <c r="CZ145" s="112">
        <v>17.0</v>
      </c>
      <c r="DA145" s="112">
        <v>29.0</v>
      </c>
      <c r="DB145" s="112">
        <v>41.0</v>
      </c>
      <c r="DC145" s="112">
        <v>53.0</v>
      </c>
      <c r="DD145" s="112">
        <v>65.0</v>
      </c>
      <c r="DE145" s="112" t="s">
        <v>116</v>
      </c>
      <c r="DF145" s="112" t="s">
        <v>3447</v>
      </c>
      <c r="DG145" s="112" t="s">
        <v>3448</v>
      </c>
      <c r="DH145" s="112" t="s">
        <v>3449</v>
      </c>
      <c r="DI145" s="112" t="s">
        <v>3450</v>
      </c>
      <c r="DJ145" s="112" t="s">
        <v>3451</v>
      </c>
      <c r="DK145" s="112"/>
      <c r="DL145" s="113" t="s">
        <v>3452</v>
      </c>
      <c r="DM145" s="114" t="s">
        <v>1679</v>
      </c>
      <c r="DN145" s="114">
        <v>5.0</v>
      </c>
      <c r="DO145" s="114" t="s">
        <v>273</v>
      </c>
      <c r="DP145" s="114">
        <v>4.0</v>
      </c>
      <c r="DQ145" s="115" t="s">
        <v>3453</v>
      </c>
      <c r="DR145" s="116" t="s">
        <v>248</v>
      </c>
      <c r="DS145" s="116" t="s">
        <v>249</v>
      </c>
      <c r="DT145" s="116" t="s">
        <v>275</v>
      </c>
      <c r="DU145" s="116" t="s">
        <v>250</v>
      </c>
      <c r="DV145" s="116" t="s">
        <v>251</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212</v>
      </c>
      <c r="C146" s="80" t="s">
        <v>3455</v>
      </c>
      <c r="D146" s="81" t="s">
        <v>3456</v>
      </c>
      <c r="E146" s="82" t="s">
        <v>179</v>
      </c>
      <c r="F146" s="82" t="s">
        <v>179</v>
      </c>
      <c r="G146" s="82"/>
      <c r="H146" s="82"/>
      <c r="I146" s="82"/>
      <c r="J146" s="83"/>
      <c r="K146" s="85" t="s">
        <v>184</v>
      </c>
      <c r="L146" s="84"/>
      <c r="M146" s="84"/>
      <c r="N146" s="85"/>
      <c r="O146" s="85"/>
      <c r="P146" s="156"/>
      <c r="Q146" s="142"/>
      <c r="R146" s="85"/>
      <c r="S146" s="85" t="s">
        <v>184</v>
      </c>
      <c r="T146" s="85"/>
      <c r="U146" s="85"/>
      <c r="V146" s="142" t="s">
        <v>184</v>
      </c>
      <c r="W146" s="87"/>
      <c r="X146" s="88" t="s">
        <v>1686</v>
      </c>
      <c r="Y146" s="89" t="s">
        <v>1462</v>
      </c>
      <c r="Z146" s="89" t="s">
        <v>432</v>
      </c>
      <c r="AA146" s="90"/>
      <c r="AB146" s="91" t="s">
        <v>3457</v>
      </c>
      <c r="AC146" s="92" t="s">
        <v>737</v>
      </c>
      <c r="AD146" s="93" t="s">
        <v>3458</v>
      </c>
      <c r="AE146" s="92" t="s">
        <v>443</v>
      </c>
      <c r="AF146" s="92" t="s">
        <v>399</v>
      </c>
      <c r="AG146" s="143" t="s">
        <v>3459</v>
      </c>
      <c r="AH146" s="92" t="s">
        <v>540</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440</v>
      </c>
      <c r="BF146" s="102" t="s">
        <v>3455</v>
      </c>
      <c r="BG146" s="101" t="s">
        <v>3461</v>
      </c>
      <c r="BH146" s="101" t="s">
        <v>772</v>
      </c>
      <c r="BI146" s="101" t="s">
        <v>3462</v>
      </c>
      <c r="BJ146" s="101" t="s">
        <v>662</v>
      </c>
      <c r="BK146" s="165"/>
      <c r="BL146" s="165"/>
      <c r="BM146" s="165"/>
      <c r="BN146" s="165"/>
      <c r="BO146" s="165"/>
      <c r="BP146" s="165"/>
      <c r="BQ146" s="83"/>
      <c r="BR146" s="104">
        <v>40.0</v>
      </c>
      <c r="BS146" s="104">
        <v>40.0</v>
      </c>
      <c r="BT146" s="104">
        <v>10.0</v>
      </c>
      <c r="BU146" s="104">
        <v>10.0</v>
      </c>
      <c r="BV146" s="105" t="s">
        <v>3463</v>
      </c>
      <c r="BW146" s="83"/>
      <c r="BX146" s="106" t="s">
        <v>1489</v>
      </c>
      <c r="BY146" s="106" t="s">
        <v>201</v>
      </c>
      <c r="BZ146" s="106" t="s">
        <v>3464</v>
      </c>
      <c r="CA146" s="106" t="s">
        <v>179</v>
      </c>
      <c r="CB146" s="106" t="s">
        <v>3465</v>
      </c>
      <c r="CC146" s="106" t="s">
        <v>179</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525</v>
      </c>
      <c r="DN146" s="114">
        <v>3.0</v>
      </c>
      <c r="DO146" s="114">
        <v>1.0</v>
      </c>
      <c r="DP146" s="114" t="s">
        <v>347</v>
      </c>
      <c r="DQ146" s="115" t="s">
        <v>3469</v>
      </c>
      <c r="DR146" s="124" t="s">
        <v>206</v>
      </c>
      <c r="DS146" s="124" t="s">
        <v>383</v>
      </c>
      <c r="DT146" s="124" t="s">
        <v>384</v>
      </c>
      <c r="DU146" s="124" t="s">
        <v>209</v>
      </c>
      <c r="DV146" s="124" t="s">
        <v>210</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212</v>
      </c>
      <c r="C147" s="80" t="s">
        <v>3471</v>
      </c>
      <c r="D147" s="81" t="s">
        <v>3472</v>
      </c>
      <c r="E147" s="82"/>
      <c r="F147" s="82"/>
      <c r="G147" s="82"/>
      <c r="H147" s="82"/>
      <c r="I147" s="82"/>
      <c r="J147" s="83"/>
      <c r="K147" s="85"/>
      <c r="L147" s="84"/>
      <c r="M147" s="84"/>
      <c r="N147" s="84"/>
      <c r="O147" s="85"/>
      <c r="P147" s="85" t="s">
        <v>184</v>
      </c>
      <c r="Q147" s="142"/>
      <c r="R147" s="85"/>
      <c r="S147" s="85" t="s">
        <v>184</v>
      </c>
      <c r="T147" s="85" t="s">
        <v>184</v>
      </c>
      <c r="U147" s="85"/>
      <c r="V147" s="142"/>
      <c r="W147" s="87"/>
      <c r="X147" s="88" t="s">
        <v>3473</v>
      </c>
      <c r="Y147" s="89" t="s">
        <v>228</v>
      </c>
      <c r="Z147" s="89" t="s">
        <v>3474</v>
      </c>
      <c r="AA147" s="90"/>
      <c r="AB147" s="91" t="s">
        <v>3475</v>
      </c>
      <c r="AC147" s="92" t="s">
        <v>468</v>
      </c>
      <c r="AD147" s="93" t="s">
        <v>3476</v>
      </c>
      <c r="AE147" s="92" t="s">
        <v>3477</v>
      </c>
      <c r="AF147" s="92" t="s">
        <v>229</v>
      </c>
      <c r="AG147" s="143" t="s">
        <v>997</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471</v>
      </c>
      <c r="BE147" s="145" t="s">
        <v>217</v>
      </c>
      <c r="BF147" s="102" t="s">
        <v>2638</v>
      </c>
      <c r="BG147" s="101" t="s">
        <v>819</v>
      </c>
      <c r="BH147" s="101" t="s">
        <v>219</v>
      </c>
      <c r="BI147" s="101" t="s">
        <v>1141</v>
      </c>
      <c r="BJ147" s="101" t="s">
        <v>224</v>
      </c>
      <c r="BK147" s="165"/>
      <c r="BL147" s="165"/>
      <c r="BM147" s="165"/>
      <c r="BN147" s="165"/>
      <c r="BO147" s="165"/>
      <c r="BP147" s="165"/>
      <c r="BQ147" s="83"/>
      <c r="BR147" s="104">
        <v>10.0</v>
      </c>
      <c r="BS147" s="104">
        <v>40.0</v>
      </c>
      <c r="BT147" s="104">
        <v>20.0</v>
      </c>
      <c r="BU147" s="104">
        <v>30.0</v>
      </c>
      <c r="BV147" s="105" t="s">
        <v>3478</v>
      </c>
      <c r="BW147" s="83"/>
      <c r="BX147" s="106" t="s">
        <v>373</v>
      </c>
      <c r="BY147" s="106" t="s">
        <v>201</v>
      </c>
      <c r="BZ147" s="106" t="s">
        <v>3479</v>
      </c>
      <c r="CA147" s="106" t="s">
        <v>902</v>
      </c>
      <c r="CB147" s="106" t="s">
        <v>3480</v>
      </c>
      <c r="CC147" s="106" t="s">
        <v>627</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245</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212</v>
      </c>
      <c r="C148" s="80" t="s">
        <v>3485</v>
      </c>
      <c r="D148" s="81" t="s">
        <v>3486</v>
      </c>
      <c r="E148" s="82" t="s">
        <v>179</v>
      </c>
      <c r="F148" s="82" t="s">
        <v>179</v>
      </c>
      <c r="G148" s="82" t="s">
        <v>3487</v>
      </c>
      <c r="H148" s="82" t="s">
        <v>3488</v>
      </c>
      <c r="I148" s="82" t="s">
        <v>3489</v>
      </c>
      <c r="J148" s="83"/>
      <c r="K148" s="85"/>
      <c r="L148" s="84"/>
      <c r="M148" s="84"/>
      <c r="N148" s="84"/>
      <c r="O148" s="85"/>
      <c r="P148" s="84"/>
      <c r="Q148" s="142"/>
      <c r="R148" s="85"/>
      <c r="S148" s="85" t="s">
        <v>184</v>
      </c>
      <c r="T148" s="85" t="s">
        <v>535</v>
      </c>
      <c r="U148" s="85"/>
      <c r="V148" s="142"/>
      <c r="W148" s="87"/>
      <c r="X148" s="88" t="s">
        <v>282</v>
      </c>
      <c r="Y148" s="89" t="s">
        <v>283</v>
      </c>
      <c r="Z148" s="89" t="s">
        <v>1030</v>
      </c>
      <c r="AA148" s="90"/>
      <c r="AB148" s="91" t="s">
        <v>578</v>
      </c>
      <c r="AC148" s="92" t="s">
        <v>3490</v>
      </c>
      <c r="AD148" s="93" t="s">
        <v>224</v>
      </c>
      <c r="AE148" s="92" t="s">
        <v>3491</v>
      </c>
      <c r="AF148" s="92" t="s">
        <v>224</v>
      </c>
      <c r="AG148" s="143" t="s">
        <v>1736</v>
      </c>
      <c r="AH148" s="92" t="s">
        <v>540</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257</v>
      </c>
      <c r="BE148" s="145" t="s">
        <v>579</v>
      </c>
      <c r="BF148" s="102" t="s">
        <v>3492</v>
      </c>
      <c r="BG148" s="101" t="s">
        <v>1456</v>
      </c>
      <c r="BH148" s="101" t="s">
        <v>265</v>
      </c>
      <c r="BI148" s="101" t="s">
        <v>3493</v>
      </c>
      <c r="BJ148" s="101" t="s">
        <v>662</v>
      </c>
      <c r="BK148" s="165"/>
      <c r="BL148" s="165"/>
      <c r="BM148" s="165"/>
      <c r="BN148" s="165"/>
      <c r="BO148" s="165"/>
      <c r="BP148" s="165"/>
      <c r="BQ148" s="83"/>
      <c r="BR148" s="104">
        <v>20.0</v>
      </c>
      <c r="BS148" s="104">
        <v>15.0</v>
      </c>
      <c r="BT148" s="104">
        <v>35.0</v>
      </c>
      <c r="BU148" s="104">
        <v>30.0</v>
      </c>
      <c r="BV148" s="105" t="s">
        <v>3494</v>
      </c>
      <c r="BW148" s="83"/>
      <c r="BX148" s="106" t="s">
        <v>200</v>
      </c>
      <c r="BY148" s="106" t="s">
        <v>201</v>
      </c>
      <c r="BZ148" s="106" t="s">
        <v>1939</v>
      </c>
      <c r="CA148" s="106" t="s">
        <v>1940</v>
      </c>
      <c r="CB148" s="106" t="s">
        <v>3495</v>
      </c>
      <c r="CC148" s="106" t="s">
        <v>2744</v>
      </c>
      <c r="CD148" s="147"/>
      <c r="CE148" s="123"/>
      <c r="CF148" s="123"/>
      <c r="CG148" s="109"/>
      <c r="CH148" s="109"/>
      <c r="CI148" s="109"/>
      <c r="CJ148" s="83"/>
      <c r="CK148" s="111" t="s">
        <v>3496</v>
      </c>
      <c r="CL148" s="112" t="s">
        <v>560</v>
      </c>
      <c r="CM148" s="112" t="s">
        <v>675</v>
      </c>
      <c r="CN148" s="112" t="s">
        <v>282</v>
      </c>
      <c r="CO148" s="112" t="s">
        <v>482</v>
      </c>
      <c r="CP148" s="112"/>
      <c r="CQ148" s="112"/>
      <c r="CR148" s="112">
        <v>21.0</v>
      </c>
      <c r="CS148" s="112">
        <v>84.0</v>
      </c>
      <c r="CT148" s="112">
        <v>154.0</v>
      </c>
      <c r="CU148" s="112">
        <v>224.0</v>
      </c>
      <c r="CV148" s="112">
        <v>294.0</v>
      </c>
      <c r="CW148" s="112">
        <v>364.0</v>
      </c>
      <c r="CX148" s="112" t="s">
        <v>112</v>
      </c>
      <c r="CY148" s="112">
        <v>6.0</v>
      </c>
      <c r="CZ148" s="112">
        <v>17.0</v>
      </c>
      <c r="DA148" s="112">
        <v>29.0</v>
      </c>
      <c r="DB148" s="112">
        <v>41.0</v>
      </c>
      <c r="DC148" s="112">
        <v>53.0</v>
      </c>
      <c r="DD148" s="112">
        <v>65.0</v>
      </c>
      <c r="DE148" s="112" t="s">
        <v>116</v>
      </c>
      <c r="DF148" s="112" t="s">
        <v>3497</v>
      </c>
      <c r="DG148" s="112" t="s">
        <v>3498</v>
      </c>
      <c r="DH148" s="112" t="s">
        <v>3499</v>
      </c>
      <c r="DI148" s="112" t="s">
        <v>3500</v>
      </c>
      <c r="DJ148" s="112" t="s">
        <v>3501</v>
      </c>
      <c r="DK148" s="112"/>
      <c r="DL148" s="113" t="s">
        <v>3502</v>
      </c>
      <c r="DM148" s="114" t="s">
        <v>590</v>
      </c>
      <c r="DN148" s="114">
        <v>5.0</v>
      </c>
      <c r="DO148" s="114">
        <v>5.0</v>
      </c>
      <c r="DP148" s="114" t="s">
        <v>712</v>
      </c>
      <c r="DQ148" s="115" t="s">
        <v>3503</v>
      </c>
      <c r="DR148" s="124" t="s">
        <v>248</v>
      </c>
      <c r="DS148" s="124" t="s">
        <v>249</v>
      </c>
      <c r="DT148" s="124" t="s">
        <v>275</v>
      </c>
      <c r="DU148" s="124" t="s">
        <v>350</v>
      </c>
      <c r="DV148" s="124" t="s">
        <v>351</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212</v>
      </c>
      <c r="C149" s="80" t="s">
        <v>3504</v>
      </c>
      <c r="D149" s="81" t="s">
        <v>3505</v>
      </c>
      <c r="E149" s="82"/>
      <c r="F149" s="82"/>
      <c r="G149" s="82"/>
      <c r="H149" s="82"/>
      <c r="I149" s="82"/>
      <c r="J149" s="83"/>
      <c r="K149" s="85" t="s">
        <v>184</v>
      </c>
      <c r="L149" s="84"/>
      <c r="M149" s="84"/>
      <c r="N149" s="85" t="s">
        <v>184</v>
      </c>
      <c r="O149" s="85"/>
      <c r="P149" s="84"/>
      <c r="Q149" s="142"/>
      <c r="R149" s="85"/>
      <c r="S149" s="85"/>
      <c r="T149" s="85" t="s">
        <v>184</v>
      </c>
      <c r="U149" s="85"/>
      <c r="V149" s="142"/>
      <c r="W149" s="87"/>
      <c r="X149" s="88" t="s">
        <v>282</v>
      </c>
      <c r="Y149" s="89" t="s">
        <v>818</v>
      </c>
      <c r="Z149" s="89" t="s">
        <v>3506</v>
      </c>
      <c r="AA149" s="90"/>
      <c r="AB149" s="91" t="s">
        <v>578</v>
      </c>
      <c r="AC149" s="92" t="s">
        <v>289</v>
      </c>
      <c r="AD149" s="93" t="s">
        <v>224</v>
      </c>
      <c r="AE149" s="92" t="s">
        <v>1294</v>
      </c>
      <c r="AF149" s="92" t="s">
        <v>229</v>
      </c>
      <c r="AG149" s="143" t="s">
        <v>995</v>
      </c>
      <c r="AH149" s="92" t="s">
        <v>231</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1288</v>
      </c>
      <c r="BF149" s="102" t="s">
        <v>3508</v>
      </c>
      <c r="BG149" s="101" t="s">
        <v>3509</v>
      </c>
      <c r="BH149" s="101" t="s">
        <v>224</v>
      </c>
      <c r="BI149" s="101" t="s">
        <v>230</v>
      </c>
      <c r="BJ149" s="101" t="s">
        <v>295</v>
      </c>
      <c r="BK149" s="165"/>
      <c r="BL149" s="165"/>
      <c r="BM149" s="165"/>
      <c r="BN149" s="165"/>
      <c r="BO149" s="165"/>
      <c r="BP149" s="165"/>
      <c r="BQ149" s="83"/>
      <c r="BR149" s="104">
        <v>30.0</v>
      </c>
      <c r="BS149" s="104">
        <v>15.0</v>
      </c>
      <c r="BT149" s="104">
        <v>20.0</v>
      </c>
      <c r="BU149" s="104">
        <v>35.0</v>
      </c>
      <c r="BV149" s="105" t="s">
        <v>3510</v>
      </c>
      <c r="BW149" s="83"/>
      <c r="BX149" s="106" t="s">
        <v>373</v>
      </c>
      <c r="BY149" s="106" t="s">
        <v>201</v>
      </c>
      <c r="BZ149" s="106" t="s">
        <v>3326</v>
      </c>
      <c r="CA149" s="106" t="s">
        <v>1617</v>
      </c>
      <c r="CB149" s="106" t="s">
        <v>3511</v>
      </c>
      <c r="CC149" s="106" t="s">
        <v>830</v>
      </c>
      <c r="CD149" s="147"/>
      <c r="CE149" s="123" t="s">
        <v>3512</v>
      </c>
      <c r="CF149" s="343" t="s">
        <v>3513</v>
      </c>
      <c r="CG149" s="109"/>
      <c r="CH149" s="109"/>
      <c r="CI149" s="109"/>
      <c r="CJ149" s="83"/>
      <c r="CK149" s="111" t="s">
        <v>3514</v>
      </c>
      <c r="CL149" s="112" t="s">
        <v>560</v>
      </c>
      <c r="CM149" s="112" t="s">
        <v>675</v>
      </c>
      <c r="CN149" s="112" t="s">
        <v>282</v>
      </c>
      <c r="CO149" s="112" t="s">
        <v>1014</v>
      </c>
      <c r="CP149" s="112"/>
      <c r="CQ149" s="112"/>
      <c r="CR149" s="112">
        <v>21.0</v>
      </c>
      <c r="CS149" s="112">
        <v>84.0</v>
      </c>
      <c r="CT149" s="112">
        <v>154.0</v>
      </c>
      <c r="CU149" s="112">
        <v>224.0</v>
      </c>
      <c r="CV149" s="112">
        <v>294.0</v>
      </c>
      <c r="CW149" s="112">
        <v>364.0</v>
      </c>
      <c r="CX149" s="112" t="s">
        <v>112</v>
      </c>
      <c r="CY149" s="112">
        <v>6.0</v>
      </c>
      <c r="CZ149" s="112">
        <v>17.0</v>
      </c>
      <c r="DA149" s="112">
        <v>29.0</v>
      </c>
      <c r="DB149" s="112">
        <v>41.0</v>
      </c>
      <c r="DC149" s="112">
        <v>53.0</v>
      </c>
      <c r="DD149" s="112">
        <v>65.0</v>
      </c>
      <c r="DE149" s="112" t="s">
        <v>116</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248</v>
      </c>
      <c r="DS149" s="116" t="s">
        <v>249</v>
      </c>
      <c r="DT149" s="116" t="s">
        <v>275</v>
      </c>
      <c r="DU149" s="116" t="s">
        <v>250</v>
      </c>
      <c r="DV149" s="116" t="s">
        <v>251</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212</v>
      </c>
      <c r="C150" s="80" t="s">
        <v>3525</v>
      </c>
      <c r="D150" s="81" t="s">
        <v>3526</v>
      </c>
      <c r="E150" s="82" t="s">
        <v>179</v>
      </c>
      <c r="F150" s="82" t="s">
        <v>179</v>
      </c>
      <c r="G150" s="82" t="s">
        <v>3527</v>
      </c>
      <c r="H150" s="82" t="s">
        <v>2485</v>
      </c>
      <c r="I150" s="82" t="s">
        <v>3528</v>
      </c>
      <c r="J150" s="83"/>
      <c r="K150" s="85" t="s">
        <v>184</v>
      </c>
      <c r="L150" s="84"/>
      <c r="M150" s="84"/>
      <c r="N150" s="84"/>
      <c r="O150" s="85" t="s">
        <v>184</v>
      </c>
      <c r="P150" s="84"/>
      <c r="Q150" s="142"/>
      <c r="R150" s="85"/>
      <c r="S150" s="85"/>
      <c r="T150" s="85"/>
      <c r="U150" s="85"/>
      <c r="V150" s="142" t="s">
        <v>184</v>
      </c>
      <c r="W150" s="87"/>
      <c r="X150" s="88" t="s">
        <v>393</v>
      </c>
      <c r="Y150" s="89" t="s">
        <v>2209</v>
      </c>
      <c r="Z150" s="89" t="s">
        <v>505</v>
      </c>
      <c r="AA150" s="90"/>
      <c r="AB150" s="91" t="s">
        <v>3529</v>
      </c>
      <c r="AC150" s="92" t="s">
        <v>638</v>
      </c>
      <c r="AD150" s="93" t="s">
        <v>3530</v>
      </c>
      <c r="AE150" s="92" t="s">
        <v>548</v>
      </c>
      <c r="AF150" s="92" t="s">
        <v>196</v>
      </c>
      <c r="AG150" s="143" t="s">
        <v>3531</v>
      </c>
      <c r="AH150" s="92" t="s">
        <v>325</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766</v>
      </c>
      <c r="BH150" s="101" t="s">
        <v>399</v>
      </c>
      <c r="BI150" s="101" t="s">
        <v>2596</v>
      </c>
      <c r="BJ150" s="101" t="s">
        <v>662</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233</v>
      </c>
      <c r="BY150" s="106" t="s">
        <v>201</v>
      </c>
      <c r="BZ150" s="106" t="s">
        <v>3536</v>
      </c>
      <c r="CA150" s="106" t="s">
        <v>179</v>
      </c>
      <c r="CB150" s="106" t="s">
        <v>3537</v>
      </c>
      <c r="CC150" s="106" t="s">
        <v>179</v>
      </c>
      <c r="CD150" s="122" t="s">
        <v>2491</v>
      </c>
      <c r="CE150" s="123" t="s">
        <v>3538</v>
      </c>
      <c r="CF150" s="123" t="s">
        <v>3539</v>
      </c>
      <c r="CG150" s="109" t="s">
        <v>379</v>
      </c>
      <c r="CH150" s="109" t="s">
        <v>303</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569</v>
      </c>
      <c r="DN150" s="114">
        <v>5.0</v>
      </c>
      <c r="DO150" s="114" t="s">
        <v>273</v>
      </c>
      <c r="DP150" s="114" t="s">
        <v>3541</v>
      </c>
      <c r="DQ150" s="115" t="s">
        <v>3542</v>
      </c>
      <c r="DR150" s="124" t="s">
        <v>206</v>
      </c>
      <c r="DS150" s="124" t="s">
        <v>383</v>
      </c>
      <c r="DT150" s="124" t="s">
        <v>208</v>
      </c>
      <c r="DU150" s="124" t="s">
        <v>209</v>
      </c>
      <c r="DV150" s="124" t="s">
        <v>210</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176</v>
      </c>
      <c r="C151" s="80" t="s">
        <v>3544</v>
      </c>
      <c r="D151" s="81" t="s">
        <v>3545</v>
      </c>
      <c r="E151" s="82" t="s">
        <v>179</v>
      </c>
      <c r="F151" s="82" t="s">
        <v>2225</v>
      </c>
      <c r="G151" s="82" t="s">
        <v>2226</v>
      </c>
      <c r="H151" s="82" t="s">
        <v>2227</v>
      </c>
      <c r="I151" s="82" t="s">
        <v>2228</v>
      </c>
      <c r="J151" s="83"/>
      <c r="K151" s="84"/>
      <c r="L151" s="85" t="s">
        <v>184</v>
      </c>
      <c r="M151" s="84"/>
      <c r="N151" s="84"/>
      <c r="O151" s="84"/>
      <c r="P151" s="85" t="s">
        <v>184</v>
      </c>
      <c r="Q151" s="86"/>
      <c r="R151" s="84"/>
      <c r="S151" s="84"/>
      <c r="T151" s="84"/>
      <c r="U151" s="84"/>
      <c r="V151" s="86"/>
      <c r="W151" s="87"/>
      <c r="X151" s="88" t="s">
        <v>848</v>
      </c>
      <c r="Y151" s="89" t="s">
        <v>696</v>
      </c>
      <c r="Z151" s="89" t="s">
        <v>1406</v>
      </c>
      <c r="AA151" s="90"/>
      <c r="AB151" s="91" t="s">
        <v>1061</v>
      </c>
      <c r="AC151" s="92" t="s">
        <v>850</v>
      </c>
      <c r="AD151" s="93"/>
      <c r="AE151" s="92"/>
      <c r="AF151" s="92"/>
      <c r="AG151" s="92"/>
      <c r="AH151" s="92"/>
      <c r="AI151" s="101"/>
      <c r="AJ151" s="101"/>
      <c r="AK151" s="101"/>
      <c r="AL151" s="101"/>
      <c r="AM151" s="101"/>
      <c r="AN151" s="101"/>
      <c r="AO151" s="95"/>
      <c r="AP151" s="96" t="s">
        <v>547</v>
      </c>
      <c r="AQ151" s="97" t="s">
        <v>641</v>
      </c>
      <c r="AR151" s="98" t="s">
        <v>1405</v>
      </c>
      <c r="AS151" s="97" t="s">
        <v>1031</v>
      </c>
      <c r="AT151" s="97" t="s">
        <v>196</v>
      </c>
      <c r="AU151" s="97" t="s">
        <v>660</v>
      </c>
      <c r="AV151" s="97" t="s">
        <v>545</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200</v>
      </c>
      <c r="BY151" s="106" t="s">
        <v>201</v>
      </c>
      <c r="BZ151" s="106" t="s">
        <v>1769</v>
      </c>
      <c r="CA151" s="106" t="s">
        <v>671</v>
      </c>
      <c r="CB151" s="106" t="s">
        <v>3547</v>
      </c>
      <c r="CC151" s="106" t="s">
        <v>1387</v>
      </c>
      <c r="CD151" s="122" t="s">
        <v>3548</v>
      </c>
      <c r="CE151" s="123" t="s">
        <v>3549</v>
      </c>
      <c r="CF151" s="123" t="s">
        <v>3550</v>
      </c>
      <c r="CG151" s="109" t="s">
        <v>379</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206</v>
      </c>
      <c r="DS151" s="116" t="s">
        <v>383</v>
      </c>
      <c r="DT151" s="116" t="s">
        <v>208</v>
      </c>
      <c r="DU151" s="116" t="s">
        <v>209</v>
      </c>
      <c r="DV151" s="116" t="s">
        <v>210</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212</v>
      </c>
      <c r="C152" s="80" t="s">
        <v>3552</v>
      </c>
      <c r="D152" s="81" t="s">
        <v>3553</v>
      </c>
      <c r="E152" s="82"/>
      <c r="F152" s="82"/>
      <c r="G152" s="82"/>
      <c r="H152" s="82"/>
      <c r="I152" s="82"/>
      <c r="J152" s="83"/>
      <c r="K152" s="84"/>
      <c r="L152" s="85"/>
      <c r="M152" s="84"/>
      <c r="N152" s="84"/>
      <c r="O152" s="121" t="s">
        <v>184</v>
      </c>
      <c r="P152" s="85" t="s">
        <v>184</v>
      </c>
      <c r="Q152" s="86"/>
      <c r="R152" s="84"/>
      <c r="S152" s="84"/>
      <c r="T152" s="84"/>
      <c r="U152" s="84"/>
      <c r="V152" s="128" t="s">
        <v>184</v>
      </c>
      <c r="W152" s="87"/>
      <c r="X152" s="88" t="s">
        <v>3554</v>
      </c>
      <c r="Y152" s="89" t="s">
        <v>3555</v>
      </c>
      <c r="Z152" s="89" t="s">
        <v>434</v>
      </c>
      <c r="AA152" s="90"/>
      <c r="AB152" s="91" t="s">
        <v>3556</v>
      </c>
      <c r="AC152" s="92" t="s">
        <v>1462</v>
      </c>
      <c r="AD152" s="93" t="s">
        <v>3557</v>
      </c>
      <c r="AE152" s="92" t="s">
        <v>3558</v>
      </c>
      <c r="AF152" s="92" t="s">
        <v>507</v>
      </c>
      <c r="AG152" s="92" t="s">
        <v>198</v>
      </c>
      <c r="AH152" s="92" t="s">
        <v>265</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1274</v>
      </c>
      <c r="BH152" s="101" t="s">
        <v>438</v>
      </c>
      <c r="BI152" s="101" t="s">
        <v>3561</v>
      </c>
      <c r="BJ152" s="101" t="s">
        <v>231</v>
      </c>
      <c r="BK152" s="103"/>
      <c r="BL152" s="103"/>
      <c r="BM152" s="103"/>
      <c r="BN152" s="103"/>
      <c r="BO152" s="103"/>
      <c r="BP152" s="103"/>
      <c r="BQ152" s="83"/>
      <c r="BR152" s="104">
        <v>10.0</v>
      </c>
      <c r="BS152" s="104">
        <v>30.0</v>
      </c>
      <c r="BT152" s="104">
        <v>25.0</v>
      </c>
      <c r="BU152" s="104">
        <v>35.0</v>
      </c>
      <c r="BV152" s="105" t="s">
        <v>3562</v>
      </c>
      <c r="BW152" s="83"/>
      <c r="BX152" s="106" t="s">
        <v>233</v>
      </c>
      <c r="BY152" s="106" t="s">
        <v>201</v>
      </c>
      <c r="BZ152" s="106" t="s">
        <v>3563</v>
      </c>
      <c r="CA152" s="106" t="s">
        <v>179</v>
      </c>
      <c r="CB152" s="106" t="s">
        <v>3564</v>
      </c>
      <c r="CC152" s="106" t="s">
        <v>179</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305</v>
      </c>
      <c r="DN152" s="114" t="s">
        <v>179</v>
      </c>
      <c r="DO152" s="114" t="s">
        <v>273</v>
      </c>
      <c r="DP152" s="114" t="s">
        <v>347</v>
      </c>
      <c r="DQ152" s="115" t="s">
        <v>3569</v>
      </c>
      <c r="DR152" s="124" t="s">
        <v>206</v>
      </c>
      <c r="DS152" s="124" t="s">
        <v>384</v>
      </c>
      <c r="DT152" s="124" t="s">
        <v>453</v>
      </c>
      <c r="DU152" s="124" t="s">
        <v>209</v>
      </c>
      <c r="DV152" s="124" t="s">
        <v>210</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386</v>
      </c>
      <c r="C153" s="80" t="s">
        <v>3571</v>
      </c>
      <c r="D153" s="81" t="s">
        <v>3572</v>
      </c>
      <c r="E153" s="82" t="s">
        <v>179</v>
      </c>
      <c r="F153" s="82" t="s">
        <v>3573</v>
      </c>
      <c r="G153" s="82" t="s">
        <v>3574</v>
      </c>
      <c r="H153" s="82" t="s">
        <v>3575</v>
      </c>
      <c r="I153" s="82" t="s">
        <v>3576</v>
      </c>
      <c r="J153" s="83"/>
      <c r="K153" s="85"/>
      <c r="L153" s="84"/>
      <c r="M153" s="85"/>
      <c r="N153" s="84"/>
      <c r="O153" s="84"/>
      <c r="P153" s="85" t="s">
        <v>184</v>
      </c>
      <c r="Q153" s="86"/>
      <c r="R153" s="85"/>
      <c r="S153" s="85" t="s">
        <v>184</v>
      </c>
      <c r="T153" s="85"/>
      <c r="U153" s="85"/>
      <c r="V153" s="142"/>
      <c r="W153" s="87"/>
      <c r="X153" s="337" t="s">
        <v>185</v>
      </c>
      <c r="Y153" s="89" t="s">
        <v>361</v>
      </c>
      <c r="Z153" s="89" t="s">
        <v>975</v>
      </c>
      <c r="AA153" s="90"/>
      <c r="AB153" s="91" t="s">
        <v>188</v>
      </c>
      <c r="AC153" s="92" t="s">
        <v>189</v>
      </c>
      <c r="AD153" s="93" t="s">
        <v>3577</v>
      </c>
      <c r="AE153" s="92" t="s">
        <v>1030</v>
      </c>
      <c r="AF153" s="92" t="s">
        <v>399</v>
      </c>
      <c r="AG153" s="143" t="s">
        <v>3578</v>
      </c>
      <c r="AH153" s="92" t="s">
        <v>196</v>
      </c>
      <c r="AI153" s="101">
        <v>4596.0</v>
      </c>
      <c r="AJ153" s="101">
        <v>428.0</v>
      </c>
      <c r="AK153" s="101">
        <v>222.0</v>
      </c>
      <c r="AL153" s="101">
        <v>363.0</v>
      </c>
      <c r="AM153" s="101">
        <v>248.0</v>
      </c>
      <c r="AN153" s="101">
        <v>93.0</v>
      </c>
      <c r="AO153" s="95"/>
      <c r="AP153" s="96" t="s">
        <v>1513</v>
      </c>
      <c r="AQ153" s="97" t="s">
        <v>186</v>
      </c>
      <c r="AR153" s="98" t="s">
        <v>1639</v>
      </c>
      <c r="AS153" s="97" t="s">
        <v>1383</v>
      </c>
      <c r="AT153" s="97" t="s">
        <v>801</v>
      </c>
      <c r="AU153" s="97" t="s">
        <v>443</v>
      </c>
      <c r="AV153" s="97" t="s">
        <v>662</v>
      </c>
      <c r="AW153" s="94">
        <v>4883.0</v>
      </c>
      <c r="AX153" s="94">
        <v>403.0</v>
      </c>
      <c r="AY153" s="94">
        <v>202.0</v>
      </c>
      <c r="AZ153" s="94">
        <v>372.0</v>
      </c>
      <c r="BA153" s="94">
        <v>184.0</v>
      </c>
      <c r="BB153" s="94">
        <v>80.0</v>
      </c>
      <c r="BC153" s="99"/>
      <c r="BD153" s="100" t="s">
        <v>547</v>
      </c>
      <c r="BE153" s="101" t="s">
        <v>696</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233</v>
      </c>
      <c r="BY153" s="106" t="s">
        <v>201</v>
      </c>
      <c r="BZ153" s="106" t="s">
        <v>3580</v>
      </c>
      <c r="CA153" s="106" t="s">
        <v>3581</v>
      </c>
      <c r="CB153" s="106" t="s">
        <v>3582</v>
      </c>
      <c r="CC153" s="106" t="s">
        <v>700</v>
      </c>
      <c r="CD153" s="122" t="s">
        <v>3583</v>
      </c>
      <c r="CE153" s="123" t="s">
        <v>3584</v>
      </c>
      <c r="CF153" s="123" t="s">
        <v>3585</v>
      </c>
      <c r="CG153" s="109"/>
      <c r="CH153" s="109"/>
      <c r="CI153" s="110"/>
      <c r="CJ153" s="83"/>
      <c r="CK153" s="111" t="s">
        <v>3586</v>
      </c>
      <c r="CL153" s="112" t="s">
        <v>515</v>
      </c>
      <c r="CM153" s="112" t="s">
        <v>516</v>
      </c>
      <c r="CN153" s="112" t="s">
        <v>517</v>
      </c>
      <c r="CO153" s="112" t="s">
        <v>518</v>
      </c>
      <c r="CP153" s="112" t="s">
        <v>339</v>
      </c>
      <c r="CQ153" s="112"/>
      <c r="CR153" s="112">
        <v>25.0</v>
      </c>
      <c r="CS153" s="112">
        <v>101.0</v>
      </c>
      <c r="CT153" s="112">
        <v>185.0</v>
      </c>
      <c r="CU153" s="112">
        <v>269.0</v>
      </c>
      <c r="CV153" s="112">
        <v>353.0</v>
      </c>
      <c r="CW153" s="112">
        <v>437.0</v>
      </c>
      <c r="CX153" s="112" t="s">
        <v>112</v>
      </c>
      <c r="CY153" s="112">
        <v>6.0</v>
      </c>
      <c r="CZ153" s="112">
        <v>17.0</v>
      </c>
      <c r="DA153" s="112">
        <v>29.0</v>
      </c>
      <c r="DB153" s="112">
        <v>41.0</v>
      </c>
      <c r="DC153" s="112">
        <v>53.0</v>
      </c>
      <c r="DD153" s="112">
        <v>65.0</v>
      </c>
      <c r="DE153" s="112" t="s">
        <v>115</v>
      </c>
      <c r="DF153" s="112" t="s">
        <v>3587</v>
      </c>
      <c r="DG153" s="112" t="s">
        <v>3588</v>
      </c>
      <c r="DH153" s="112" t="s">
        <v>3589</v>
      </c>
      <c r="DI153" s="112" t="s">
        <v>3590</v>
      </c>
      <c r="DJ153" s="112" t="s">
        <v>3591</v>
      </c>
      <c r="DK153" s="112"/>
      <c r="DL153" s="113" t="s">
        <v>3592</v>
      </c>
      <c r="DM153" s="114" t="s">
        <v>2501</v>
      </c>
      <c r="DN153" s="114">
        <v>3.0</v>
      </c>
      <c r="DO153" s="114">
        <v>2.0</v>
      </c>
      <c r="DP153" s="114" t="s">
        <v>347</v>
      </c>
      <c r="DQ153" s="115" t="s">
        <v>3593</v>
      </c>
      <c r="DR153" s="116" t="s">
        <v>206</v>
      </c>
      <c r="DS153" s="116" t="s">
        <v>207</v>
      </c>
      <c r="DT153" s="116" t="s">
        <v>383</v>
      </c>
      <c r="DU153" s="116" t="s">
        <v>209</v>
      </c>
      <c r="DV153" s="116" t="s">
        <v>210</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212</v>
      </c>
      <c r="C154" s="80" t="s">
        <v>3597</v>
      </c>
      <c r="D154" s="81" t="s">
        <v>3598</v>
      </c>
      <c r="E154" s="82" t="s">
        <v>179</v>
      </c>
      <c r="F154" s="82" t="s">
        <v>179</v>
      </c>
      <c r="G154" s="82" t="s">
        <v>3599</v>
      </c>
      <c r="H154" s="82" t="s">
        <v>3600</v>
      </c>
      <c r="I154" s="82" t="s">
        <v>3601</v>
      </c>
      <c r="J154" s="83"/>
      <c r="K154" s="84"/>
      <c r="L154" s="84"/>
      <c r="M154" s="85"/>
      <c r="N154" s="85"/>
      <c r="O154" s="84"/>
      <c r="P154" s="84"/>
      <c r="Q154" s="142" t="s">
        <v>184</v>
      </c>
      <c r="R154" s="85" t="s">
        <v>184</v>
      </c>
      <c r="S154" s="85"/>
      <c r="T154" s="85"/>
      <c r="U154" s="85"/>
      <c r="V154" s="142" t="s">
        <v>184</v>
      </c>
      <c r="W154" s="87"/>
      <c r="X154" s="88" t="s">
        <v>3602</v>
      </c>
      <c r="Y154" s="89" t="s">
        <v>3603</v>
      </c>
      <c r="Z154" s="89" t="s">
        <v>437</v>
      </c>
      <c r="AA154" s="90"/>
      <c r="AB154" s="91" t="s">
        <v>3604</v>
      </c>
      <c r="AC154" s="92" t="s">
        <v>976</v>
      </c>
      <c r="AD154" s="93" t="s">
        <v>3605</v>
      </c>
      <c r="AE154" s="92" t="s">
        <v>443</v>
      </c>
      <c r="AF154" s="92" t="s">
        <v>320</v>
      </c>
      <c r="AG154" s="92" t="s">
        <v>3606</v>
      </c>
      <c r="AH154" s="92" t="s">
        <v>327</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195</v>
      </c>
      <c r="BF154" s="102" t="s">
        <v>3608</v>
      </c>
      <c r="BG154" s="101" t="s">
        <v>3609</v>
      </c>
      <c r="BH154" s="101" t="s">
        <v>540</v>
      </c>
      <c r="BI154" s="101" t="s">
        <v>193</v>
      </c>
      <c r="BJ154" s="101" t="s">
        <v>295</v>
      </c>
      <c r="BK154" s="103"/>
      <c r="BL154" s="103"/>
      <c r="BM154" s="103"/>
      <c r="BN154" s="103"/>
      <c r="BO154" s="103"/>
      <c r="BP154" s="103"/>
      <c r="BQ154" s="83"/>
      <c r="BR154" s="104">
        <v>30.0</v>
      </c>
      <c r="BS154" s="104">
        <v>35.0</v>
      </c>
      <c r="BT154" s="104">
        <v>20.0</v>
      </c>
      <c r="BU154" s="104">
        <v>15.0</v>
      </c>
      <c r="BV154" s="105" t="s">
        <v>3610</v>
      </c>
      <c r="BW154" s="83"/>
      <c r="BX154" s="106" t="s">
        <v>200</v>
      </c>
      <c r="BY154" s="106" t="s">
        <v>201</v>
      </c>
      <c r="BZ154" s="106" t="s">
        <v>3611</v>
      </c>
      <c r="CA154" s="106" t="s">
        <v>179</v>
      </c>
      <c r="CB154" s="106" t="s">
        <v>3612</v>
      </c>
      <c r="CC154" s="106" t="s">
        <v>179</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987</v>
      </c>
      <c r="DN154" s="114">
        <v>5.0</v>
      </c>
      <c r="DO154" s="114">
        <v>1.0</v>
      </c>
      <c r="DP154" s="114" t="s">
        <v>347</v>
      </c>
      <c r="DQ154" s="115" t="s">
        <v>3614</v>
      </c>
      <c r="DR154" s="124" t="s">
        <v>206</v>
      </c>
      <c r="DS154" s="124" t="s">
        <v>208</v>
      </c>
      <c r="DT154" s="124" t="s">
        <v>207</v>
      </c>
      <c r="DU154" s="124" t="s">
        <v>209</v>
      </c>
      <c r="DV154" s="124" t="s">
        <v>210</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700</v>
      </c>
      <c r="B155" s="69" t="s">
        <v>212</v>
      </c>
      <c r="C155" s="80" t="s">
        <v>3615</v>
      </c>
      <c r="D155" s="81" t="s">
        <v>3616</v>
      </c>
      <c r="E155" s="82" t="s">
        <v>179</v>
      </c>
      <c r="F155" s="82" t="s">
        <v>179</v>
      </c>
      <c r="G155" s="82" t="s">
        <v>3617</v>
      </c>
      <c r="H155" s="82" t="s">
        <v>3618</v>
      </c>
      <c r="I155" s="82" t="s">
        <v>3619</v>
      </c>
      <c r="J155" s="83"/>
      <c r="K155" s="84"/>
      <c r="L155" s="84"/>
      <c r="M155" s="85"/>
      <c r="N155" s="85" t="s">
        <v>535</v>
      </c>
      <c r="O155" s="84"/>
      <c r="P155" s="84"/>
      <c r="Q155" s="86"/>
      <c r="R155" s="84"/>
      <c r="S155" s="85" t="s">
        <v>184</v>
      </c>
      <c r="T155" s="85"/>
      <c r="U155" s="85"/>
      <c r="V155" s="142"/>
      <c r="W155" s="87"/>
      <c r="X155" s="88" t="s">
        <v>282</v>
      </c>
      <c r="Y155" s="89" t="s">
        <v>579</v>
      </c>
      <c r="Z155" s="89" t="s">
        <v>819</v>
      </c>
      <c r="AA155" s="90"/>
      <c r="AB155" s="91" t="s">
        <v>578</v>
      </c>
      <c r="AC155" s="92" t="s">
        <v>1292</v>
      </c>
      <c r="AD155" s="93" t="s">
        <v>224</v>
      </c>
      <c r="AE155" s="92" t="s">
        <v>193</v>
      </c>
      <c r="AF155" s="92" t="s">
        <v>224</v>
      </c>
      <c r="AG155" s="92" t="s">
        <v>443</v>
      </c>
      <c r="AH155" s="92" t="s">
        <v>405</v>
      </c>
      <c r="AI155" s="101">
        <v>3109.0</v>
      </c>
      <c r="AJ155" s="101">
        <v>233.0</v>
      </c>
      <c r="AK155" s="101">
        <v>496.0</v>
      </c>
      <c r="AL155" s="101">
        <v>210.0</v>
      </c>
      <c r="AM155" s="101">
        <v>397.0</v>
      </c>
      <c r="AN155" s="101">
        <v>98.0</v>
      </c>
      <c r="AO155" s="95"/>
      <c r="AP155" s="96" t="s">
        <v>257</v>
      </c>
      <c r="AQ155" s="97" t="s">
        <v>823</v>
      </c>
      <c r="AR155" s="98" t="s">
        <v>3620</v>
      </c>
      <c r="AS155" s="144" t="s">
        <v>3621</v>
      </c>
      <c r="AT155" s="97" t="s">
        <v>219</v>
      </c>
      <c r="AU155" s="97" t="s">
        <v>259</v>
      </c>
      <c r="AV155" s="97" t="s">
        <v>470</v>
      </c>
      <c r="AW155" s="94">
        <v>3109.0</v>
      </c>
      <c r="AX155" s="94">
        <v>280.0</v>
      </c>
      <c r="AY155" s="94">
        <v>496.0</v>
      </c>
      <c r="AZ155" s="94">
        <v>210.0</v>
      </c>
      <c r="BA155" s="94">
        <v>376.0</v>
      </c>
      <c r="BB155" s="94">
        <v>98.0</v>
      </c>
      <c r="BC155" s="99"/>
      <c r="BD155" s="100" t="s">
        <v>219</v>
      </c>
      <c r="BE155" s="101" t="s">
        <v>1030</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200</v>
      </c>
      <c r="BY155" s="106" t="s">
        <v>3623</v>
      </c>
      <c r="BZ155" s="106" t="s">
        <v>3624</v>
      </c>
      <c r="CA155" s="106" t="s">
        <v>454</v>
      </c>
      <c r="CB155" s="106" t="s">
        <v>3264</v>
      </c>
      <c r="CC155" s="106" t="s">
        <v>683</v>
      </c>
      <c r="CD155" s="122" t="s">
        <v>3625</v>
      </c>
      <c r="CE155" s="123" t="s">
        <v>3626</v>
      </c>
      <c r="CF155" s="123" t="s">
        <v>3627</v>
      </c>
      <c r="CG155" s="109" t="s">
        <v>478</v>
      </c>
      <c r="CH155" s="109" t="s">
        <v>380</v>
      </c>
      <c r="CI155" s="110"/>
      <c r="CJ155" s="83"/>
      <c r="CK155" s="111" t="s">
        <v>3628</v>
      </c>
      <c r="CL155" s="112" t="s">
        <v>560</v>
      </c>
      <c r="CM155" s="112" t="s">
        <v>675</v>
      </c>
      <c r="CN155" s="112" t="s">
        <v>282</v>
      </c>
      <c r="CO155" s="112" t="s">
        <v>482</v>
      </c>
      <c r="CP155" s="112"/>
      <c r="CQ155" s="112"/>
      <c r="CR155" s="112">
        <v>21.0</v>
      </c>
      <c r="CS155" s="112">
        <v>84.0</v>
      </c>
      <c r="CT155" s="112">
        <v>154.0</v>
      </c>
      <c r="CU155" s="112">
        <v>224.0</v>
      </c>
      <c r="CV155" s="112">
        <v>294.0</v>
      </c>
      <c r="CW155" s="112">
        <v>364.0</v>
      </c>
      <c r="CX155" s="112" t="s">
        <v>112</v>
      </c>
      <c r="CY155" s="112">
        <v>6.0</v>
      </c>
      <c r="CZ155" s="112">
        <v>17.0</v>
      </c>
      <c r="DA155" s="112">
        <v>29.0</v>
      </c>
      <c r="DB155" s="112">
        <v>41.0</v>
      </c>
      <c r="DC155" s="112">
        <v>53.0</v>
      </c>
      <c r="DD155" s="112">
        <v>65.0</v>
      </c>
      <c r="DE155" s="112" t="s">
        <v>116</v>
      </c>
      <c r="DF155" s="112" t="s">
        <v>3629</v>
      </c>
      <c r="DG155" s="112" t="s">
        <v>3630</v>
      </c>
      <c r="DH155" s="112" t="s">
        <v>3631</v>
      </c>
      <c r="DI155" s="112" t="s">
        <v>3632</v>
      </c>
      <c r="DJ155" s="112" t="s">
        <v>3633</v>
      </c>
      <c r="DK155" s="112"/>
      <c r="DL155" s="113" t="s">
        <v>3634</v>
      </c>
      <c r="DM155" s="114" t="s">
        <v>590</v>
      </c>
      <c r="DN155" s="114">
        <v>5.0</v>
      </c>
      <c r="DO155" s="114" t="s">
        <v>273</v>
      </c>
      <c r="DP155" s="114">
        <v>5.0</v>
      </c>
      <c r="DQ155" s="115" t="s">
        <v>3635</v>
      </c>
      <c r="DR155" s="116" t="s">
        <v>248</v>
      </c>
      <c r="DS155" s="116" t="s">
        <v>249</v>
      </c>
      <c r="DT155" s="116" t="s">
        <v>275</v>
      </c>
      <c r="DU155" s="116" t="s">
        <v>250</v>
      </c>
      <c r="DV155" s="116" t="s">
        <v>251</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386</v>
      </c>
      <c r="C156" s="80" t="s">
        <v>3639</v>
      </c>
      <c r="D156" s="81" t="s">
        <v>3640</v>
      </c>
      <c r="E156" s="197" t="s">
        <v>179</v>
      </c>
      <c r="F156" s="82" t="s">
        <v>3641</v>
      </c>
      <c r="G156" s="82" t="s">
        <v>3642</v>
      </c>
      <c r="H156" s="82" t="s">
        <v>3643</v>
      </c>
      <c r="I156" s="82"/>
      <c r="J156" s="83"/>
      <c r="K156" s="84"/>
      <c r="L156" s="84"/>
      <c r="M156" s="85"/>
      <c r="N156" s="85"/>
      <c r="O156" s="84"/>
      <c r="P156" s="84"/>
      <c r="Q156" s="86"/>
      <c r="R156" s="84"/>
      <c r="S156" s="85" t="s">
        <v>184</v>
      </c>
      <c r="T156" s="85"/>
      <c r="U156" s="85"/>
      <c r="V156" s="142" t="s">
        <v>184</v>
      </c>
      <c r="W156" s="87"/>
      <c r="X156" s="152" t="s">
        <v>393</v>
      </c>
      <c r="Y156" s="89" t="s">
        <v>505</v>
      </c>
      <c r="Z156" s="89" t="s">
        <v>324</v>
      </c>
      <c r="AA156" s="90"/>
      <c r="AB156" s="91" t="s">
        <v>197</v>
      </c>
      <c r="AC156" s="92" t="s">
        <v>1319</v>
      </c>
      <c r="AD156" s="93" t="s">
        <v>1318</v>
      </c>
      <c r="AE156" s="92" t="s">
        <v>737</v>
      </c>
      <c r="AF156" s="92" t="s">
        <v>399</v>
      </c>
      <c r="AG156" s="92" t="s">
        <v>3644</v>
      </c>
      <c r="AH156" s="92" t="s">
        <v>507</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195</v>
      </c>
      <c r="BF156" s="102" t="s">
        <v>3646</v>
      </c>
      <c r="BG156" s="101" t="s">
        <v>369</v>
      </c>
      <c r="BH156" s="101" t="s">
        <v>801</v>
      </c>
      <c r="BI156" s="101" t="s">
        <v>3647</v>
      </c>
      <c r="BJ156" s="101" t="s">
        <v>545</v>
      </c>
      <c r="BK156" s="103"/>
      <c r="BL156" s="103"/>
      <c r="BM156" s="103"/>
      <c r="BN156" s="103"/>
      <c r="BO156" s="103"/>
      <c r="BP156" s="103"/>
      <c r="BQ156" s="83"/>
      <c r="BR156" s="104">
        <v>15.0</v>
      </c>
      <c r="BS156" s="104">
        <v>40.0</v>
      </c>
      <c r="BT156" s="104">
        <v>25.0</v>
      </c>
      <c r="BU156" s="104">
        <v>15.0</v>
      </c>
      <c r="BV156" s="105" t="s">
        <v>3648</v>
      </c>
      <c r="BW156" s="83"/>
      <c r="BX156" s="106" t="s">
        <v>200</v>
      </c>
      <c r="BY156" s="106" t="s">
        <v>201</v>
      </c>
      <c r="BZ156" s="106" t="s">
        <v>1326</v>
      </c>
      <c r="CA156" s="106" t="s">
        <v>179</v>
      </c>
      <c r="CB156" s="106" t="s">
        <v>3649</v>
      </c>
      <c r="CC156" s="106" t="s">
        <v>179</v>
      </c>
      <c r="CD156" s="147"/>
      <c r="CE156" s="123"/>
      <c r="CF156" s="123"/>
      <c r="CG156" s="109" t="s">
        <v>205</v>
      </c>
      <c r="CH156" s="109" t="s">
        <v>380</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569</v>
      </c>
      <c r="DN156" s="114">
        <v>5.0</v>
      </c>
      <c r="DO156" s="114">
        <v>1.0</v>
      </c>
      <c r="DP156" s="114" t="s">
        <v>347</v>
      </c>
      <c r="DQ156" s="115" t="s">
        <v>3651</v>
      </c>
      <c r="DR156" s="124" t="s">
        <v>206</v>
      </c>
      <c r="DS156" s="124" t="s">
        <v>383</v>
      </c>
      <c r="DT156" s="124" t="s">
        <v>208</v>
      </c>
      <c r="DU156" s="124" t="s">
        <v>209</v>
      </c>
      <c r="DV156" s="124" t="s">
        <v>210</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212</v>
      </c>
      <c r="C157" s="80" t="s">
        <v>3652</v>
      </c>
      <c r="D157" s="81" t="s">
        <v>3653</v>
      </c>
      <c r="E157" s="82" t="s">
        <v>179</v>
      </c>
      <c r="F157" s="82" t="s">
        <v>179</v>
      </c>
      <c r="G157" s="82"/>
      <c r="H157" s="82"/>
      <c r="I157" s="82"/>
      <c r="J157" s="83"/>
      <c r="K157" s="85"/>
      <c r="L157" s="84"/>
      <c r="M157" s="85"/>
      <c r="N157" s="84"/>
      <c r="O157" s="84"/>
      <c r="P157" s="84"/>
      <c r="Q157" s="86"/>
      <c r="R157" s="85" t="s">
        <v>184</v>
      </c>
      <c r="S157" s="85"/>
      <c r="T157" s="85" t="s">
        <v>184</v>
      </c>
      <c r="U157" s="85"/>
      <c r="V157" s="142"/>
      <c r="W157" s="87"/>
      <c r="X157" s="152" t="s">
        <v>393</v>
      </c>
      <c r="Y157" s="89" t="s">
        <v>1462</v>
      </c>
      <c r="Z157" s="153" t="s">
        <v>3654</v>
      </c>
      <c r="AA157" s="90"/>
      <c r="AB157" s="91" t="s">
        <v>3655</v>
      </c>
      <c r="AC157" s="92" t="s">
        <v>2285</v>
      </c>
      <c r="AD157" s="93" t="s">
        <v>3656</v>
      </c>
      <c r="AE157" s="92" t="s">
        <v>2209</v>
      </c>
      <c r="AF157" s="92" t="s">
        <v>265</v>
      </c>
      <c r="AG157" s="143" t="s">
        <v>3657</v>
      </c>
      <c r="AH157" s="92" t="s">
        <v>438</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197</v>
      </c>
      <c r="BE157" s="101" t="s">
        <v>723</v>
      </c>
      <c r="BF157" s="102" t="s">
        <v>1318</v>
      </c>
      <c r="BG157" s="101" t="s">
        <v>432</v>
      </c>
      <c r="BH157" s="101" t="s">
        <v>399</v>
      </c>
      <c r="BI157" s="145" t="s">
        <v>3658</v>
      </c>
      <c r="BJ157" s="101" t="s">
        <v>295</v>
      </c>
      <c r="BK157" s="165"/>
      <c r="BL157" s="165"/>
      <c r="BM157" s="165"/>
      <c r="BN157" s="165"/>
      <c r="BO157" s="165"/>
      <c r="BP157" s="165"/>
      <c r="BQ157" s="83"/>
      <c r="BR157" s="104">
        <v>25.0</v>
      </c>
      <c r="BS157" s="104">
        <v>35.0</v>
      </c>
      <c r="BT157" s="104">
        <v>25.0</v>
      </c>
      <c r="BU157" s="104">
        <v>15.0</v>
      </c>
      <c r="BV157" s="105" t="s">
        <v>3659</v>
      </c>
      <c r="BW157" s="83"/>
      <c r="BX157" s="106" t="s">
        <v>233</v>
      </c>
      <c r="BY157" s="106" t="s">
        <v>3660</v>
      </c>
      <c r="BZ157" s="106" t="s">
        <v>1851</v>
      </c>
      <c r="CA157" s="106" t="s">
        <v>745</v>
      </c>
      <c r="CB157" s="106" t="s">
        <v>3661</v>
      </c>
      <c r="CC157" s="106" t="s">
        <v>1039</v>
      </c>
      <c r="CD157" s="107"/>
      <c r="CE157" s="108"/>
      <c r="CF157" s="108"/>
      <c r="CG157" s="109"/>
      <c r="CH157" s="109"/>
      <c r="CI157" s="110"/>
      <c r="CJ157" s="83"/>
      <c r="CK157" s="111" t="s">
        <v>3662</v>
      </c>
      <c r="CL157" s="112" t="s">
        <v>560</v>
      </c>
      <c r="CM157" s="112" t="s">
        <v>516</v>
      </c>
      <c r="CN157" s="112" t="s">
        <v>518</v>
      </c>
      <c r="CO157" s="112" t="s">
        <v>598</v>
      </c>
      <c r="CP157" s="112"/>
      <c r="CQ157" s="112"/>
      <c r="CR157" s="112">
        <v>34.0</v>
      </c>
      <c r="CS157" s="112">
        <v>135.0</v>
      </c>
      <c r="CT157" s="112">
        <v>247.0</v>
      </c>
      <c r="CU157" s="112">
        <v>359.0</v>
      </c>
      <c r="CV157" s="112">
        <v>471.0</v>
      </c>
      <c r="CW157" s="112">
        <v>583.0</v>
      </c>
      <c r="CX157" s="112" t="s">
        <v>112</v>
      </c>
      <c r="CY157" s="112">
        <v>4.0</v>
      </c>
      <c r="CZ157" s="112">
        <v>12.0</v>
      </c>
      <c r="DA157" s="112">
        <v>21.0</v>
      </c>
      <c r="DB157" s="112">
        <v>30.0</v>
      </c>
      <c r="DC157" s="112">
        <v>39.0</v>
      </c>
      <c r="DD157" s="112">
        <v>48.0</v>
      </c>
      <c r="DE157" s="112" t="s">
        <v>116</v>
      </c>
      <c r="DF157" s="112" t="s">
        <v>3663</v>
      </c>
      <c r="DG157" s="112" t="s">
        <v>3664</v>
      </c>
      <c r="DH157" s="112" t="s">
        <v>3665</v>
      </c>
      <c r="DI157" s="112" t="s">
        <v>3666</v>
      </c>
      <c r="DJ157" s="112" t="s">
        <v>3667</v>
      </c>
      <c r="DK157" s="112"/>
      <c r="DL157" s="113" t="s">
        <v>3668</v>
      </c>
      <c r="DM157" s="114" t="s">
        <v>569</v>
      </c>
      <c r="DN157" s="114">
        <v>5.0</v>
      </c>
      <c r="DO157" s="114">
        <v>2.0</v>
      </c>
      <c r="DP157" s="114" t="s">
        <v>347</v>
      </c>
      <c r="DQ157" s="115" t="s">
        <v>3669</v>
      </c>
      <c r="DR157" s="116" t="s">
        <v>206</v>
      </c>
      <c r="DS157" s="116" t="s">
        <v>384</v>
      </c>
      <c r="DT157" s="116" t="s">
        <v>453</v>
      </c>
      <c r="DU157" s="139" t="s">
        <v>423</v>
      </c>
      <c r="DV157" s="139" t="s">
        <v>424</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386</v>
      </c>
      <c r="C158" s="80" t="s">
        <v>3673</v>
      </c>
      <c r="D158" s="81" t="s">
        <v>3674</v>
      </c>
      <c r="E158" s="82"/>
      <c r="F158" s="82"/>
      <c r="G158" s="82"/>
      <c r="H158" s="82"/>
      <c r="I158" s="82"/>
      <c r="J158" s="83"/>
      <c r="K158" s="85" t="s">
        <v>184</v>
      </c>
      <c r="L158" s="84"/>
      <c r="M158" s="85"/>
      <c r="N158" s="84"/>
      <c r="O158" s="84"/>
      <c r="P158" s="84"/>
      <c r="Q158" s="86"/>
      <c r="R158" s="85"/>
      <c r="S158" s="85"/>
      <c r="T158" s="85"/>
      <c r="U158" s="85"/>
      <c r="V158" s="142" t="s">
        <v>184</v>
      </c>
      <c r="W158" s="87"/>
      <c r="X158" s="152" t="s">
        <v>1686</v>
      </c>
      <c r="Y158" s="89" t="s">
        <v>505</v>
      </c>
      <c r="Z158" s="153" t="s">
        <v>1272</v>
      </c>
      <c r="AA158" s="90"/>
      <c r="AB158" s="91" t="s">
        <v>197</v>
      </c>
      <c r="AC158" s="92" t="s">
        <v>946</v>
      </c>
      <c r="AD158" s="93" t="s">
        <v>1318</v>
      </c>
      <c r="AE158" s="92" t="s">
        <v>3675</v>
      </c>
      <c r="AF158" s="92" t="s">
        <v>507</v>
      </c>
      <c r="AG158" s="143" t="s">
        <v>737</v>
      </c>
      <c r="AH158" s="92" t="s">
        <v>194</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404</v>
      </c>
      <c r="BF158" s="102" t="s">
        <v>3677</v>
      </c>
      <c r="BG158" s="101" t="s">
        <v>1433</v>
      </c>
      <c r="BH158" s="101" t="s">
        <v>662</v>
      </c>
      <c r="BI158" s="145" t="s">
        <v>3678</v>
      </c>
      <c r="BJ158" s="101" t="s">
        <v>467</v>
      </c>
      <c r="BK158" s="165"/>
      <c r="BL158" s="165"/>
      <c r="BM158" s="165"/>
      <c r="BN158" s="165"/>
      <c r="BO158" s="165"/>
      <c r="BP158" s="165"/>
      <c r="BQ158" s="83"/>
      <c r="BR158" s="104">
        <v>30.0</v>
      </c>
      <c r="BS158" s="104">
        <v>10.0</v>
      </c>
      <c r="BT158" s="104">
        <v>35.0</v>
      </c>
      <c r="BU158" s="104">
        <v>20.0</v>
      </c>
      <c r="BV158" s="105" t="s">
        <v>3679</v>
      </c>
      <c r="BW158" s="83"/>
      <c r="BX158" s="106" t="s">
        <v>200</v>
      </c>
      <c r="BY158" s="106" t="s">
        <v>201</v>
      </c>
      <c r="BZ158" s="106" t="s">
        <v>1326</v>
      </c>
      <c r="CA158" s="106" t="s">
        <v>179</v>
      </c>
      <c r="CB158" s="106" t="s">
        <v>3680</v>
      </c>
      <c r="CC158" s="106" t="s">
        <v>179</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305</v>
      </c>
      <c r="DN158" s="114">
        <v>3.0</v>
      </c>
      <c r="DO158" s="114">
        <v>5.0</v>
      </c>
      <c r="DP158" s="114" t="s">
        <v>347</v>
      </c>
      <c r="DQ158" s="115" t="s">
        <v>3685</v>
      </c>
      <c r="DR158" s="124" t="s">
        <v>206</v>
      </c>
      <c r="DS158" s="124" t="s">
        <v>383</v>
      </c>
      <c r="DT158" s="124" t="s">
        <v>384</v>
      </c>
      <c r="DU158" s="124" t="s">
        <v>209</v>
      </c>
      <c r="DV158" s="124" t="s">
        <v>210</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411</v>
      </c>
      <c r="B159" s="69" t="s">
        <v>212</v>
      </c>
      <c r="C159" s="80" t="s">
        <v>3686</v>
      </c>
      <c r="D159" s="81" t="s">
        <v>3687</v>
      </c>
      <c r="E159" s="82" t="s">
        <v>179</v>
      </c>
      <c r="F159" s="82" t="s">
        <v>179</v>
      </c>
      <c r="G159" s="82" t="s">
        <v>3688</v>
      </c>
      <c r="H159" s="82" t="s">
        <v>3689</v>
      </c>
      <c r="I159" s="82" t="s">
        <v>3690</v>
      </c>
      <c r="J159" s="83"/>
      <c r="K159" s="85" t="s">
        <v>184</v>
      </c>
      <c r="L159" s="84"/>
      <c r="M159" s="85"/>
      <c r="N159" s="84"/>
      <c r="O159" s="84"/>
      <c r="P159" s="84"/>
      <c r="Q159" s="86"/>
      <c r="R159" s="85" t="s">
        <v>184</v>
      </c>
      <c r="S159" s="85" t="s">
        <v>535</v>
      </c>
      <c r="T159" s="85"/>
      <c r="U159" s="85"/>
      <c r="V159" s="142"/>
      <c r="W159" s="87"/>
      <c r="X159" s="152" t="s">
        <v>598</v>
      </c>
      <c r="Y159" s="89" t="s">
        <v>599</v>
      </c>
      <c r="Z159" s="89" t="s">
        <v>3691</v>
      </c>
      <c r="AA159" s="90"/>
      <c r="AB159" s="91" t="s">
        <v>188</v>
      </c>
      <c r="AC159" s="92" t="s">
        <v>970</v>
      </c>
      <c r="AD159" s="93" t="s">
        <v>1482</v>
      </c>
      <c r="AE159" s="143" t="s">
        <v>3692</v>
      </c>
      <c r="AF159" s="92" t="s">
        <v>399</v>
      </c>
      <c r="AG159" s="92" t="s">
        <v>667</v>
      </c>
      <c r="AH159" s="92" t="s">
        <v>405</v>
      </c>
      <c r="AI159" s="101">
        <v>3180.0</v>
      </c>
      <c r="AJ159" s="101">
        <v>548.0</v>
      </c>
      <c r="AK159" s="101">
        <v>222.0</v>
      </c>
      <c r="AL159" s="101">
        <v>249.0</v>
      </c>
      <c r="AM159" s="101">
        <v>241.0</v>
      </c>
      <c r="AN159" s="101">
        <v>182.0</v>
      </c>
      <c r="AO159" s="95"/>
      <c r="AP159" s="184" t="s">
        <v>606</v>
      </c>
      <c r="AQ159" s="97" t="s">
        <v>605</v>
      </c>
      <c r="AR159" s="186" t="s">
        <v>608</v>
      </c>
      <c r="AS159" s="97" t="s">
        <v>2209</v>
      </c>
      <c r="AT159" s="97" t="s">
        <v>470</v>
      </c>
      <c r="AU159" s="144" t="s">
        <v>3693</v>
      </c>
      <c r="AV159" s="97" t="s">
        <v>231</v>
      </c>
      <c r="AW159" s="94">
        <v>3037.0</v>
      </c>
      <c r="AX159" s="94">
        <v>522.0</v>
      </c>
      <c r="AY159" s="94">
        <v>222.0</v>
      </c>
      <c r="AZ159" s="94">
        <v>231.0</v>
      </c>
      <c r="BA159" s="94">
        <v>292.0</v>
      </c>
      <c r="BB159" s="94">
        <v>230.0</v>
      </c>
      <c r="BC159" s="99"/>
      <c r="BD159" s="100" t="s">
        <v>407</v>
      </c>
      <c r="BE159" s="101" t="s">
        <v>434</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200</v>
      </c>
      <c r="BY159" s="106" t="s">
        <v>201</v>
      </c>
      <c r="BZ159" s="106" t="s">
        <v>3695</v>
      </c>
      <c r="CA159" s="106" t="s">
        <v>729</v>
      </c>
      <c r="CB159" s="106" t="s">
        <v>730</v>
      </c>
      <c r="CC159" s="106" t="s">
        <v>529</v>
      </c>
      <c r="CD159" s="107"/>
      <c r="CE159" s="108"/>
      <c r="CF159" s="108"/>
      <c r="CG159" s="109" t="s">
        <v>205</v>
      </c>
      <c r="CH159" s="109" t="s">
        <v>479</v>
      </c>
      <c r="CI159" s="110"/>
      <c r="CJ159" s="83"/>
      <c r="CK159" s="111" t="s">
        <v>3696</v>
      </c>
      <c r="CL159" s="112" t="s">
        <v>560</v>
      </c>
      <c r="CM159" s="112" t="s">
        <v>561</v>
      </c>
      <c r="CN159" s="112" t="s">
        <v>518</v>
      </c>
      <c r="CO159" s="112" t="s">
        <v>598</v>
      </c>
      <c r="CP159" s="112" t="s">
        <v>1044</v>
      </c>
      <c r="CQ159" s="112"/>
      <c r="CR159" s="112">
        <v>25.0</v>
      </c>
      <c r="CS159" s="112">
        <v>101.0</v>
      </c>
      <c r="CT159" s="112">
        <v>185.0</v>
      </c>
      <c r="CU159" s="112">
        <v>269.0</v>
      </c>
      <c r="CV159" s="112">
        <v>353.0</v>
      </c>
      <c r="CW159" s="112">
        <v>437.0</v>
      </c>
      <c r="CX159" s="112" t="s">
        <v>112</v>
      </c>
      <c r="CY159" s="112">
        <v>5.0</v>
      </c>
      <c r="CZ159" s="112">
        <v>15.0</v>
      </c>
      <c r="DA159" s="112">
        <v>26.0</v>
      </c>
      <c r="DB159" s="112">
        <v>37.0</v>
      </c>
      <c r="DC159" s="112">
        <v>48.0</v>
      </c>
      <c r="DD159" s="112">
        <v>59.0</v>
      </c>
      <c r="DE159" s="112" t="s">
        <v>116</v>
      </c>
      <c r="DF159" s="112" t="s">
        <v>3697</v>
      </c>
      <c r="DG159" s="112" t="s">
        <v>3698</v>
      </c>
      <c r="DH159" s="112" t="s">
        <v>3699</v>
      </c>
      <c r="DI159" s="112" t="s">
        <v>3700</v>
      </c>
      <c r="DJ159" s="112" t="s">
        <v>3701</v>
      </c>
      <c r="DK159" s="112"/>
      <c r="DL159" s="113" t="s">
        <v>3702</v>
      </c>
      <c r="DM159" s="114" t="s">
        <v>305</v>
      </c>
      <c r="DN159" s="114">
        <v>4.0</v>
      </c>
      <c r="DO159" s="114" t="s">
        <v>246</v>
      </c>
      <c r="DP159" s="114" t="s">
        <v>347</v>
      </c>
      <c r="DQ159" s="115" t="s">
        <v>3703</v>
      </c>
      <c r="DR159" s="116" t="s">
        <v>206</v>
      </c>
      <c r="DS159" s="116" t="s">
        <v>384</v>
      </c>
      <c r="DT159" s="116" t="s">
        <v>453</v>
      </c>
      <c r="DU159" s="139" t="s">
        <v>423</v>
      </c>
      <c r="DV159" s="139" t="s">
        <v>424</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1280</v>
      </c>
      <c r="B160" s="69" t="s">
        <v>386</v>
      </c>
      <c r="C160" s="80" t="s">
        <v>3704</v>
      </c>
      <c r="D160" s="81" t="s">
        <v>3705</v>
      </c>
      <c r="E160" s="82" t="s">
        <v>179</v>
      </c>
      <c r="F160" s="82" t="s">
        <v>3706</v>
      </c>
      <c r="G160" s="82" t="s">
        <v>3707</v>
      </c>
      <c r="H160" s="82" t="s">
        <v>3708</v>
      </c>
      <c r="I160" s="82" t="s">
        <v>3709</v>
      </c>
      <c r="J160" s="83"/>
      <c r="K160" s="84"/>
      <c r="L160" s="84"/>
      <c r="M160" s="85" t="s">
        <v>184</v>
      </c>
      <c r="N160" s="84"/>
      <c r="O160" s="84"/>
      <c r="P160" s="84"/>
      <c r="Q160" s="86"/>
      <c r="R160" s="85" t="s">
        <v>184</v>
      </c>
      <c r="S160" s="85"/>
      <c r="T160" s="85"/>
      <c r="U160" s="85"/>
      <c r="V160" s="142"/>
      <c r="W160" s="87"/>
      <c r="X160" s="88" t="s">
        <v>438</v>
      </c>
      <c r="Y160" s="89" t="s">
        <v>3164</v>
      </c>
      <c r="Z160" s="89" t="s">
        <v>1246</v>
      </c>
      <c r="AA160" s="90"/>
      <c r="AB160" s="91" t="s">
        <v>197</v>
      </c>
      <c r="AC160" s="92" t="s">
        <v>198</v>
      </c>
      <c r="AD160" s="93"/>
      <c r="AE160" s="92"/>
      <c r="AF160" s="92"/>
      <c r="AG160" s="92"/>
      <c r="AH160" s="92"/>
      <c r="AI160" s="101"/>
      <c r="AJ160" s="101"/>
      <c r="AK160" s="101"/>
      <c r="AL160" s="101"/>
      <c r="AM160" s="101"/>
      <c r="AN160" s="101"/>
      <c r="AO160" s="95"/>
      <c r="AP160" s="96" t="s">
        <v>1575</v>
      </c>
      <c r="AQ160" s="97" t="s">
        <v>1917</v>
      </c>
      <c r="AR160" s="98" t="s">
        <v>2083</v>
      </c>
      <c r="AS160" s="97" t="s">
        <v>667</v>
      </c>
      <c r="AT160" s="97" t="s">
        <v>438</v>
      </c>
      <c r="AU160" s="97" t="s">
        <v>2076</v>
      </c>
      <c r="AV160" s="97" t="s">
        <v>231</v>
      </c>
      <c r="AW160" s="94">
        <v>3362.0</v>
      </c>
      <c r="AX160" s="94">
        <v>476.0</v>
      </c>
      <c r="AY160" s="94">
        <v>212.0</v>
      </c>
      <c r="AZ160" s="94">
        <v>233.0</v>
      </c>
      <c r="BA160" s="94">
        <v>239.0</v>
      </c>
      <c r="BB160" s="94">
        <v>302.0</v>
      </c>
      <c r="BC160" s="99"/>
      <c r="BD160" s="100" t="s">
        <v>606</v>
      </c>
      <c r="BE160" s="101" t="s">
        <v>1576</v>
      </c>
      <c r="BF160" s="102" t="s">
        <v>608</v>
      </c>
      <c r="BG160" s="101" t="s">
        <v>1274</v>
      </c>
      <c r="BH160" s="101" t="s">
        <v>470</v>
      </c>
      <c r="BI160" s="101" t="s">
        <v>404</v>
      </c>
      <c r="BJ160" s="101" t="s">
        <v>604</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200</v>
      </c>
      <c r="BY160" s="106" t="s">
        <v>201</v>
      </c>
      <c r="BZ160" s="106" t="s">
        <v>3711</v>
      </c>
      <c r="CA160" s="106" t="s">
        <v>1629</v>
      </c>
      <c r="CB160" s="106" t="s">
        <v>1645</v>
      </c>
      <c r="CC160" s="106" t="s">
        <v>1240</v>
      </c>
      <c r="CD160" s="122" t="s">
        <v>1588</v>
      </c>
      <c r="CE160" s="123" t="s">
        <v>3712</v>
      </c>
      <c r="CF160" s="123" t="s">
        <v>3713</v>
      </c>
      <c r="CG160" s="109" t="s">
        <v>450</v>
      </c>
      <c r="CH160" s="109" t="s">
        <v>479</v>
      </c>
      <c r="CI160" s="110"/>
      <c r="CJ160" s="83"/>
      <c r="CK160" s="111" t="s">
        <v>3714</v>
      </c>
      <c r="CL160" s="112" t="s">
        <v>560</v>
      </c>
      <c r="CM160" s="112" t="s">
        <v>561</v>
      </c>
      <c r="CN160" s="112" t="s">
        <v>518</v>
      </c>
      <c r="CO160" s="112" t="s">
        <v>598</v>
      </c>
      <c r="CP160" s="112" t="s">
        <v>1044</v>
      </c>
      <c r="CQ160" s="112"/>
      <c r="CR160" s="112">
        <v>25.0</v>
      </c>
      <c r="CS160" s="112">
        <v>101.0</v>
      </c>
      <c r="CT160" s="112">
        <v>185.0</v>
      </c>
      <c r="CU160" s="112">
        <v>269.0</v>
      </c>
      <c r="CV160" s="112">
        <v>353.0</v>
      </c>
      <c r="CW160" s="112">
        <v>437.0</v>
      </c>
      <c r="CX160" s="112" t="s">
        <v>112</v>
      </c>
      <c r="CY160" s="112">
        <v>5.0</v>
      </c>
      <c r="CZ160" s="112">
        <v>15.0</v>
      </c>
      <c r="DA160" s="112">
        <v>26.0</v>
      </c>
      <c r="DB160" s="112">
        <v>37.0</v>
      </c>
      <c r="DC160" s="112">
        <v>48.0</v>
      </c>
      <c r="DD160" s="112">
        <v>59.0</v>
      </c>
      <c r="DE160" s="112" t="s">
        <v>116</v>
      </c>
      <c r="DF160" s="112" t="s">
        <v>3715</v>
      </c>
      <c r="DG160" s="112" t="s">
        <v>3716</v>
      </c>
      <c r="DH160" s="112" t="s">
        <v>3717</v>
      </c>
      <c r="DI160" s="112" t="s">
        <v>3718</v>
      </c>
      <c r="DJ160" s="112" t="s">
        <v>3719</v>
      </c>
      <c r="DK160" s="112"/>
      <c r="DL160" s="113" t="s">
        <v>3720</v>
      </c>
      <c r="DM160" s="114" t="s">
        <v>569</v>
      </c>
      <c r="DN160" s="114">
        <v>3.0</v>
      </c>
      <c r="DO160" s="114">
        <v>2.0</v>
      </c>
      <c r="DP160" s="114" t="s">
        <v>347</v>
      </c>
      <c r="DQ160" s="115" t="s">
        <v>3721</v>
      </c>
      <c r="DR160" s="124" t="s">
        <v>206</v>
      </c>
      <c r="DS160" s="124" t="s">
        <v>384</v>
      </c>
      <c r="DT160" s="124" t="s">
        <v>453</v>
      </c>
      <c r="DU160" s="148" t="s">
        <v>423</v>
      </c>
      <c r="DV160" s="148" t="s">
        <v>424</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212</v>
      </c>
      <c r="C161" s="80" t="s">
        <v>3724</v>
      </c>
      <c r="D161" s="81" t="s">
        <v>3725</v>
      </c>
      <c r="E161" s="82" t="s">
        <v>179</v>
      </c>
      <c r="F161" s="82" t="s">
        <v>179</v>
      </c>
      <c r="G161" s="82"/>
      <c r="H161" s="82"/>
      <c r="I161" s="82"/>
      <c r="J161" s="83"/>
      <c r="K161" s="84"/>
      <c r="L161" s="121" t="s">
        <v>184</v>
      </c>
      <c r="M161" s="85"/>
      <c r="N161" s="121" t="s">
        <v>184</v>
      </c>
      <c r="O161" s="84"/>
      <c r="P161" s="84"/>
      <c r="Q161" s="86"/>
      <c r="R161" s="85"/>
      <c r="S161" s="85"/>
      <c r="T161" s="85"/>
      <c r="U161" s="85"/>
      <c r="V161" s="142"/>
      <c r="W161" s="87"/>
      <c r="X161" s="88" t="s">
        <v>1606</v>
      </c>
      <c r="Y161" s="89" t="s">
        <v>272</v>
      </c>
      <c r="Z161" s="89" t="s">
        <v>3726</v>
      </c>
      <c r="AA161" s="90"/>
      <c r="AB161" s="91" t="s">
        <v>1607</v>
      </c>
      <c r="AC161" s="92" t="s">
        <v>465</v>
      </c>
      <c r="AD161" s="93" t="s">
        <v>1608</v>
      </c>
      <c r="AE161" s="92" t="s">
        <v>580</v>
      </c>
      <c r="AF161" s="92" t="s">
        <v>219</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725</v>
      </c>
      <c r="BE161" s="101" t="s">
        <v>217</v>
      </c>
      <c r="BF161" s="102" t="s">
        <v>1290</v>
      </c>
      <c r="BG161" s="101" t="s">
        <v>660</v>
      </c>
      <c r="BH161" s="101" t="s">
        <v>229</v>
      </c>
      <c r="BI161" s="101" t="s">
        <v>3728</v>
      </c>
      <c r="BJ161" s="101" t="s">
        <v>194</v>
      </c>
      <c r="BK161" s="103"/>
      <c r="BL161" s="103"/>
      <c r="BM161" s="103"/>
      <c r="BN161" s="103"/>
      <c r="BO161" s="103"/>
      <c r="BP161" s="103"/>
      <c r="BQ161" s="83"/>
      <c r="BR161" s="104">
        <v>30.0</v>
      </c>
      <c r="BS161" s="104">
        <v>20.0</v>
      </c>
      <c r="BT161" s="104">
        <v>35.0</v>
      </c>
      <c r="BU161" s="104">
        <v>35.0</v>
      </c>
      <c r="BV161" s="105" t="s">
        <v>3729</v>
      </c>
      <c r="BW161" s="83"/>
      <c r="BX161" s="106" t="s">
        <v>233</v>
      </c>
      <c r="BY161" s="106" t="s">
        <v>201</v>
      </c>
      <c r="BZ161" s="106" t="s">
        <v>3730</v>
      </c>
      <c r="CA161" s="106" t="s">
        <v>454</v>
      </c>
      <c r="CB161" s="106" t="s">
        <v>3731</v>
      </c>
      <c r="CC161" s="106" t="s">
        <v>592</v>
      </c>
      <c r="CD161" s="147"/>
      <c r="CE161" s="123" t="s">
        <v>3732</v>
      </c>
      <c r="CF161" s="123" t="s">
        <v>3733</v>
      </c>
      <c r="CG161" s="109" t="s">
        <v>478</v>
      </c>
      <c r="CH161" s="109" t="s">
        <v>243</v>
      </c>
      <c r="CI161" s="110"/>
      <c r="CJ161" s="83"/>
      <c r="CK161" s="111" t="s">
        <v>3734</v>
      </c>
      <c r="CL161" s="112" t="s">
        <v>560</v>
      </c>
      <c r="CM161" s="112" t="s">
        <v>675</v>
      </c>
      <c r="CN161" s="112" t="s">
        <v>282</v>
      </c>
      <c r="CO161" s="112" t="s">
        <v>482</v>
      </c>
      <c r="CP161" s="112"/>
      <c r="CQ161" s="112"/>
      <c r="CR161" s="112">
        <v>21.0</v>
      </c>
      <c r="CS161" s="112">
        <v>84.0</v>
      </c>
      <c r="CT161" s="112">
        <v>154.0</v>
      </c>
      <c r="CU161" s="112">
        <v>224.0</v>
      </c>
      <c r="CV161" s="112">
        <v>294.0</v>
      </c>
      <c r="CW161" s="112">
        <v>364.0</v>
      </c>
      <c r="CX161" s="112" t="s">
        <v>112</v>
      </c>
      <c r="CY161" s="112">
        <v>6.0</v>
      </c>
      <c r="CZ161" s="112">
        <v>17.0</v>
      </c>
      <c r="DA161" s="112">
        <v>29.0</v>
      </c>
      <c r="DB161" s="112">
        <v>41.0</v>
      </c>
      <c r="DC161" s="112">
        <v>53.0</v>
      </c>
      <c r="DD161" s="112">
        <v>65.0</v>
      </c>
      <c r="DE161" s="112" t="s">
        <v>116</v>
      </c>
      <c r="DF161" s="112" t="s">
        <v>3735</v>
      </c>
      <c r="DG161" s="112" t="s">
        <v>3736</v>
      </c>
      <c r="DH161" s="112" t="s">
        <v>3737</v>
      </c>
      <c r="DI161" s="112" t="s">
        <v>3738</v>
      </c>
      <c r="DJ161" s="112" t="s">
        <v>3739</v>
      </c>
      <c r="DK161" s="112"/>
      <c r="DL161" s="113" t="s">
        <v>3740</v>
      </c>
      <c r="DM161" s="114" t="s">
        <v>3741</v>
      </c>
      <c r="DN161" s="114" t="s">
        <v>179</v>
      </c>
      <c r="DO161" s="114" t="s">
        <v>179</v>
      </c>
      <c r="DP161" s="114" t="s">
        <v>179</v>
      </c>
      <c r="DQ161" s="115" t="s">
        <v>3742</v>
      </c>
      <c r="DR161" s="116" t="s">
        <v>248</v>
      </c>
      <c r="DS161" s="116" t="s">
        <v>249</v>
      </c>
      <c r="DT161" s="116" t="s">
        <v>275</v>
      </c>
      <c r="DU161" s="116" t="s">
        <v>250</v>
      </c>
      <c r="DV161" s="116" t="s">
        <v>251</v>
      </c>
      <c r="DW161" s="116"/>
      <c r="DX161" s="116"/>
      <c r="DY161" s="117"/>
      <c r="DZ161" s="118"/>
      <c r="EA161" s="119" t="str">
        <f t="array" ref="EA161">if(ISBLANK(X161),,(XLOOKUP(X161,Classes!A:A,Classes!A:A,CONCAT("ERROR-Class: ",X161))))</f>
        <v>Scholar</v>
      </c>
      <c r="EB161" s="149" t="s">
        <v>493</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212</v>
      </c>
      <c r="C162" s="80" t="s">
        <v>3744</v>
      </c>
      <c r="D162" s="81" t="s">
        <v>3745</v>
      </c>
      <c r="E162" s="82"/>
      <c r="F162" s="82"/>
      <c r="G162" s="82"/>
      <c r="H162" s="82"/>
      <c r="I162" s="82"/>
      <c r="J162" s="83"/>
      <c r="K162" s="84"/>
      <c r="L162" s="121" t="s">
        <v>184</v>
      </c>
      <c r="M162" s="84"/>
      <c r="N162" s="121" t="s">
        <v>184</v>
      </c>
      <c r="O162" s="85"/>
      <c r="P162" s="84"/>
      <c r="Q162" s="142"/>
      <c r="R162" s="85"/>
      <c r="S162" s="85"/>
      <c r="T162" s="85"/>
      <c r="U162" s="85"/>
      <c r="V162" s="142" t="s">
        <v>184</v>
      </c>
      <c r="W162" s="87"/>
      <c r="X162" s="88" t="s">
        <v>3746</v>
      </c>
      <c r="Y162" s="89" t="s">
        <v>1462</v>
      </c>
      <c r="Z162" s="89" t="s">
        <v>766</v>
      </c>
      <c r="AA162" s="90"/>
      <c r="AB162" s="91" t="s">
        <v>3747</v>
      </c>
      <c r="AC162" s="92" t="s">
        <v>3748</v>
      </c>
      <c r="AD162" s="93" t="s">
        <v>3749</v>
      </c>
      <c r="AE162" s="92" t="s">
        <v>667</v>
      </c>
      <c r="AF162" s="92" t="s">
        <v>772</v>
      </c>
      <c r="AG162" s="92" t="s">
        <v>542</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197</v>
      </c>
      <c r="BE162" s="101" t="s">
        <v>189</v>
      </c>
      <c r="BF162" s="102" t="s">
        <v>1380</v>
      </c>
      <c r="BG162" s="101" t="s">
        <v>504</v>
      </c>
      <c r="BH162" s="101" t="s">
        <v>399</v>
      </c>
      <c r="BI162" s="101" t="s">
        <v>3751</v>
      </c>
      <c r="BJ162" s="101" t="s">
        <v>194</v>
      </c>
      <c r="BK162" s="206"/>
      <c r="BL162" s="206"/>
      <c r="BM162" s="206"/>
      <c r="BN162" s="206"/>
      <c r="BO162" s="206"/>
      <c r="BP162" s="206"/>
      <c r="BQ162" s="83"/>
      <c r="BR162" s="104">
        <v>30.0</v>
      </c>
      <c r="BS162" s="104">
        <v>30.0</v>
      </c>
      <c r="BT162" s="104">
        <v>25.0</v>
      </c>
      <c r="BU162" s="104">
        <v>15.0</v>
      </c>
      <c r="BV162" s="105" t="s">
        <v>3752</v>
      </c>
      <c r="BW162" s="83"/>
      <c r="BX162" s="106" t="s">
        <v>373</v>
      </c>
      <c r="BY162" s="106" t="s">
        <v>201</v>
      </c>
      <c r="BZ162" s="106" t="s">
        <v>3753</v>
      </c>
      <c r="CA162" s="106" t="s">
        <v>179</v>
      </c>
      <c r="CB162" s="106" t="s">
        <v>3754</v>
      </c>
      <c r="CC162" s="106" t="s">
        <v>179</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305</v>
      </c>
      <c r="DN162" s="114">
        <v>1.0</v>
      </c>
      <c r="DO162" s="114">
        <v>7.0</v>
      </c>
      <c r="DP162" s="114" t="s">
        <v>347</v>
      </c>
      <c r="DQ162" s="115" t="s">
        <v>3758</v>
      </c>
      <c r="DR162" s="148" t="s">
        <v>206</v>
      </c>
      <c r="DS162" s="148" t="s">
        <v>383</v>
      </c>
      <c r="DT162" s="148" t="s">
        <v>384</v>
      </c>
      <c r="DU162" s="148" t="s">
        <v>209</v>
      </c>
      <c r="DV162" s="148" t="s">
        <v>210</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386</v>
      </c>
      <c r="C163" s="80" t="s">
        <v>3759</v>
      </c>
      <c r="D163" s="81" t="s">
        <v>3760</v>
      </c>
      <c r="E163" s="82" t="s">
        <v>179</v>
      </c>
      <c r="F163" s="82" t="s">
        <v>3761</v>
      </c>
      <c r="G163" s="82" t="s">
        <v>3762</v>
      </c>
      <c r="H163" s="82" t="s">
        <v>3763</v>
      </c>
      <c r="I163" s="82" t="s">
        <v>3764</v>
      </c>
      <c r="J163" s="83"/>
      <c r="K163" s="84"/>
      <c r="L163" s="84"/>
      <c r="M163" s="84"/>
      <c r="N163" s="85" t="s">
        <v>184</v>
      </c>
      <c r="O163" s="85" t="s">
        <v>184</v>
      </c>
      <c r="P163" s="84"/>
      <c r="Q163" s="142" t="s">
        <v>184</v>
      </c>
      <c r="R163" s="85"/>
      <c r="S163" s="85"/>
      <c r="T163" s="85"/>
      <c r="U163" s="85"/>
      <c r="V163" s="142"/>
      <c r="W163" s="87"/>
      <c r="X163" s="88" t="s">
        <v>848</v>
      </c>
      <c r="Y163" s="89" t="s">
        <v>1032</v>
      </c>
      <c r="Z163" s="89" t="s">
        <v>850</v>
      </c>
      <c r="AA163" s="90"/>
      <c r="AB163" s="91" t="s">
        <v>1641</v>
      </c>
      <c r="AC163" s="92" t="s">
        <v>260</v>
      </c>
      <c r="AD163" s="93" t="s">
        <v>2349</v>
      </c>
      <c r="AE163" s="92" t="s">
        <v>667</v>
      </c>
      <c r="AF163" s="92" t="s">
        <v>604</v>
      </c>
      <c r="AG163" s="92" t="s">
        <v>443</v>
      </c>
      <c r="AH163" s="92" t="s">
        <v>231</v>
      </c>
      <c r="AI163" s="101">
        <v>3274.0</v>
      </c>
      <c r="AJ163" s="101">
        <v>356.0</v>
      </c>
      <c r="AK163" s="101">
        <v>350.0</v>
      </c>
      <c r="AL163" s="101">
        <v>271.0</v>
      </c>
      <c r="AM163" s="101">
        <v>266.0</v>
      </c>
      <c r="AN163" s="101">
        <v>117.0</v>
      </c>
      <c r="AO163" s="95"/>
      <c r="AP163" s="96" t="s">
        <v>1061</v>
      </c>
      <c r="AQ163" s="97" t="s">
        <v>641</v>
      </c>
      <c r="AR163" s="98" t="s">
        <v>3765</v>
      </c>
      <c r="AS163" s="97" t="s">
        <v>2596</v>
      </c>
      <c r="AT163" s="97" t="s">
        <v>325</v>
      </c>
      <c r="AU163" s="97" t="s">
        <v>1277</v>
      </c>
      <c r="AV163" s="97" t="s">
        <v>327</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373</v>
      </c>
      <c r="BY163" s="106" t="s">
        <v>201</v>
      </c>
      <c r="BZ163" s="106" t="s">
        <v>3767</v>
      </c>
      <c r="CA163" s="106" t="s">
        <v>3374</v>
      </c>
      <c r="CB163" s="106" t="s">
        <v>3768</v>
      </c>
      <c r="CC163" s="106" t="s">
        <v>2424</v>
      </c>
      <c r="CD163" s="122" t="s">
        <v>614</v>
      </c>
      <c r="CE163" s="123" t="s">
        <v>3769</v>
      </c>
      <c r="CF163" s="123" t="s">
        <v>3770</v>
      </c>
      <c r="CG163" s="109" t="s">
        <v>379</v>
      </c>
      <c r="CH163" s="109" t="s">
        <v>479</v>
      </c>
      <c r="CI163" s="109" t="s">
        <v>3771</v>
      </c>
      <c r="CJ163" s="83"/>
      <c r="CK163" s="111" t="s">
        <v>3772</v>
      </c>
      <c r="CL163" s="112" t="s">
        <v>337</v>
      </c>
      <c r="CM163" s="112" t="s">
        <v>338</v>
      </c>
      <c r="CN163" s="112" t="s">
        <v>339</v>
      </c>
      <c r="CO163" s="112" t="s">
        <v>282</v>
      </c>
      <c r="CP163" s="112" t="s">
        <v>1044</v>
      </c>
      <c r="CQ163" s="112"/>
      <c r="CR163" s="112">
        <v>9.0</v>
      </c>
      <c r="CS163" s="112">
        <v>27.0</v>
      </c>
      <c r="CT163" s="112">
        <v>47.0</v>
      </c>
      <c r="CU163" s="112">
        <v>67.0</v>
      </c>
      <c r="CV163" s="112">
        <v>87.0</v>
      </c>
      <c r="CW163" s="112">
        <v>107.0</v>
      </c>
      <c r="CX163" s="112" t="s">
        <v>113</v>
      </c>
      <c r="CY163" s="112">
        <v>9.0</v>
      </c>
      <c r="CZ163" s="112">
        <v>27.0</v>
      </c>
      <c r="DA163" s="112">
        <v>47.0</v>
      </c>
      <c r="DB163" s="112">
        <v>67.0</v>
      </c>
      <c r="DC163" s="112">
        <v>87.0</v>
      </c>
      <c r="DD163" s="112">
        <v>107.0</v>
      </c>
      <c r="DE163" s="112" t="s">
        <v>114</v>
      </c>
      <c r="DF163" s="112" t="s">
        <v>3773</v>
      </c>
      <c r="DG163" s="112" t="s">
        <v>3774</v>
      </c>
      <c r="DH163" s="112" t="s">
        <v>3775</v>
      </c>
      <c r="DI163" s="112" t="s">
        <v>3776</v>
      </c>
      <c r="DJ163" s="112" t="s">
        <v>3777</v>
      </c>
      <c r="DK163" s="112"/>
      <c r="DL163" s="113" t="s">
        <v>3778</v>
      </c>
      <c r="DM163" s="114" t="s">
        <v>569</v>
      </c>
      <c r="DN163" s="114">
        <v>5.0</v>
      </c>
      <c r="DO163" s="114">
        <v>2.0</v>
      </c>
      <c r="DP163" s="114" t="s">
        <v>347</v>
      </c>
      <c r="DQ163" s="115" t="s">
        <v>3779</v>
      </c>
      <c r="DR163" s="116" t="s">
        <v>206</v>
      </c>
      <c r="DS163" s="116" t="s">
        <v>383</v>
      </c>
      <c r="DT163" s="116" t="s">
        <v>208</v>
      </c>
      <c r="DU163" s="116" t="s">
        <v>209</v>
      </c>
      <c r="DV163" s="116" t="s">
        <v>210</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330</v>
      </c>
      <c r="B164" s="69" t="s">
        <v>386</v>
      </c>
      <c r="C164" s="80" t="s">
        <v>3780</v>
      </c>
      <c r="D164" s="81" t="s">
        <v>3781</v>
      </c>
      <c r="E164" s="82" t="s">
        <v>179</v>
      </c>
      <c r="F164" s="82" t="s">
        <v>3782</v>
      </c>
      <c r="G164" s="82" t="s">
        <v>3783</v>
      </c>
      <c r="H164" s="82" t="s">
        <v>3784</v>
      </c>
      <c r="I164" s="82" t="s">
        <v>3785</v>
      </c>
      <c r="J164" s="83"/>
      <c r="K164" s="84"/>
      <c r="L164" s="84"/>
      <c r="M164" s="85" t="s">
        <v>184</v>
      </c>
      <c r="N164" s="85" t="s">
        <v>184</v>
      </c>
      <c r="O164" s="84"/>
      <c r="P164" s="84"/>
      <c r="Q164" s="86"/>
      <c r="R164" s="84"/>
      <c r="S164" s="84"/>
      <c r="T164" s="85" t="s">
        <v>184</v>
      </c>
      <c r="U164" s="84"/>
      <c r="V164" s="86"/>
      <c r="W164" s="87"/>
      <c r="X164" s="88" t="s">
        <v>216</v>
      </c>
      <c r="Y164" s="89" t="s">
        <v>272</v>
      </c>
      <c r="Z164" s="89" t="s">
        <v>723</v>
      </c>
      <c r="AA164" s="90"/>
      <c r="AB164" s="91" t="s">
        <v>219</v>
      </c>
      <c r="AC164" s="92" t="s">
        <v>220</v>
      </c>
      <c r="AD164" s="93"/>
      <c r="AE164" s="92"/>
      <c r="AF164" s="92"/>
      <c r="AG164" s="92"/>
      <c r="AH164" s="92"/>
      <c r="AI164" s="101"/>
      <c r="AJ164" s="101"/>
      <c r="AK164" s="101"/>
      <c r="AL164" s="101"/>
      <c r="AM164" s="101"/>
      <c r="AN164" s="101"/>
      <c r="AO164" s="95"/>
      <c r="AP164" s="96" t="s">
        <v>471</v>
      </c>
      <c r="AQ164" s="97" t="s">
        <v>465</v>
      </c>
      <c r="AR164" s="98" t="s">
        <v>2638</v>
      </c>
      <c r="AS164" s="97" t="s">
        <v>3786</v>
      </c>
      <c r="AT164" s="97" t="s">
        <v>219</v>
      </c>
      <c r="AU164" s="97" t="s">
        <v>722</v>
      </c>
      <c r="AV164" s="97" t="s">
        <v>470</v>
      </c>
      <c r="AW164" s="94">
        <v>2931.0</v>
      </c>
      <c r="AX164" s="94">
        <v>277.0</v>
      </c>
      <c r="AY164" s="94">
        <v>398.0</v>
      </c>
      <c r="AZ164" s="94">
        <v>224.0</v>
      </c>
      <c r="BA164" s="94">
        <v>380.0</v>
      </c>
      <c r="BB164" s="94">
        <v>76.0</v>
      </c>
      <c r="BC164" s="99"/>
      <c r="BD164" s="100" t="s">
        <v>257</v>
      </c>
      <c r="BE164" s="101" t="s">
        <v>1734</v>
      </c>
      <c r="BF164" s="102" t="s">
        <v>258</v>
      </c>
      <c r="BG164" s="101" t="s">
        <v>609</v>
      </c>
      <c r="BH164" s="101" t="s">
        <v>224</v>
      </c>
      <c r="BI164" s="101" t="s">
        <v>217</v>
      </c>
      <c r="BJ164" s="101" t="s">
        <v>662</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233</v>
      </c>
      <c r="BY164" s="106" t="s">
        <v>2642</v>
      </c>
      <c r="BZ164" s="106" t="s">
        <v>3788</v>
      </c>
      <c r="CA164" s="106" t="s">
        <v>2106</v>
      </c>
      <c r="CB164" s="106" t="s">
        <v>1645</v>
      </c>
      <c r="CC164" s="106" t="s">
        <v>1240</v>
      </c>
      <c r="CD164" s="122" t="s">
        <v>2670</v>
      </c>
      <c r="CE164" s="123" t="s">
        <v>3789</v>
      </c>
      <c r="CF164" s="123" t="s">
        <v>3790</v>
      </c>
      <c r="CG164" s="109" t="s">
        <v>478</v>
      </c>
      <c r="CH164" s="109" t="s">
        <v>380</v>
      </c>
      <c r="CI164" s="110"/>
      <c r="CJ164" s="83"/>
      <c r="CK164" s="111" t="s">
        <v>3791</v>
      </c>
      <c r="CL164" s="112" t="s">
        <v>515</v>
      </c>
      <c r="CM164" s="112" t="s">
        <v>675</v>
      </c>
      <c r="CN164" s="112" t="s">
        <v>482</v>
      </c>
      <c r="CO164" s="112"/>
      <c r="CP164" s="112"/>
      <c r="CQ164" s="112"/>
      <c r="CR164" s="112">
        <v>34.0</v>
      </c>
      <c r="CS164" s="112">
        <v>135.0</v>
      </c>
      <c r="CT164" s="112">
        <v>247.0</v>
      </c>
      <c r="CU164" s="112">
        <v>359.0</v>
      </c>
      <c r="CV164" s="112">
        <v>471.0</v>
      </c>
      <c r="CW164" s="112">
        <v>583.0</v>
      </c>
      <c r="CX164" s="112" t="s">
        <v>112</v>
      </c>
      <c r="CY164" s="112">
        <v>5.0</v>
      </c>
      <c r="CZ164" s="112">
        <v>14.0</v>
      </c>
      <c r="DA164" s="112">
        <v>24.0</v>
      </c>
      <c r="DB164" s="112">
        <v>34.0</v>
      </c>
      <c r="DC164" s="112">
        <v>44.0</v>
      </c>
      <c r="DD164" s="112">
        <v>54.0</v>
      </c>
      <c r="DE164" s="112" t="s">
        <v>115</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248</v>
      </c>
      <c r="DS164" s="124" t="s">
        <v>249</v>
      </c>
      <c r="DT164" s="124" t="s">
        <v>275</v>
      </c>
      <c r="DU164" s="124" t="s">
        <v>250</v>
      </c>
      <c r="DV164" s="124" t="s">
        <v>251</v>
      </c>
      <c r="DW164" s="124"/>
      <c r="DX164" s="124"/>
      <c r="DY164" s="117"/>
      <c r="DZ164" s="118"/>
      <c r="EA164" s="119" t="str">
        <f t="array" ref="EA164">if(ISBLANK(X164),,(XLOOKUP(X164,Classes!A:A,Classes!A:A,CONCAT("ERROR-Class: ",X164))))</f>
        <v>Sister</v>
      </c>
      <c r="EB164" s="149" t="s">
        <v>493</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212</v>
      </c>
      <c r="C165" s="80" t="s">
        <v>3800</v>
      </c>
      <c r="D165" s="81" t="s">
        <v>3801</v>
      </c>
      <c r="E165" s="82" t="s">
        <v>179</v>
      </c>
      <c r="F165" s="82" t="s">
        <v>179</v>
      </c>
      <c r="G165" s="82" t="s">
        <v>3802</v>
      </c>
      <c r="H165" s="82" t="s">
        <v>3803</v>
      </c>
      <c r="I165" s="82" t="s">
        <v>3804</v>
      </c>
      <c r="J165" s="83"/>
      <c r="K165" s="84"/>
      <c r="L165" s="84"/>
      <c r="M165" s="84"/>
      <c r="N165" s="85" t="s">
        <v>184</v>
      </c>
      <c r="O165" s="85" t="s">
        <v>184</v>
      </c>
      <c r="P165" s="84"/>
      <c r="Q165" s="142"/>
      <c r="R165" s="85"/>
      <c r="S165" s="85"/>
      <c r="T165" s="85"/>
      <c r="U165" s="85"/>
      <c r="V165" s="142" t="s">
        <v>184</v>
      </c>
      <c r="W165" s="87"/>
      <c r="X165" s="88" t="s">
        <v>185</v>
      </c>
      <c r="Y165" s="89" t="s">
        <v>440</v>
      </c>
      <c r="Z165" s="89" t="s">
        <v>971</v>
      </c>
      <c r="AA165" s="90"/>
      <c r="AB165" s="91" t="s">
        <v>3529</v>
      </c>
      <c r="AC165" s="92" t="s">
        <v>1032</v>
      </c>
      <c r="AD165" s="93" t="s">
        <v>3530</v>
      </c>
      <c r="AE165" s="92" t="s">
        <v>580</v>
      </c>
      <c r="AF165" s="92" t="s">
        <v>366</v>
      </c>
      <c r="AG165" s="143" t="s">
        <v>3805</v>
      </c>
      <c r="AH165" s="92" t="s">
        <v>320</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195</v>
      </c>
      <c r="BH165" s="101" t="s">
        <v>194</v>
      </c>
      <c r="BI165" s="101" t="s">
        <v>974</v>
      </c>
      <c r="BJ165" s="101" t="s">
        <v>470</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373</v>
      </c>
      <c r="BY165" s="106" t="s">
        <v>201</v>
      </c>
      <c r="BZ165" s="106" t="s">
        <v>3808</v>
      </c>
      <c r="CA165" s="106" t="s">
        <v>179</v>
      </c>
      <c r="CB165" s="106" t="s">
        <v>3809</v>
      </c>
      <c r="CC165" s="106" t="s">
        <v>179</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569</v>
      </c>
      <c r="DN165" s="114">
        <v>5.0</v>
      </c>
      <c r="DO165" s="114" t="s">
        <v>273</v>
      </c>
      <c r="DP165" s="114" t="s">
        <v>3541</v>
      </c>
      <c r="DQ165" s="115" t="s">
        <v>3811</v>
      </c>
      <c r="DR165" s="116" t="s">
        <v>206</v>
      </c>
      <c r="DS165" s="116" t="s">
        <v>207</v>
      </c>
      <c r="DT165" s="116" t="s">
        <v>208</v>
      </c>
      <c r="DU165" s="116" t="s">
        <v>209</v>
      </c>
      <c r="DV165" s="116" t="s">
        <v>210</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212</v>
      </c>
      <c r="C166" s="80" t="s">
        <v>3815</v>
      </c>
      <c r="D166" s="81" t="s">
        <v>3816</v>
      </c>
      <c r="E166" s="82" t="s">
        <v>179</v>
      </c>
      <c r="F166" s="82" t="s">
        <v>179</v>
      </c>
      <c r="G166" s="82"/>
      <c r="H166" s="82"/>
      <c r="I166" s="82"/>
      <c r="J166" s="83"/>
      <c r="K166" s="84"/>
      <c r="L166" s="84"/>
      <c r="M166" s="84"/>
      <c r="N166" s="85"/>
      <c r="O166" s="85"/>
      <c r="P166" s="84"/>
      <c r="Q166" s="142"/>
      <c r="R166" s="85" t="s">
        <v>184</v>
      </c>
      <c r="S166" s="85"/>
      <c r="T166" s="85"/>
      <c r="U166" s="85" t="s">
        <v>184</v>
      </c>
      <c r="V166" s="142"/>
      <c r="W166" s="87"/>
      <c r="X166" s="88" t="s">
        <v>3817</v>
      </c>
      <c r="Y166" s="89" t="s">
        <v>599</v>
      </c>
      <c r="Z166" s="89" t="s">
        <v>3818</v>
      </c>
      <c r="AA166" s="90"/>
      <c r="AB166" s="91" t="s">
        <v>407</v>
      </c>
      <c r="AC166" s="92" t="s">
        <v>1917</v>
      </c>
      <c r="AD166" s="93" t="s">
        <v>1089</v>
      </c>
      <c r="AE166" s="92" t="s">
        <v>198</v>
      </c>
      <c r="AF166" s="92" t="s">
        <v>438</v>
      </c>
      <c r="AG166" s="143" t="s">
        <v>2076</v>
      </c>
      <c r="AH166" s="92" t="s">
        <v>399</v>
      </c>
      <c r="AI166" s="101"/>
      <c r="AJ166" s="101"/>
      <c r="AK166" s="101"/>
      <c r="AL166" s="101"/>
      <c r="AM166" s="101"/>
      <c r="AN166" s="101"/>
      <c r="AO166" s="95"/>
      <c r="AP166" s="96" t="s">
        <v>2058</v>
      </c>
      <c r="AQ166" s="97" t="s">
        <v>3819</v>
      </c>
      <c r="AR166" s="98" t="s">
        <v>3820</v>
      </c>
      <c r="AS166" s="97" t="s">
        <v>976</v>
      </c>
      <c r="AT166" s="97" t="s">
        <v>265</v>
      </c>
      <c r="AU166" s="97" t="s">
        <v>3821</v>
      </c>
      <c r="AV166" s="97" t="s">
        <v>231</v>
      </c>
      <c r="AW166" s="94"/>
      <c r="AX166" s="94"/>
      <c r="AY166" s="94"/>
      <c r="AZ166" s="94"/>
      <c r="BA166" s="94"/>
      <c r="BB166" s="94"/>
      <c r="BC166" s="99"/>
      <c r="BD166" s="100" t="s">
        <v>606</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373</v>
      </c>
      <c r="BY166" s="106" t="s">
        <v>3823</v>
      </c>
      <c r="BZ166" s="106" t="s">
        <v>3824</v>
      </c>
      <c r="CA166" s="106" t="s">
        <v>2894</v>
      </c>
      <c r="CB166" s="106" t="s">
        <v>3825</v>
      </c>
      <c r="CC166" s="106" t="s">
        <v>1363</v>
      </c>
      <c r="CD166" s="147"/>
      <c r="CE166" s="123"/>
      <c r="CF166" s="123"/>
      <c r="CG166" s="109"/>
      <c r="CH166" s="109"/>
      <c r="CI166" s="109"/>
      <c r="CJ166" s="83"/>
      <c r="CK166" s="111" t="s">
        <v>3826</v>
      </c>
      <c r="CL166" s="112" t="s">
        <v>337</v>
      </c>
      <c r="CM166" s="112" t="s">
        <v>453</v>
      </c>
      <c r="CN166" s="112" t="s">
        <v>598</v>
      </c>
      <c r="CO166" s="112" t="s">
        <v>1044</v>
      </c>
      <c r="CP166" s="112"/>
      <c r="CQ166" s="112"/>
      <c r="CR166" s="112">
        <v>9.0</v>
      </c>
      <c r="CS166" s="112">
        <v>27.0</v>
      </c>
      <c r="CT166" s="112">
        <v>47.0</v>
      </c>
      <c r="CU166" s="112">
        <v>67.0</v>
      </c>
      <c r="CV166" s="112">
        <v>87.0</v>
      </c>
      <c r="CW166" s="112">
        <v>107.0</v>
      </c>
      <c r="CX166" s="112" t="s">
        <v>113</v>
      </c>
      <c r="CY166" s="112">
        <v>4.0</v>
      </c>
      <c r="CZ166" s="112">
        <v>11.0</v>
      </c>
      <c r="DA166" s="112">
        <v>19.0</v>
      </c>
      <c r="DB166" s="112">
        <v>27.0</v>
      </c>
      <c r="DC166" s="112">
        <v>35.0</v>
      </c>
      <c r="DD166" s="112">
        <v>43.0</v>
      </c>
      <c r="DE166" s="112" t="s">
        <v>117</v>
      </c>
      <c r="DF166" s="112" t="s">
        <v>3827</v>
      </c>
      <c r="DG166" s="112" t="s">
        <v>3828</v>
      </c>
      <c r="DH166" s="112" t="s">
        <v>3829</v>
      </c>
      <c r="DI166" s="112" t="s">
        <v>3830</v>
      </c>
      <c r="DJ166" s="112" t="s">
        <v>3831</v>
      </c>
      <c r="DK166" s="112"/>
      <c r="DL166" s="113" t="s">
        <v>3832</v>
      </c>
      <c r="DM166" s="114" t="s">
        <v>569</v>
      </c>
      <c r="DN166" s="114">
        <v>6.0</v>
      </c>
      <c r="DO166" s="114">
        <v>5.0</v>
      </c>
      <c r="DP166" s="114" t="s">
        <v>2963</v>
      </c>
      <c r="DQ166" s="115" t="s">
        <v>3833</v>
      </c>
      <c r="DR166" s="124" t="s">
        <v>206</v>
      </c>
      <c r="DS166" s="124" t="s">
        <v>384</v>
      </c>
      <c r="DT166" s="124" t="s">
        <v>453</v>
      </c>
      <c r="DU166" s="148" t="s">
        <v>423</v>
      </c>
      <c r="DV166" s="148" t="s">
        <v>424</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212</v>
      </c>
      <c r="C167" s="80" t="s">
        <v>3837</v>
      </c>
      <c r="D167" s="81" t="s">
        <v>3838</v>
      </c>
      <c r="E167" s="82"/>
      <c r="F167" s="82"/>
      <c r="G167" s="82"/>
      <c r="H167" s="82"/>
      <c r="I167" s="82"/>
      <c r="J167" s="83"/>
      <c r="K167" s="121" t="s">
        <v>184</v>
      </c>
      <c r="L167" s="84"/>
      <c r="M167" s="84"/>
      <c r="N167" s="85"/>
      <c r="O167" s="85"/>
      <c r="P167" s="84"/>
      <c r="Q167" s="142"/>
      <c r="R167" s="85"/>
      <c r="S167" s="85"/>
      <c r="T167" s="85" t="s">
        <v>184</v>
      </c>
      <c r="U167" s="85" t="s">
        <v>184</v>
      </c>
      <c r="V167" s="142"/>
      <c r="W167" s="87"/>
      <c r="X167" s="88" t="s">
        <v>393</v>
      </c>
      <c r="Y167" s="89" t="s">
        <v>1692</v>
      </c>
      <c r="Z167" s="89" t="s">
        <v>395</v>
      </c>
      <c r="AA167" s="90"/>
      <c r="AB167" s="91" t="s">
        <v>3839</v>
      </c>
      <c r="AC167" s="92" t="s">
        <v>1462</v>
      </c>
      <c r="AD167" s="93" t="s">
        <v>3840</v>
      </c>
      <c r="AE167" s="92" t="s">
        <v>443</v>
      </c>
      <c r="AF167" s="92" t="s">
        <v>399</v>
      </c>
      <c r="AG167" s="143" t="s">
        <v>1382</v>
      </c>
      <c r="AH167" s="92" t="s">
        <v>196</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295</v>
      </c>
      <c r="BI167" s="101" t="s">
        <v>3844</v>
      </c>
      <c r="BJ167" s="101" t="s">
        <v>327</v>
      </c>
      <c r="BK167" s="165"/>
      <c r="BL167" s="165"/>
      <c r="BM167" s="165"/>
      <c r="BN167" s="165"/>
      <c r="BO167" s="165"/>
      <c r="BP167" s="165"/>
      <c r="BQ167" s="83"/>
      <c r="BR167" s="104">
        <v>15.0</v>
      </c>
      <c r="BS167" s="104">
        <v>35.0</v>
      </c>
      <c r="BT167" s="104">
        <v>25.0</v>
      </c>
      <c r="BU167" s="104">
        <v>25.0</v>
      </c>
      <c r="BV167" s="105" t="s">
        <v>3845</v>
      </c>
      <c r="BW167" s="83"/>
      <c r="BX167" s="106" t="s">
        <v>373</v>
      </c>
      <c r="BY167" s="106" t="s">
        <v>201</v>
      </c>
      <c r="BZ167" s="106" t="s">
        <v>3846</v>
      </c>
      <c r="CA167" s="106" t="s">
        <v>332</v>
      </c>
      <c r="CB167" s="106" t="s">
        <v>3847</v>
      </c>
      <c r="CC167" s="106" t="s">
        <v>1587</v>
      </c>
      <c r="CD167" s="122" t="s">
        <v>748</v>
      </c>
      <c r="CE167" s="123" t="s">
        <v>3848</v>
      </c>
      <c r="CF167" s="123" t="s">
        <v>3849</v>
      </c>
      <c r="CG167" s="109" t="s">
        <v>1697</v>
      </c>
      <c r="CH167" s="109" t="s">
        <v>303</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525</v>
      </c>
      <c r="DN167" s="114">
        <v>5.0</v>
      </c>
      <c r="DO167" s="114">
        <v>1.0</v>
      </c>
      <c r="DP167" s="114" t="s">
        <v>347</v>
      </c>
      <c r="DQ167" s="115" t="s">
        <v>3851</v>
      </c>
      <c r="DR167" s="116" t="s">
        <v>206</v>
      </c>
      <c r="DS167" s="116" t="s">
        <v>383</v>
      </c>
      <c r="DT167" s="116" t="s">
        <v>384</v>
      </c>
      <c r="DU167" s="116" t="s">
        <v>209</v>
      </c>
      <c r="DV167" s="116" t="s">
        <v>210</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212</v>
      </c>
      <c r="C168" s="346" t="s">
        <v>3852</v>
      </c>
      <c r="D168" s="347" t="s">
        <v>3853</v>
      </c>
      <c r="E168" s="348"/>
      <c r="F168" s="348"/>
      <c r="G168" s="349"/>
      <c r="H168" s="349"/>
      <c r="I168" s="349"/>
      <c r="J168" s="350"/>
      <c r="K168" s="85"/>
      <c r="L168" s="84"/>
      <c r="M168" s="85"/>
      <c r="N168" s="85"/>
      <c r="O168" s="84"/>
      <c r="P168" s="121"/>
      <c r="Q168" s="128" t="s">
        <v>184</v>
      </c>
      <c r="R168" s="121" t="s">
        <v>184</v>
      </c>
      <c r="S168" s="84"/>
      <c r="T168" s="121" t="s">
        <v>184</v>
      </c>
      <c r="U168" s="84"/>
      <c r="V168" s="86"/>
      <c r="W168" s="351"/>
      <c r="X168" s="352" t="s">
        <v>438</v>
      </c>
      <c r="Y168" s="353" t="s">
        <v>1090</v>
      </c>
      <c r="Z168" s="354" t="s">
        <v>3854</v>
      </c>
      <c r="AA168" s="355"/>
      <c r="AB168" s="356" t="s">
        <v>3855</v>
      </c>
      <c r="AC168" s="357" t="s">
        <v>1091</v>
      </c>
      <c r="AD168" s="358" t="s">
        <v>3856</v>
      </c>
      <c r="AE168" s="357" t="s">
        <v>607</v>
      </c>
      <c r="AF168" s="357" t="s">
        <v>438</v>
      </c>
      <c r="AG168" s="357" t="s">
        <v>3857</v>
      </c>
      <c r="AH168" s="357" t="s">
        <v>898</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1274</v>
      </c>
      <c r="BF168" s="365" t="s">
        <v>3859</v>
      </c>
      <c r="BG168" s="366" t="s">
        <v>1576</v>
      </c>
      <c r="BH168" s="364" t="s">
        <v>231</v>
      </c>
      <c r="BI168" s="366" t="s">
        <v>1248</v>
      </c>
      <c r="BJ168" s="364" t="s">
        <v>1578</v>
      </c>
      <c r="BK168" s="359"/>
      <c r="BL168" s="359"/>
      <c r="BM168" s="359"/>
      <c r="BN168" s="359"/>
      <c r="BO168" s="359"/>
      <c r="BP168" s="359"/>
      <c r="BQ168" s="350"/>
      <c r="BR168" s="367">
        <v>15.0</v>
      </c>
      <c r="BS168" s="367">
        <v>35.0</v>
      </c>
      <c r="BT168" s="367">
        <v>30.0</v>
      </c>
      <c r="BU168" s="367">
        <v>20.0</v>
      </c>
      <c r="BV168" s="368" t="s">
        <v>3860</v>
      </c>
      <c r="BW168" s="350"/>
      <c r="BX168" s="369" t="s">
        <v>373</v>
      </c>
      <c r="BY168" s="369" t="s">
        <v>201</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525</v>
      </c>
      <c r="DN168" s="375">
        <v>3.0</v>
      </c>
      <c r="DO168" s="375">
        <v>3.0</v>
      </c>
      <c r="DP168" s="375" t="s">
        <v>347</v>
      </c>
      <c r="DQ168" s="375" t="s">
        <v>3866</v>
      </c>
      <c r="DR168" s="376" t="s">
        <v>206</v>
      </c>
      <c r="DS168" s="376" t="s">
        <v>384</v>
      </c>
      <c r="DT168" s="376" t="s">
        <v>453</v>
      </c>
      <c r="DU168" s="376" t="s">
        <v>423</v>
      </c>
      <c r="DV168" s="376" t="s">
        <v>424</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212</v>
      </c>
      <c r="C169" s="381" t="s">
        <v>3867</v>
      </c>
      <c r="D169" s="348" t="s">
        <v>3868</v>
      </c>
      <c r="E169" s="348" t="s">
        <v>179</v>
      </c>
      <c r="F169" s="348" t="s">
        <v>179</v>
      </c>
      <c r="G169" s="349"/>
      <c r="H169" s="349"/>
      <c r="I169" s="349"/>
      <c r="J169" s="382"/>
      <c r="K169" s="85"/>
      <c r="L169" s="84"/>
      <c r="M169" s="85" t="s">
        <v>184</v>
      </c>
      <c r="N169" s="85"/>
      <c r="O169" s="84"/>
      <c r="P169" s="121" t="s">
        <v>184</v>
      </c>
      <c r="Q169" s="86"/>
      <c r="R169" s="121" t="s">
        <v>184</v>
      </c>
      <c r="S169" s="84"/>
      <c r="T169" s="84"/>
      <c r="U169" s="84"/>
      <c r="V169" s="86"/>
      <c r="W169" s="351"/>
      <c r="X169" s="383" t="s">
        <v>438</v>
      </c>
      <c r="Y169" s="384" t="s">
        <v>1090</v>
      </c>
      <c r="Z169" s="385" t="s">
        <v>667</v>
      </c>
      <c r="AA169" s="386"/>
      <c r="AB169" s="387" t="s">
        <v>3869</v>
      </c>
      <c r="AC169" s="388" t="s">
        <v>3870</v>
      </c>
      <c r="AD169" s="389" t="s">
        <v>3871</v>
      </c>
      <c r="AE169" s="388" t="s">
        <v>3166</v>
      </c>
      <c r="AF169" s="388" t="s">
        <v>438</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606</v>
      </c>
      <c r="BE169" s="359" t="s">
        <v>599</v>
      </c>
      <c r="BF169" s="365" t="s">
        <v>2095</v>
      </c>
      <c r="BG169" s="393" t="s">
        <v>404</v>
      </c>
      <c r="BH169" s="359" t="s">
        <v>231</v>
      </c>
      <c r="BI169" s="393" t="s">
        <v>2285</v>
      </c>
      <c r="BJ169" s="359" t="s">
        <v>265</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373</v>
      </c>
      <c r="BY169" s="396" t="s">
        <v>201</v>
      </c>
      <c r="BZ169" s="396" t="s">
        <v>3874</v>
      </c>
      <c r="CA169" s="396" t="s">
        <v>1712</v>
      </c>
      <c r="CB169" s="396" t="s">
        <v>3875</v>
      </c>
      <c r="CC169" s="396" t="s">
        <v>2527</v>
      </c>
      <c r="CD169" s="361"/>
      <c r="CE169" s="388" t="s">
        <v>3876</v>
      </c>
      <c r="CF169" s="388" t="s">
        <v>3877</v>
      </c>
      <c r="CG169" s="361"/>
      <c r="CH169" s="361"/>
      <c r="CI169" s="370"/>
      <c r="CJ169" s="382"/>
      <c r="CK169" s="111" t="s">
        <v>3878</v>
      </c>
      <c r="CL169" s="112" t="s">
        <v>560</v>
      </c>
      <c r="CM169" s="112" t="s">
        <v>561</v>
      </c>
      <c r="CN169" s="112" t="s">
        <v>598</v>
      </c>
      <c r="CO169" s="112" t="s">
        <v>1044</v>
      </c>
      <c r="CP169" s="361"/>
      <c r="CQ169" s="361"/>
      <c r="CR169" s="112">
        <v>25.0</v>
      </c>
      <c r="CS169" s="112">
        <v>101.0</v>
      </c>
      <c r="CT169" s="112">
        <v>185.0</v>
      </c>
      <c r="CU169" s="112">
        <v>269.0</v>
      </c>
      <c r="CV169" s="112">
        <v>353.0</v>
      </c>
      <c r="CW169" s="112">
        <v>437.0</v>
      </c>
      <c r="CX169" s="371" t="s">
        <v>112</v>
      </c>
      <c r="CY169" s="112">
        <v>5.0</v>
      </c>
      <c r="CZ169" s="112">
        <v>15.0</v>
      </c>
      <c r="DA169" s="112">
        <v>26.0</v>
      </c>
      <c r="DB169" s="112">
        <v>37.0</v>
      </c>
      <c r="DC169" s="112">
        <v>48.0</v>
      </c>
      <c r="DD169" s="112">
        <v>59.0</v>
      </c>
      <c r="DE169" s="112" t="s">
        <v>116</v>
      </c>
      <c r="DF169" s="372" t="s">
        <v>3879</v>
      </c>
      <c r="DG169" s="372" t="s">
        <v>3880</v>
      </c>
      <c r="DH169" s="372" t="s">
        <v>3881</v>
      </c>
      <c r="DI169" s="372" t="s">
        <v>3882</v>
      </c>
      <c r="DJ169" s="372" t="s">
        <v>3883</v>
      </c>
      <c r="DK169" s="373"/>
      <c r="DL169" s="397" t="s">
        <v>3884</v>
      </c>
      <c r="DM169" s="398" t="s">
        <v>525</v>
      </c>
      <c r="DN169" s="398">
        <v>5.0</v>
      </c>
      <c r="DO169" s="398">
        <v>6.0</v>
      </c>
      <c r="DP169" s="398" t="s">
        <v>127</v>
      </c>
      <c r="DQ169" s="398" t="s">
        <v>3885</v>
      </c>
      <c r="DR169" s="399" t="s">
        <v>206</v>
      </c>
      <c r="DS169" s="399" t="s">
        <v>384</v>
      </c>
      <c r="DT169" s="399" t="s">
        <v>453</v>
      </c>
      <c r="DU169" s="399" t="s">
        <v>423</v>
      </c>
      <c r="DV169" s="399" t="s">
        <v>424</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1254</v>
      </c>
      <c r="B170" s="69" t="s">
        <v>212</v>
      </c>
      <c r="C170" s="80" t="s">
        <v>3886</v>
      </c>
      <c r="D170" s="81" t="s">
        <v>3887</v>
      </c>
      <c r="E170" s="82" t="s">
        <v>179</v>
      </c>
      <c r="F170" s="82" t="s">
        <v>179</v>
      </c>
      <c r="G170" s="82" t="s">
        <v>992</v>
      </c>
      <c r="H170" s="82" t="s">
        <v>993</v>
      </c>
      <c r="I170" s="82" t="s">
        <v>994</v>
      </c>
      <c r="J170" s="83"/>
      <c r="K170" s="85" t="s">
        <v>184</v>
      </c>
      <c r="L170" s="84"/>
      <c r="M170" s="85" t="s">
        <v>184</v>
      </c>
      <c r="N170" s="85" t="s">
        <v>184</v>
      </c>
      <c r="O170" s="84"/>
      <c r="P170" s="84"/>
      <c r="Q170" s="86"/>
      <c r="R170" s="84"/>
      <c r="S170" s="84"/>
      <c r="T170" s="84"/>
      <c r="U170" s="84"/>
      <c r="V170" s="86"/>
      <c r="W170" s="87"/>
      <c r="X170" s="88" t="s">
        <v>216</v>
      </c>
      <c r="Y170" s="89" t="s">
        <v>272</v>
      </c>
      <c r="Z170" s="89" t="s">
        <v>398</v>
      </c>
      <c r="AA170" s="90"/>
      <c r="AB170" s="91" t="s">
        <v>219</v>
      </c>
      <c r="AC170" s="92" t="s">
        <v>609</v>
      </c>
      <c r="AD170" s="93"/>
      <c r="AE170" s="92"/>
      <c r="AF170" s="92"/>
      <c r="AG170" s="92"/>
      <c r="AH170" s="92"/>
      <c r="AI170" s="101"/>
      <c r="AJ170" s="101"/>
      <c r="AK170" s="101"/>
      <c r="AL170" s="101"/>
      <c r="AM170" s="101"/>
      <c r="AN170" s="101"/>
      <c r="AO170" s="95"/>
      <c r="AP170" s="96" t="s">
        <v>3888</v>
      </c>
      <c r="AQ170" s="97" t="s">
        <v>465</v>
      </c>
      <c r="AR170" s="98" t="s">
        <v>3889</v>
      </c>
      <c r="AS170" s="97" t="s">
        <v>3890</v>
      </c>
      <c r="AT170" s="97" t="s">
        <v>3888</v>
      </c>
      <c r="AU170" s="144" t="s">
        <v>3440</v>
      </c>
      <c r="AV170" s="97" t="s">
        <v>219</v>
      </c>
      <c r="AW170" s="94">
        <v>3088.0</v>
      </c>
      <c r="AX170" s="94">
        <v>305.0</v>
      </c>
      <c r="AY170" s="94">
        <v>407.0</v>
      </c>
      <c r="AZ170" s="94">
        <v>243.0</v>
      </c>
      <c r="BA170" s="94">
        <v>380.0</v>
      </c>
      <c r="BB170" s="94">
        <v>94.0</v>
      </c>
      <c r="BC170" s="99"/>
      <c r="BD170" s="100" t="s">
        <v>1641</v>
      </c>
      <c r="BE170" s="101" t="s">
        <v>220</v>
      </c>
      <c r="BF170" s="102" t="s">
        <v>2349</v>
      </c>
      <c r="BG170" s="101" t="s">
        <v>226</v>
      </c>
      <c r="BH170" s="101" t="s">
        <v>604</v>
      </c>
      <c r="BI170" s="101" t="s">
        <v>263</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373</v>
      </c>
      <c r="BY170" s="106" t="s">
        <v>3892</v>
      </c>
      <c r="BZ170" s="106" t="s">
        <v>3893</v>
      </c>
      <c r="CA170" s="106" t="s">
        <v>1657</v>
      </c>
      <c r="CB170" s="106" t="s">
        <v>3894</v>
      </c>
      <c r="CC170" s="106" t="s">
        <v>1240</v>
      </c>
      <c r="CD170" s="122" t="s">
        <v>3895</v>
      </c>
      <c r="CE170" s="123" t="s">
        <v>3896</v>
      </c>
      <c r="CF170" s="123" t="s">
        <v>3897</v>
      </c>
      <c r="CG170" s="109" t="s">
        <v>478</v>
      </c>
      <c r="CH170" s="109" t="s">
        <v>243</v>
      </c>
      <c r="CI170" s="109"/>
      <c r="CJ170" s="83"/>
      <c r="CK170" s="111" t="s">
        <v>3898</v>
      </c>
      <c r="CL170" s="112" t="s">
        <v>560</v>
      </c>
      <c r="CM170" s="112" t="s">
        <v>675</v>
      </c>
      <c r="CN170" s="112" t="s">
        <v>282</v>
      </c>
      <c r="CO170" s="112" t="s">
        <v>482</v>
      </c>
      <c r="CP170" s="112"/>
      <c r="CQ170" s="112"/>
      <c r="CR170" s="112">
        <v>21.0</v>
      </c>
      <c r="CS170" s="112">
        <v>84.0</v>
      </c>
      <c r="CT170" s="112">
        <v>154.0</v>
      </c>
      <c r="CU170" s="112">
        <v>224.0</v>
      </c>
      <c r="CV170" s="112">
        <v>294.0</v>
      </c>
      <c r="CW170" s="112">
        <v>364.0</v>
      </c>
      <c r="CX170" s="112" t="s">
        <v>112</v>
      </c>
      <c r="CY170" s="112">
        <v>6.0</v>
      </c>
      <c r="CZ170" s="112">
        <v>17.0</v>
      </c>
      <c r="DA170" s="112">
        <v>29.0</v>
      </c>
      <c r="DB170" s="112">
        <v>41.0</v>
      </c>
      <c r="DC170" s="112">
        <v>53.0</v>
      </c>
      <c r="DD170" s="112">
        <v>65.0</v>
      </c>
      <c r="DE170" s="112" t="s">
        <v>116</v>
      </c>
      <c r="DF170" s="112" t="s">
        <v>3899</v>
      </c>
      <c r="DG170" s="112" t="s">
        <v>3900</v>
      </c>
      <c r="DH170" s="112" t="s">
        <v>3901</v>
      </c>
      <c r="DI170" s="112" t="s">
        <v>3902</v>
      </c>
      <c r="DJ170" s="112" t="s">
        <v>3903</v>
      </c>
      <c r="DK170" s="112"/>
      <c r="DL170" s="113" t="s">
        <v>3904</v>
      </c>
      <c r="DM170" s="114" t="s">
        <v>489</v>
      </c>
      <c r="DN170" s="114">
        <v>9.0</v>
      </c>
      <c r="DO170" s="114" t="s">
        <v>273</v>
      </c>
      <c r="DP170" s="114">
        <v>3.0</v>
      </c>
      <c r="DQ170" s="115" t="s">
        <v>3905</v>
      </c>
      <c r="DR170" s="124" t="s">
        <v>248</v>
      </c>
      <c r="DS170" s="124" t="s">
        <v>249</v>
      </c>
      <c r="DT170" s="124" t="s">
        <v>275</v>
      </c>
      <c r="DU170" s="124" t="s">
        <v>250</v>
      </c>
      <c r="DV170" s="124" t="s">
        <v>251</v>
      </c>
      <c r="DW170" s="124"/>
      <c r="DX170" s="124"/>
      <c r="DY170" s="117"/>
      <c r="DZ170" s="118"/>
      <c r="EA170" s="119" t="str">
        <f t="array" ref="EA170">if(ISBLANK(X170),,(XLOOKUP(X170,Classes!A:A,Classes!A:A,CONCAT("ERROR-Class: ",X170))))</f>
        <v>Sister</v>
      </c>
      <c r="EB170" s="149" t="s">
        <v>493</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212</v>
      </c>
      <c r="C171" s="80" t="s">
        <v>3907</v>
      </c>
      <c r="D171" s="81" t="s">
        <v>3908</v>
      </c>
      <c r="E171" s="82" t="s">
        <v>179</v>
      </c>
      <c r="F171" s="82" t="s">
        <v>179</v>
      </c>
      <c r="G171" s="82" t="s">
        <v>3909</v>
      </c>
      <c r="H171" s="82" t="s">
        <v>3910</v>
      </c>
      <c r="I171" s="82" t="s">
        <v>3911</v>
      </c>
      <c r="J171" s="83"/>
      <c r="K171" s="84"/>
      <c r="L171" s="84"/>
      <c r="M171" s="84"/>
      <c r="N171" s="84"/>
      <c r="O171" s="85" t="s">
        <v>184</v>
      </c>
      <c r="P171" s="85"/>
      <c r="Q171" s="142" t="s">
        <v>184</v>
      </c>
      <c r="R171" s="84"/>
      <c r="S171" s="84"/>
      <c r="T171" s="84"/>
      <c r="U171" s="85"/>
      <c r="V171" s="142" t="s">
        <v>184</v>
      </c>
      <c r="W171" s="87"/>
      <c r="X171" s="88" t="s">
        <v>3912</v>
      </c>
      <c r="Y171" s="153" t="s">
        <v>3913</v>
      </c>
      <c r="Z171" s="89" t="s">
        <v>850</v>
      </c>
      <c r="AA171" s="90"/>
      <c r="AB171" s="91" t="s">
        <v>3914</v>
      </c>
      <c r="AC171" s="92" t="s">
        <v>1342</v>
      </c>
      <c r="AD171" s="93" t="s">
        <v>3915</v>
      </c>
      <c r="AE171" s="92" t="s">
        <v>1272</v>
      </c>
      <c r="AF171" s="92" t="s">
        <v>327</v>
      </c>
      <c r="AG171" s="400">
        <v>1.2</v>
      </c>
      <c r="AH171" s="92" t="s">
        <v>295</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603</v>
      </c>
      <c r="BH171" s="101" t="s">
        <v>325</v>
      </c>
      <c r="BI171" s="101" t="s">
        <v>580</v>
      </c>
      <c r="BJ171" s="101" t="s">
        <v>290</v>
      </c>
      <c r="BK171" s="103"/>
      <c r="BL171" s="103"/>
      <c r="BM171" s="103"/>
      <c r="BN171" s="103"/>
      <c r="BO171" s="103"/>
      <c r="BP171" s="103"/>
      <c r="BQ171" s="83"/>
      <c r="BR171" s="104">
        <v>40.0</v>
      </c>
      <c r="BS171" s="104">
        <v>40.0</v>
      </c>
      <c r="BT171" s="104">
        <v>10.0</v>
      </c>
      <c r="BU171" s="104">
        <v>10.0</v>
      </c>
      <c r="BV171" s="105" t="s">
        <v>3919</v>
      </c>
      <c r="BW171" s="83"/>
      <c r="BX171" s="106" t="s">
        <v>233</v>
      </c>
      <c r="BY171" s="106" t="s">
        <v>201</v>
      </c>
      <c r="BZ171" s="106" t="s">
        <v>3920</v>
      </c>
      <c r="CA171" s="106" t="s">
        <v>179</v>
      </c>
      <c r="CB171" s="106" t="s">
        <v>3921</v>
      </c>
      <c r="CC171" s="106" t="s">
        <v>179</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569</v>
      </c>
      <c r="DN171" s="114">
        <v>5.0</v>
      </c>
      <c r="DO171" s="114">
        <v>1.0</v>
      </c>
      <c r="DP171" s="114" t="s">
        <v>347</v>
      </c>
      <c r="DQ171" s="115" t="s">
        <v>3923</v>
      </c>
      <c r="DR171" s="116" t="s">
        <v>206</v>
      </c>
      <c r="DS171" s="116" t="s">
        <v>207</v>
      </c>
      <c r="DT171" s="116" t="s">
        <v>208</v>
      </c>
      <c r="DU171" s="139" t="s">
        <v>423</v>
      </c>
      <c r="DV171" s="139" t="s">
        <v>424</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386</v>
      </c>
      <c r="C172" s="80" t="s">
        <v>3925</v>
      </c>
      <c r="D172" s="81" t="s">
        <v>3926</v>
      </c>
      <c r="E172" s="82"/>
      <c r="F172" s="82"/>
      <c r="G172" s="82"/>
      <c r="H172" s="82"/>
      <c r="I172" s="82"/>
      <c r="J172" s="83"/>
      <c r="K172" s="85"/>
      <c r="L172" s="84"/>
      <c r="M172" s="85"/>
      <c r="N172" s="85"/>
      <c r="O172" s="84"/>
      <c r="P172" s="121" t="s">
        <v>184</v>
      </c>
      <c r="Q172" s="86"/>
      <c r="R172" s="84"/>
      <c r="S172" s="84"/>
      <c r="T172" s="84"/>
      <c r="U172" s="121"/>
      <c r="V172" s="142" t="s">
        <v>184</v>
      </c>
      <c r="W172" s="87"/>
      <c r="X172" s="88" t="s">
        <v>3927</v>
      </c>
      <c r="Y172" s="89" t="s">
        <v>2285</v>
      </c>
      <c r="Z172" s="89" t="s">
        <v>605</v>
      </c>
      <c r="AA172" s="90"/>
      <c r="AB172" s="91" t="s">
        <v>3928</v>
      </c>
      <c r="AC172" s="92" t="s">
        <v>1274</v>
      </c>
      <c r="AD172" s="93" t="s">
        <v>3929</v>
      </c>
      <c r="AE172" s="92" t="s">
        <v>3722</v>
      </c>
      <c r="AF172" s="92" t="s">
        <v>265</v>
      </c>
      <c r="AG172" s="92" t="s">
        <v>3930</v>
      </c>
      <c r="AH172" s="92" t="s">
        <v>604</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193</v>
      </c>
      <c r="BF172" s="102" t="s">
        <v>3925</v>
      </c>
      <c r="BG172" s="101" t="s">
        <v>548</v>
      </c>
      <c r="BH172" s="101" t="s">
        <v>2097</v>
      </c>
      <c r="BI172" s="101" t="s">
        <v>607</v>
      </c>
      <c r="BJ172" s="101" t="s">
        <v>438</v>
      </c>
      <c r="BK172" s="103"/>
      <c r="BL172" s="103"/>
      <c r="BM172" s="103"/>
      <c r="BN172" s="103"/>
      <c r="BO172" s="103"/>
      <c r="BP172" s="103"/>
      <c r="BQ172" s="83"/>
      <c r="BR172" s="104">
        <v>15.0</v>
      </c>
      <c r="BS172" s="104">
        <v>30.0</v>
      </c>
      <c r="BT172" s="104">
        <v>35.0</v>
      </c>
      <c r="BU172" s="104">
        <v>15.0</v>
      </c>
      <c r="BV172" s="105" t="s">
        <v>3932</v>
      </c>
      <c r="BW172" s="83"/>
      <c r="BX172" s="106" t="s">
        <v>200</v>
      </c>
      <c r="BY172" s="106" t="s">
        <v>201</v>
      </c>
      <c r="BZ172" s="106" t="s">
        <v>3933</v>
      </c>
      <c r="CA172" s="106" t="s">
        <v>179</v>
      </c>
      <c r="CB172" s="106" t="s">
        <v>3934</v>
      </c>
      <c r="CC172" s="106" t="s">
        <v>179</v>
      </c>
      <c r="CD172" s="147"/>
      <c r="CE172" s="123" t="s">
        <v>3935</v>
      </c>
      <c r="CF172" s="123" t="s">
        <v>3936</v>
      </c>
      <c r="CG172" s="109" t="s">
        <v>450</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569</v>
      </c>
      <c r="DN172" s="114">
        <v>5.0</v>
      </c>
      <c r="DO172" s="114">
        <v>7.0</v>
      </c>
      <c r="DP172" s="114" t="s">
        <v>127</v>
      </c>
      <c r="DQ172" s="115" t="s">
        <v>3938</v>
      </c>
      <c r="DR172" s="124" t="s">
        <v>206</v>
      </c>
      <c r="DS172" s="124" t="s">
        <v>384</v>
      </c>
      <c r="DT172" s="124" t="s">
        <v>453</v>
      </c>
      <c r="DU172" s="148" t="s">
        <v>423</v>
      </c>
      <c r="DV172" s="148" t="s">
        <v>424</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212</v>
      </c>
      <c r="C173" s="80" t="s">
        <v>3940</v>
      </c>
      <c r="D173" s="81" t="s">
        <v>3941</v>
      </c>
      <c r="E173" s="82" t="s">
        <v>179</v>
      </c>
      <c r="F173" s="82" t="s">
        <v>179</v>
      </c>
      <c r="G173" s="82"/>
      <c r="H173" s="82"/>
      <c r="I173" s="82"/>
      <c r="J173" s="83"/>
      <c r="K173" s="85"/>
      <c r="L173" s="84"/>
      <c r="M173" s="85" t="s">
        <v>184</v>
      </c>
      <c r="N173" s="85"/>
      <c r="O173" s="84"/>
      <c r="P173" s="121" t="s">
        <v>184</v>
      </c>
      <c r="Q173" s="86"/>
      <c r="R173" s="84"/>
      <c r="S173" s="84"/>
      <c r="T173" s="84"/>
      <c r="U173" s="121" t="s">
        <v>184</v>
      </c>
      <c r="V173" s="86"/>
      <c r="W173" s="87"/>
      <c r="X173" s="88" t="s">
        <v>689</v>
      </c>
      <c r="Y173" s="89" t="s">
        <v>537</v>
      </c>
      <c r="Z173" s="89" t="s">
        <v>3942</v>
      </c>
      <c r="AA173" s="90"/>
      <c r="AB173" s="91" t="s">
        <v>2948</v>
      </c>
      <c r="AC173" s="92" t="s">
        <v>400</v>
      </c>
      <c r="AD173" s="93" t="s">
        <v>3943</v>
      </c>
      <c r="AE173" s="92" t="s">
        <v>396</v>
      </c>
      <c r="AF173" s="92" t="s">
        <v>371</v>
      </c>
      <c r="AG173" s="92" t="s">
        <v>970</v>
      </c>
      <c r="AH173" s="92" t="s">
        <v>801</v>
      </c>
      <c r="AI173" s="101"/>
      <c r="AJ173" s="101"/>
      <c r="AK173" s="101"/>
      <c r="AL173" s="101"/>
      <c r="AM173" s="101"/>
      <c r="AN173" s="101"/>
      <c r="AO173" s="95"/>
      <c r="AP173" s="96" t="s">
        <v>1087</v>
      </c>
      <c r="AQ173" s="97" t="s">
        <v>607</v>
      </c>
      <c r="AR173" s="98" t="s">
        <v>3944</v>
      </c>
      <c r="AS173" s="97" t="s">
        <v>443</v>
      </c>
      <c r="AT173" s="97" t="s">
        <v>545</v>
      </c>
      <c r="AU173" s="144" t="s">
        <v>3945</v>
      </c>
      <c r="AV173" s="97" t="s">
        <v>366</v>
      </c>
      <c r="AW173" s="94"/>
      <c r="AX173" s="94"/>
      <c r="AY173" s="94"/>
      <c r="AZ173" s="94"/>
      <c r="BA173" s="94"/>
      <c r="BB173" s="94"/>
      <c r="BC173" s="99"/>
      <c r="BD173" s="100" t="s">
        <v>541</v>
      </c>
      <c r="BE173" s="101" t="s">
        <v>544</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200</v>
      </c>
      <c r="BY173" s="106" t="s">
        <v>3947</v>
      </c>
      <c r="BZ173" s="106" t="s">
        <v>3948</v>
      </c>
      <c r="CA173" s="106" t="s">
        <v>777</v>
      </c>
      <c r="CB173" s="106" t="s">
        <v>3949</v>
      </c>
      <c r="CC173" s="106" t="s">
        <v>760</v>
      </c>
      <c r="CD173" s="147"/>
      <c r="CE173" s="123" t="s">
        <v>3950</v>
      </c>
      <c r="CF173" s="123" t="s">
        <v>3951</v>
      </c>
      <c r="CG173" s="109" t="s">
        <v>558</v>
      </c>
      <c r="CH173" s="109" t="s">
        <v>479</v>
      </c>
      <c r="CI173" s="109"/>
      <c r="CJ173" s="83"/>
      <c r="CK173" s="111" t="s">
        <v>3952</v>
      </c>
      <c r="CL173" s="112" t="s">
        <v>560</v>
      </c>
      <c r="CM173" s="112" t="s">
        <v>516</v>
      </c>
      <c r="CN173" s="112" t="s">
        <v>518</v>
      </c>
      <c r="CO173" s="112" t="s">
        <v>562</v>
      </c>
      <c r="CP173" s="112"/>
      <c r="CQ173" s="112"/>
      <c r="CR173" s="112">
        <v>34.0</v>
      </c>
      <c r="CS173" s="112">
        <v>135.0</v>
      </c>
      <c r="CT173" s="112">
        <v>247.0</v>
      </c>
      <c r="CU173" s="112">
        <v>359.0</v>
      </c>
      <c r="CV173" s="112">
        <v>471.0</v>
      </c>
      <c r="CW173" s="112">
        <v>583.0</v>
      </c>
      <c r="CX173" s="112" t="s">
        <v>112</v>
      </c>
      <c r="CY173" s="112">
        <v>4.0</v>
      </c>
      <c r="CZ173" s="112">
        <v>12.0</v>
      </c>
      <c r="DA173" s="112">
        <v>21.0</v>
      </c>
      <c r="DB173" s="112">
        <v>30.0</v>
      </c>
      <c r="DC173" s="112">
        <v>39.0</v>
      </c>
      <c r="DD173" s="112">
        <v>48.0</v>
      </c>
      <c r="DE173" s="112" t="s">
        <v>116</v>
      </c>
      <c r="DF173" s="112" t="s">
        <v>3953</v>
      </c>
      <c r="DG173" s="112" t="s">
        <v>3954</v>
      </c>
      <c r="DH173" s="112" t="s">
        <v>3955</v>
      </c>
      <c r="DI173" s="112" t="s">
        <v>3956</v>
      </c>
      <c r="DJ173" s="112" t="s">
        <v>3957</v>
      </c>
      <c r="DK173" s="112"/>
      <c r="DL173" s="113" t="s">
        <v>3958</v>
      </c>
      <c r="DM173" s="114" t="s">
        <v>3959</v>
      </c>
      <c r="DN173" s="114" t="s">
        <v>179</v>
      </c>
      <c r="DO173" s="114" t="s">
        <v>179</v>
      </c>
      <c r="DP173" s="114" t="s">
        <v>179</v>
      </c>
      <c r="DQ173" s="115" t="s">
        <v>3960</v>
      </c>
      <c r="DR173" s="116" t="s">
        <v>206</v>
      </c>
      <c r="DS173" s="116" t="s">
        <v>383</v>
      </c>
      <c r="DT173" s="116" t="s">
        <v>208</v>
      </c>
      <c r="DU173" s="116" t="s">
        <v>209</v>
      </c>
      <c r="DV173" s="116" t="s">
        <v>210</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212</v>
      </c>
      <c r="C174" s="80" t="s">
        <v>3961</v>
      </c>
      <c r="D174" s="81" t="s">
        <v>3962</v>
      </c>
      <c r="E174" s="82"/>
      <c r="F174" s="82"/>
      <c r="G174" s="82"/>
      <c r="H174" s="82"/>
      <c r="I174" s="82"/>
      <c r="J174" s="83"/>
      <c r="K174" s="84"/>
      <c r="L174" s="84"/>
      <c r="M174" s="85" t="s">
        <v>184</v>
      </c>
      <c r="N174" s="84"/>
      <c r="O174" s="85"/>
      <c r="P174" s="84"/>
      <c r="Q174" s="142"/>
      <c r="R174" s="85"/>
      <c r="S174" s="85" t="s">
        <v>184</v>
      </c>
      <c r="T174" s="85" t="s">
        <v>184</v>
      </c>
      <c r="U174" s="85"/>
      <c r="V174" s="142"/>
      <c r="W174" s="87"/>
      <c r="X174" s="88" t="s">
        <v>3963</v>
      </c>
      <c r="Y174" s="153" t="s">
        <v>228</v>
      </c>
      <c r="Z174" s="89" t="s">
        <v>3964</v>
      </c>
      <c r="AA174" s="90"/>
      <c r="AB174" s="179" t="s">
        <v>3965</v>
      </c>
      <c r="AC174" s="92" t="s">
        <v>823</v>
      </c>
      <c r="AD174" s="93" t="s">
        <v>3966</v>
      </c>
      <c r="AE174" s="92" t="s">
        <v>3967</v>
      </c>
      <c r="AF174" s="92" t="s">
        <v>229</v>
      </c>
      <c r="AG174" s="92" t="s">
        <v>1582</v>
      </c>
      <c r="AH174" s="92" t="s">
        <v>265</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579</v>
      </c>
      <c r="BF174" s="102" t="s">
        <v>3969</v>
      </c>
      <c r="BG174" s="101" t="s">
        <v>260</v>
      </c>
      <c r="BH174" s="101" t="s">
        <v>219</v>
      </c>
      <c r="BI174" s="101" t="s">
        <v>259</v>
      </c>
      <c r="BJ174" s="101" t="s">
        <v>224</v>
      </c>
      <c r="BK174" s="103"/>
      <c r="BL174" s="103"/>
      <c r="BM174" s="103"/>
      <c r="BN174" s="103"/>
      <c r="BO174" s="103"/>
      <c r="BP174" s="103"/>
      <c r="BQ174" s="83"/>
      <c r="BR174" s="104">
        <v>20.0</v>
      </c>
      <c r="BS174" s="104">
        <v>40.0</v>
      </c>
      <c r="BT174" s="104">
        <v>15.0</v>
      </c>
      <c r="BU174" s="104">
        <v>25.0</v>
      </c>
      <c r="BV174" s="105" t="s">
        <v>3970</v>
      </c>
      <c r="BW174" s="83"/>
      <c r="BX174" s="106" t="s">
        <v>200</v>
      </c>
      <c r="BY174" s="106" t="s">
        <v>201</v>
      </c>
      <c r="BZ174" s="106" t="s">
        <v>3971</v>
      </c>
      <c r="CA174" s="106" t="s">
        <v>1298</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221</v>
      </c>
      <c r="DM174" s="114" t="s">
        <v>590</v>
      </c>
      <c r="DN174" s="114">
        <v>3.0</v>
      </c>
      <c r="DO174" s="114">
        <v>2.0</v>
      </c>
      <c r="DP174" s="114" t="s">
        <v>347</v>
      </c>
      <c r="DQ174" s="115" t="s">
        <v>3975</v>
      </c>
      <c r="DR174" s="148" t="s">
        <v>248</v>
      </c>
      <c r="DS174" s="148" t="s">
        <v>249</v>
      </c>
      <c r="DT174" s="148" t="s">
        <v>275</v>
      </c>
      <c r="DU174" s="124" t="s">
        <v>250</v>
      </c>
      <c r="DV174" s="124" t="s">
        <v>251</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212</v>
      </c>
      <c r="C175" s="80" t="s">
        <v>3977</v>
      </c>
      <c r="D175" s="81" t="s">
        <v>3978</v>
      </c>
      <c r="E175" s="82" t="s">
        <v>179</v>
      </c>
      <c r="F175" s="82" t="s">
        <v>179</v>
      </c>
      <c r="G175" s="82"/>
      <c r="H175" s="82"/>
      <c r="I175" s="82"/>
      <c r="J175" s="83"/>
      <c r="K175" s="84"/>
      <c r="L175" s="84"/>
      <c r="M175" s="84"/>
      <c r="N175" s="84"/>
      <c r="O175" s="85"/>
      <c r="P175" s="84"/>
      <c r="Q175" s="142" t="s">
        <v>184</v>
      </c>
      <c r="R175" s="85"/>
      <c r="S175" s="85" t="s">
        <v>184</v>
      </c>
      <c r="T175" s="85" t="s">
        <v>184</v>
      </c>
      <c r="U175" s="85"/>
      <c r="V175" s="142"/>
      <c r="W175" s="87"/>
      <c r="X175" s="88" t="s">
        <v>3979</v>
      </c>
      <c r="Y175" s="153" t="s">
        <v>823</v>
      </c>
      <c r="Z175" s="89" t="s">
        <v>395</v>
      </c>
      <c r="AA175" s="90"/>
      <c r="AB175" s="179" t="s">
        <v>3980</v>
      </c>
      <c r="AC175" s="92" t="s">
        <v>263</v>
      </c>
      <c r="AD175" s="93" t="s">
        <v>3981</v>
      </c>
      <c r="AE175" s="92" t="s">
        <v>3982</v>
      </c>
      <c r="AF175" s="92" t="s">
        <v>265</v>
      </c>
      <c r="AG175" s="92" t="s">
        <v>3983</v>
      </c>
      <c r="AH175" s="92" t="s">
        <v>327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723</v>
      </c>
      <c r="BF175" s="102" t="s">
        <v>3985</v>
      </c>
      <c r="BG175" s="101" t="s">
        <v>3986</v>
      </c>
      <c r="BH175" s="101" t="s">
        <v>229</v>
      </c>
      <c r="BI175" s="101" t="s">
        <v>897</v>
      </c>
      <c r="BJ175" s="101" t="s">
        <v>320</v>
      </c>
      <c r="BK175" s="103"/>
      <c r="BL175" s="103"/>
      <c r="BM175" s="103"/>
      <c r="BN175" s="103"/>
      <c r="BO175" s="103"/>
      <c r="BP175" s="103"/>
      <c r="BQ175" s="83"/>
      <c r="BR175" s="104">
        <v>35.0</v>
      </c>
      <c r="BS175" s="104">
        <v>20.0</v>
      </c>
      <c r="BT175" s="104">
        <v>15.0</v>
      </c>
      <c r="BU175" s="104">
        <v>30.0</v>
      </c>
      <c r="BV175" s="105" t="s">
        <v>3987</v>
      </c>
      <c r="BW175" s="83"/>
      <c r="BX175" s="106" t="s">
        <v>200</v>
      </c>
      <c r="BY175" s="106" t="s">
        <v>201</v>
      </c>
      <c r="BZ175" s="106" t="s">
        <v>3988</v>
      </c>
      <c r="CA175" s="106" t="s">
        <v>511</v>
      </c>
      <c r="CB175" s="106" t="s">
        <v>3989</v>
      </c>
      <c r="CC175" s="106" t="s">
        <v>1491</v>
      </c>
      <c r="CD175" s="147"/>
      <c r="CE175" s="123" t="s">
        <v>3990</v>
      </c>
      <c r="CF175" s="123" t="s">
        <v>3991</v>
      </c>
      <c r="CG175" s="109"/>
      <c r="CH175" s="109"/>
      <c r="CI175" s="110"/>
      <c r="CJ175" s="83"/>
      <c r="CK175" s="111" t="s">
        <v>3992</v>
      </c>
      <c r="CL175" s="112" t="s">
        <v>560</v>
      </c>
      <c r="CM175" s="112" t="s">
        <v>675</v>
      </c>
      <c r="CN175" s="112" t="s">
        <v>482</v>
      </c>
      <c r="CO175" s="112" t="s">
        <v>1014</v>
      </c>
      <c r="CP175" s="112"/>
      <c r="CQ175" s="112"/>
      <c r="CR175" s="112">
        <v>21.0</v>
      </c>
      <c r="CS175" s="112">
        <v>84.0</v>
      </c>
      <c r="CT175" s="112">
        <v>154.0</v>
      </c>
      <c r="CU175" s="112">
        <v>224.0</v>
      </c>
      <c r="CV175" s="112">
        <v>294.0</v>
      </c>
      <c r="CW175" s="112">
        <v>364.0</v>
      </c>
      <c r="CX175" s="112" t="s">
        <v>112</v>
      </c>
      <c r="CY175" s="112">
        <v>6.0</v>
      </c>
      <c r="CZ175" s="112">
        <v>17.0</v>
      </c>
      <c r="DA175" s="112">
        <v>29.0</v>
      </c>
      <c r="DB175" s="112">
        <v>41.0</v>
      </c>
      <c r="DC175" s="112">
        <v>53.0</v>
      </c>
      <c r="DD175" s="112">
        <v>65.0</v>
      </c>
      <c r="DE175" s="112" t="s">
        <v>116</v>
      </c>
      <c r="DF175" s="112" t="s">
        <v>3993</v>
      </c>
      <c r="DG175" s="112" t="s">
        <v>3994</v>
      </c>
      <c r="DH175" s="112" t="s">
        <v>3995</v>
      </c>
      <c r="DI175" s="112" t="s">
        <v>3996</v>
      </c>
      <c r="DJ175" s="112" t="s">
        <v>3997</v>
      </c>
      <c r="DK175" s="112"/>
      <c r="DL175" s="113" t="s">
        <v>3998</v>
      </c>
      <c r="DM175" s="114" t="s">
        <v>3959</v>
      </c>
      <c r="DN175" s="114">
        <v>3.0</v>
      </c>
      <c r="DO175" s="114">
        <v>4.0</v>
      </c>
      <c r="DP175" s="114" t="s">
        <v>347</v>
      </c>
      <c r="DQ175" s="115" t="s">
        <v>3999</v>
      </c>
      <c r="DR175" s="116" t="s">
        <v>248</v>
      </c>
      <c r="DS175" s="116" t="s">
        <v>249</v>
      </c>
      <c r="DT175" s="116" t="s">
        <v>275</v>
      </c>
      <c r="DU175" s="116" t="s">
        <v>250</v>
      </c>
      <c r="DV175" s="116" t="s">
        <v>251</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1150</v>
      </c>
      <c r="B176" s="69" t="s">
        <v>212</v>
      </c>
      <c r="C176" s="80" t="s">
        <v>4000</v>
      </c>
      <c r="D176" s="81" t="s">
        <v>4001</v>
      </c>
      <c r="E176" s="82" t="s">
        <v>179</v>
      </c>
      <c r="F176" s="82" t="s">
        <v>179</v>
      </c>
      <c r="G176" s="82" t="s">
        <v>4002</v>
      </c>
      <c r="H176" s="82" t="s">
        <v>4003</v>
      </c>
      <c r="I176" s="82" t="s">
        <v>4004</v>
      </c>
      <c r="J176" s="83"/>
      <c r="K176" s="84"/>
      <c r="L176" s="84"/>
      <c r="M176" s="84"/>
      <c r="N176" s="84"/>
      <c r="O176" s="85"/>
      <c r="P176" s="85"/>
      <c r="Q176" s="86"/>
      <c r="R176" s="85" t="s">
        <v>184</v>
      </c>
      <c r="S176" s="84"/>
      <c r="T176" s="84"/>
      <c r="U176" s="85" t="s">
        <v>184</v>
      </c>
      <c r="V176" s="86"/>
      <c r="W176" s="87"/>
      <c r="X176" s="88" t="s">
        <v>438</v>
      </c>
      <c r="Y176" s="89" t="s">
        <v>1090</v>
      </c>
      <c r="Z176" s="89" t="s">
        <v>1875</v>
      </c>
      <c r="AA176" s="90"/>
      <c r="AB176" s="91" t="s">
        <v>1575</v>
      </c>
      <c r="AC176" s="92" t="s">
        <v>1091</v>
      </c>
      <c r="AD176" s="93" t="s">
        <v>2083</v>
      </c>
      <c r="AE176" s="92" t="s">
        <v>4005</v>
      </c>
      <c r="AF176" s="92" t="s">
        <v>438</v>
      </c>
      <c r="AG176" s="92" t="s">
        <v>4006</v>
      </c>
      <c r="AH176" s="92" t="s">
        <v>1578</v>
      </c>
      <c r="AI176" s="101"/>
      <c r="AJ176" s="101"/>
      <c r="AK176" s="101"/>
      <c r="AL176" s="101"/>
      <c r="AM176" s="101"/>
      <c r="AN176" s="101"/>
      <c r="AO176" s="95"/>
      <c r="AP176" s="96" t="s">
        <v>606</v>
      </c>
      <c r="AQ176" s="97" t="s">
        <v>1274</v>
      </c>
      <c r="AR176" s="98" t="s">
        <v>608</v>
      </c>
      <c r="AS176" s="97" t="s">
        <v>3235</v>
      </c>
      <c r="AT176" s="97" t="s">
        <v>265</v>
      </c>
      <c r="AU176" s="97" t="s">
        <v>2078</v>
      </c>
      <c r="AV176" s="97" t="s">
        <v>604</v>
      </c>
      <c r="AW176" s="94"/>
      <c r="AX176" s="94"/>
      <c r="AY176" s="94"/>
      <c r="AZ176" s="94"/>
      <c r="BA176" s="94"/>
      <c r="BB176" s="94"/>
      <c r="BC176" s="99"/>
      <c r="BD176" s="100" t="s">
        <v>197</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200</v>
      </c>
      <c r="BY176" s="106" t="s">
        <v>201</v>
      </c>
      <c r="BZ176" s="106" t="s">
        <v>4008</v>
      </c>
      <c r="CA176" s="106" t="s">
        <v>777</v>
      </c>
      <c r="CB176" s="106" t="s">
        <v>4009</v>
      </c>
      <c r="CC176" s="106" t="s">
        <v>830</v>
      </c>
      <c r="CD176" s="147"/>
      <c r="CE176" s="123"/>
      <c r="CF176" s="123"/>
      <c r="CG176" s="109"/>
      <c r="CH176" s="109"/>
      <c r="CI176" s="109"/>
      <c r="CJ176" s="83"/>
      <c r="CK176" s="111" t="s">
        <v>4010</v>
      </c>
      <c r="CL176" s="112" t="s">
        <v>560</v>
      </c>
      <c r="CM176" s="112" t="s">
        <v>561</v>
      </c>
      <c r="CN176" s="112" t="s">
        <v>518</v>
      </c>
      <c r="CO176" s="112" t="s">
        <v>598</v>
      </c>
      <c r="CP176" s="112" t="s">
        <v>1044</v>
      </c>
      <c r="CQ176" s="112"/>
      <c r="CR176" s="112">
        <v>25.0</v>
      </c>
      <c r="CS176" s="112">
        <v>101.0</v>
      </c>
      <c r="CT176" s="112">
        <v>185.0</v>
      </c>
      <c r="CU176" s="112">
        <v>269.0</v>
      </c>
      <c r="CV176" s="112">
        <v>353.0</v>
      </c>
      <c r="CW176" s="112">
        <v>437.0</v>
      </c>
      <c r="CX176" s="112" t="s">
        <v>112</v>
      </c>
      <c r="CY176" s="112">
        <v>5.0</v>
      </c>
      <c r="CZ176" s="112">
        <v>15.0</v>
      </c>
      <c r="DA176" s="112">
        <v>26.0</v>
      </c>
      <c r="DB176" s="112">
        <v>37.0</v>
      </c>
      <c r="DC176" s="112">
        <v>48.0</v>
      </c>
      <c r="DD176" s="112">
        <v>59.0</v>
      </c>
      <c r="DE176" s="112" t="s">
        <v>116</v>
      </c>
      <c r="DF176" s="112" t="s">
        <v>4011</v>
      </c>
      <c r="DG176" s="112" t="s">
        <v>4012</v>
      </c>
      <c r="DH176" s="112" t="s">
        <v>4013</v>
      </c>
      <c r="DI176" s="112" t="s">
        <v>4014</v>
      </c>
      <c r="DJ176" s="112" t="s">
        <v>4015</v>
      </c>
      <c r="DK176" s="112"/>
      <c r="DL176" s="113" t="s">
        <v>4016</v>
      </c>
      <c r="DM176" s="114" t="s">
        <v>569</v>
      </c>
      <c r="DN176" s="114">
        <v>4.0</v>
      </c>
      <c r="DO176" s="114">
        <v>2.0</v>
      </c>
      <c r="DP176" s="114" t="s">
        <v>347</v>
      </c>
      <c r="DQ176" s="115" t="s">
        <v>4017</v>
      </c>
      <c r="DR176" s="124" t="s">
        <v>206</v>
      </c>
      <c r="DS176" s="124" t="s">
        <v>384</v>
      </c>
      <c r="DT176" s="124" t="s">
        <v>453</v>
      </c>
      <c r="DU176" s="148" t="s">
        <v>423</v>
      </c>
      <c r="DV176" s="148" t="s">
        <v>424</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212</v>
      </c>
      <c r="C177" s="125" t="s">
        <v>4021</v>
      </c>
      <c r="D177" s="126" t="s">
        <v>4022</v>
      </c>
      <c r="E177" s="127"/>
      <c r="F177" s="127"/>
      <c r="G177" s="127"/>
      <c r="H177" s="127"/>
      <c r="I177" s="127"/>
      <c r="J177" s="83"/>
      <c r="K177" s="121" t="s">
        <v>184</v>
      </c>
      <c r="L177" s="85"/>
      <c r="M177" s="121"/>
      <c r="N177" s="121"/>
      <c r="O177" s="84"/>
      <c r="P177" s="121"/>
      <c r="Q177" s="86"/>
      <c r="R177" s="84"/>
      <c r="S177" s="121" t="s">
        <v>184</v>
      </c>
      <c r="T177" s="84"/>
      <c r="U177" s="121"/>
      <c r="V177" s="128" t="s">
        <v>184</v>
      </c>
      <c r="W177" s="87"/>
      <c r="X177" s="129" t="s">
        <v>393</v>
      </c>
      <c r="Y177" s="130" t="s">
        <v>1462</v>
      </c>
      <c r="Z177" s="130" t="s">
        <v>4023</v>
      </c>
      <c r="AA177" s="90"/>
      <c r="AB177" s="91" t="s">
        <v>4024</v>
      </c>
      <c r="AC177" s="131" t="s">
        <v>863</v>
      </c>
      <c r="AD177" s="93" t="s">
        <v>4025</v>
      </c>
      <c r="AE177" s="131" t="s">
        <v>4026</v>
      </c>
      <c r="AF177" s="131" t="s">
        <v>399</v>
      </c>
      <c r="AG177" s="131" t="s">
        <v>505</v>
      </c>
      <c r="AH177" s="131" t="s">
        <v>194</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440</v>
      </c>
      <c r="BF177" s="102" t="s">
        <v>4028</v>
      </c>
      <c r="BG177" s="133" t="s">
        <v>4029</v>
      </c>
      <c r="BH177" s="133" t="s">
        <v>295</v>
      </c>
      <c r="BI177" s="133" t="s">
        <v>432</v>
      </c>
      <c r="BJ177" s="133" t="s">
        <v>196</v>
      </c>
      <c r="BK177" s="103"/>
      <c r="BL177" s="103"/>
      <c r="BM177" s="103"/>
      <c r="BN177" s="103"/>
      <c r="BO177" s="103"/>
      <c r="BP177" s="103"/>
      <c r="BQ177" s="83"/>
      <c r="BR177" s="104">
        <v>25.0</v>
      </c>
      <c r="BS177" s="104">
        <v>35.0</v>
      </c>
      <c r="BT177" s="104">
        <v>25.0</v>
      </c>
      <c r="BU177" s="104">
        <v>15.0</v>
      </c>
      <c r="BV177" s="105" t="s">
        <v>4030</v>
      </c>
      <c r="BW177" s="83"/>
      <c r="BX177" s="134" t="s">
        <v>373</v>
      </c>
      <c r="BY177" s="134" t="s">
        <v>201</v>
      </c>
      <c r="BZ177" s="134" t="s">
        <v>4031</v>
      </c>
      <c r="CA177" s="134" t="s">
        <v>179</v>
      </c>
      <c r="CB177" s="134" t="s">
        <v>4032</v>
      </c>
      <c r="CC177" s="134" t="s">
        <v>179</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569</v>
      </c>
      <c r="DN177" s="114">
        <v>3.0</v>
      </c>
      <c r="DO177" s="114">
        <v>1.0</v>
      </c>
      <c r="DP177" s="114" t="s">
        <v>347</v>
      </c>
      <c r="DQ177" s="115" t="s">
        <v>4036</v>
      </c>
      <c r="DR177" s="139" t="s">
        <v>206</v>
      </c>
      <c r="DS177" s="139" t="s">
        <v>383</v>
      </c>
      <c r="DT177" s="139" t="s">
        <v>275</v>
      </c>
      <c r="DU177" s="139" t="s">
        <v>209</v>
      </c>
      <c r="DV177" s="139" t="s">
        <v>210</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386</v>
      </c>
      <c r="C178" s="80" t="s">
        <v>4037</v>
      </c>
      <c r="D178" s="81" t="s">
        <v>4038</v>
      </c>
      <c r="E178" s="82" t="s">
        <v>179</v>
      </c>
      <c r="F178" s="82" t="s">
        <v>4039</v>
      </c>
      <c r="G178" s="82" t="s">
        <v>4040</v>
      </c>
      <c r="H178" s="82" t="s">
        <v>4041</v>
      </c>
      <c r="I178" s="82" t="s">
        <v>4042</v>
      </c>
      <c r="J178" s="83"/>
      <c r="K178" s="84"/>
      <c r="L178" s="84"/>
      <c r="M178" s="84"/>
      <c r="N178" s="84"/>
      <c r="O178" s="85" t="s">
        <v>184</v>
      </c>
      <c r="P178" s="85" t="s">
        <v>184</v>
      </c>
      <c r="Q178" s="86"/>
      <c r="R178" s="84"/>
      <c r="S178" s="84"/>
      <c r="T178" s="84"/>
      <c r="U178" s="84"/>
      <c r="V178" s="86"/>
      <c r="W178" s="87"/>
      <c r="X178" s="88" t="s">
        <v>185</v>
      </c>
      <c r="Y178" s="89" t="s">
        <v>1636</v>
      </c>
      <c r="Z178" s="89" t="s">
        <v>609</v>
      </c>
      <c r="AA178" s="90"/>
      <c r="AB178" s="91" t="s">
        <v>188</v>
      </c>
      <c r="AC178" s="92" t="s">
        <v>363</v>
      </c>
      <c r="AD178" s="93" t="s">
        <v>942</v>
      </c>
      <c r="AE178" s="92" t="s">
        <v>369</v>
      </c>
      <c r="AF178" s="92" t="s">
        <v>290</v>
      </c>
      <c r="AG178" s="92" t="s">
        <v>191</v>
      </c>
      <c r="AH178" s="92" t="s">
        <v>320</v>
      </c>
      <c r="AI178" s="101">
        <v>4678.0</v>
      </c>
      <c r="AJ178" s="101">
        <v>414.0</v>
      </c>
      <c r="AK178" s="101">
        <v>210.0</v>
      </c>
      <c r="AL178" s="101">
        <v>375.0</v>
      </c>
      <c r="AM178" s="101">
        <v>228.0</v>
      </c>
      <c r="AN178" s="101">
        <v>89.0</v>
      </c>
      <c r="AO178" s="95"/>
      <c r="AP178" s="96" t="s">
        <v>1513</v>
      </c>
      <c r="AQ178" s="97" t="s">
        <v>186</v>
      </c>
      <c r="AR178" s="98" t="s">
        <v>1639</v>
      </c>
      <c r="AS178" s="97" t="s">
        <v>943</v>
      </c>
      <c r="AT178" s="97" t="s">
        <v>540</v>
      </c>
      <c r="AU178" s="97" t="s">
        <v>395</v>
      </c>
      <c r="AV178" s="97" t="s">
        <v>371</v>
      </c>
      <c r="AW178" s="94">
        <v>4965.0</v>
      </c>
      <c r="AX178" s="94">
        <v>389.0</v>
      </c>
      <c r="AY178" s="94">
        <v>191.0</v>
      </c>
      <c r="AZ178" s="94">
        <v>384.0</v>
      </c>
      <c r="BA178" s="94">
        <v>167.0</v>
      </c>
      <c r="BB178" s="94">
        <v>76.0</v>
      </c>
      <c r="BC178" s="99"/>
      <c r="BD178" s="100" t="s">
        <v>190</v>
      </c>
      <c r="BE178" s="101" t="s">
        <v>195</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200</v>
      </c>
      <c r="BY178" s="106" t="s">
        <v>1643</v>
      </c>
      <c r="BZ178" s="106" t="s">
        <v>4044</v>
      </c>
      <c r="CA178" s="106" t="s">
        <v>1957</v>
      </c>
      <c r="CB178" s="106" t="s">
        <v>1967</v>
      </c>
      <c r="CC178" s="106" t="s">
        <v>936</v>
      </c>
      <c r="CD178" s="122" t="s">
        <v>4045</v>
      </c>
      <c r="CE178" s="123" t="s">
        <v>4046</v>
      </c>
      <c r="CF178" s="123" t="s">
        <v>4047</v>
      </c>
      <c r="CG178" s="109" t="s">
        <v>205</v>
      </c>
      <c r="CH178" s="109" t="s">
        <v>243</v>
      </c>
      <c r="CI178" s="109" t="s">
        <v>4048</v>
      </c>
      <c r="CJ178" s="83"/>
      <c r="CK178" s="111" t="s">
        <v>4049</v>
      </c>
      <c r="CL178" s="112" t="s">
        <v>515</v>
      </c>
      <c r="CM178" s="112" t="s">
        <v>516</v>
      </c>
      <c r="CN178" s="112" t="s">
        <v>517</v>
      </c>
      <c r="CO178" s="112" t="s">
        <v>518</v>
      </c>
      <c r="CP178" s="112"/>
      <c r="CQ178" s="112"/>
      <c r="CR178" s="112">
        <v>25.0</v>
      </c>
      <c r="CS178" s="112">
        <v>101.0</v>
      </c>
      <c r="CT178" s="112">
        <v>185.0</v>
      </c>
      <c r="CU178" s="112">
        <v>269.0</v>
      </c>
      <c r="CV178" s="112">
        <v>353.0</v>
      </c>
      <c r="CW178" s="112">
        <v>437.0</v>
      </c>
      <c r="CX178" s="112" t="s">
        <v>112</v>
      </c>
      <c r="CY178" s="112">
        <v>6.0</v>
      </c>
      <c r="CZ178" s="112">
        <v>17.0</v>
      </c>
      <c r="DA178" s="112">
        <v>29.0</v>
      </c>
      <c r="DB178" s="112">
        <v>41.0</v>
      </c>
      <c r="DC178" s="112">
        <v>53.0</v>
      </c>
      <c r="DD178" s="112">
        <v>65.0</v>
      </c>
      <c r="DE178" s="112" t="s">
        <v>115</v>
      </c>
      <c r="DF178" s="112" t="s">
        <v>4050</v>
      </c>
      <c r="DG178" s="112" t="s">
        <v>4051</v>
      </c>
      <c r="DH178" s="112" t="s">
        <v>4052</v>
      </c>
      <c r="DI178" s="112" t="s">
        <v>4053</v>
      </c>
      <c r="DJ178" s="112" t="s">
        <v>4054</v>
      </c>
      <c r="DK178" s="112"/>
      <c r="DL178" s="113" t="s">
        <v>4055</v>
      </c>
      <c r="DM178" s="114" t="s">
        <v>3959</v>
      </c>
      <c r="DN178" s="114">
        <v>3.0</v>
      </c>
      <c r="DO178" s="114" t="s">
        <v>273</v>
      </c>
      <c r="DP178" s="114" t="s">
        <v>347</v>
      </c>
      <c r="DQ178" s="115" t="s">
        <v>4056</v>
      </c>
      <c r="DR178" s="124" t="s">
        <v>206</v>
      </c>
      <c r="DS178" s="124" t="s">
        <v>208</v>
      </c>
      <c r="DT178" s="124" t="s">
        <v>275</v>
      </c>
      <c r="DU178" s="124" t="s">
        <v>209</v>
      </c>
      <c r="DV178" s="124" t="s">
        <v>210</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729</v>
      </c>
      <c r="B179" s="69" t="s">
        <v>386</v>
      </c>
      <c r="C179" s="80" t="s">
        <v>4059</v>
      </c>
      <c r="D179" s="81" t="s">
        <v>4060</v>
      </c>
      <c r="E179" s="82" t="s">
        <v>179</v>
      </c>
      <c r="F179" s="82" t="s">
        <v>4061</v>
      </c>
      <c r="G179" s="82" t="s">
        <v>4062</v>
      </c>
      <c r="H179" s="82" t="s">
        <v>4063</v>
      </c>
      <c r="I179" s="82" t="s">
        <v>4064</v>
      </c>
      <c r="J179" s="83"/>
      <c r="K179" s="84"/>
      <c r="L179" s="84"/>
      <c r="M179" s="84"/>
      <c r="N179" s="84"/>
      <c r="O179" s="85" t="s">
        <v>184</v>
      </c>
      <c r="P179" s="84"/>
      <c r="Q179" s="142" t="s">
        <v>184</v>
      </c>
      <c r="R179" s="85"/>
      <c r="S179" s="85"/>
      <c r="T179" s="85"/>
      <c r="U179" s="85"/>
      <c r="V179" s="142"/>
      <c r="W179" s="87"/>
      <c r="X179" s="88" t="s">
        <v>598</v>
      </c>
      <c r="Y179" s="153" t="s">
        <v>2056</v>
      </c>
      <c r="Z179" s="89" t="s">
        <v>660</v>
      </c>
      <c r="AA179" s="90"/>
      <c r="AB179" s="91" t="s">
        <v>606</v>
      </c>
      <c r="AC179" s="92" t="s">
        <v>1276</v>
      </c>
      <c r="AD179" s="93" t="s">
        <v>608</v>
      </c>
      <c r="AE179" s="92" t="s">
        <v>402</v>
      </c>
      <c r="AF179" s="92" t="s">
        <v>231</v>
      </c>
      <c r="AG179" s="92" t="s">
        <v>1274</v>
      </c>
      <c r="AH179" s="92" t="s">
        <v>604</v>
      </c>
      <c r="AI179" s="101">
        <v>3265.0</v>
      </c>
      <c r="AJ179" s="101">
        <v>465.0</v>
      </c>
      <c r="AK179" s="101">
        <v>247.0</v>
      </c>
      <c r="AL179" s="101">
        <v>217.0</v>
      </c>
      <c r="AM179" s="101">
        <v>292.0</v>
      </c>
      <c r="AN179" s="101">
        <v>205.0</v>
      </c>
      <c r="AO179" s="95"/>
      <c r="AP179" s="96" t="s">
        <v>541</v>
      </c>
      <c r="AQ179" s="97" t="s">
        <v>2229</v>
      </c>
      <c r="AR179" s="98" t="s">
        <v>543</v>
      </c>
      <c r="AS179" s="97" t="s">
        <v>548</v>
      </c>
      <c r="AT179" s="97" t="s">
        <v>545</v>
      </c>
      <c r="AU179" s="97" t="s">
        <v>768</v>
      </c>
      <c r="AV179" s="97" t="s">
        <v>327</v>
      </c>
      <c r="AW179" s="94">
        <v>3674.0</v>
      </c>
      <c r="AX179" s="94">
        <v>513.0</v>
      </c>
      <c r="AY179" s="94">
        <v>225.0</v>
      </c>
      <c r="AZ179" s="94">
        <v>243.0</v>
      </c>
      <c r="BA179" s="94">
        <v>292.0</v>
      </c>
      <c r="BB179" s="94">
        <v>180.0</v>
      </c>
      <c r="BC179" s="99"/>
      <c r="BD179" s="100" t="s">
        <v>190</v>
      </c>
      <c r="BE179" s="101" t="s">
        <v>193</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233</v>
      </c>
      <c r="BY179" s="106" t="s">
        <v>550</v>
      </c>
      <c r="BZ179" s="106" t="s">
        <v>1408</v>
      </c>
      <c r="CA179" s="106" t="s">
        <v>552</v>
      </c>
      <c r="CB179" s="106" t="s">
        <v>1409</v>
      </c>
      <c r="CC179" s="106" t="s">
        <v>529</v>
      </c>
      <c r="CD179" s="122" t="s">
        <v>333</v>
      </c>
      <c r="CE179" s="123" t="s">
        <v>4066</v>
      </c>
      <c r="CF179" s="123" t="s">
        <v>4067</v>
      </c>
      <c r="CG179" s="109" t="s">
        <v>450</v>
      </c>
      <c r="CH179" s="109" t="s">
        <v>243</v>
      </c>
      <c r="CI179" s="110"/>
      <c r="CJ179" s="83"/>
      <c r="CK179" s="111" t="s">
        <v>4068</v>
      </c>
      <c r="CL179" s="112" t="s">
        <v>560</v>
      </c>
      <c r="CM179" s="112" t="s">
        <v>561</v>
      </c>
      <c r="CN179" s="112" t="s">
        <v>517</v>
      </c>
      <c r="CO179" s="112" t="s">
        <v>562</v>
      </c>
      <c r="CP179" s="112" t="s">
        <v>598</v>
      </c>
      <c r="CQ179" s="112"/>
      <c r="CR179" s="112">
        <v>25.0</v>
      </c>
      <c r="CS179" s="112">
        <v>101.0</v>
      </c>
      <c r="CT179" s="112">
        <v>185.0</v>
      </c>
      <c r="CU179" s="112">
        <v>269.0</v>
      </c>
      <c r="CV179" s="112">
        <v>353.0</v>
      </c>
      <c r="CW179" s="112">
        <v>437.0</v>
      </c>
      <c r="CX179" s="112" t="s">
        <v>112</v>
      </c>
      <c r="CY179" s="112">
        <v>5.0</v>
      </c>
      <c r="CZ179" s="112">
        <v>15.0</v>
      </c>
      <c r="DA179" s="112">
        <v>26.0</v>
      </c>
      <c r="DB179" s="112">
        <v>37.0</v>
      </c>
      <c r="DC179" s="112">
        <v>48.0</v>
      </c>
      <c r="DD179" s="112">
        <v>59.0</v>
      </c>
      <c r="DE179" s="112" t="s">
        <v>116</v>
      </c>
      <c r="DF179" s="112" t="s">
        <v>4069</v>
      </c>
      <c r="DG179" s="112" t="s">
        <v>4070</v>
      </c>
      <c r="DH179" s="112" t="s">
        <v>4071</v>
      </c>
      <c r="DI179" s="112" t="s">
        <v>4072</v>
      </c>
      <c r="DJ179" s="112" t="s">
        <v>4073</v>
      </c>
      <c r="DK179" s="112"/>
      <c r="DL179" s="113" t="s">
        <v>4074</v>
      </c>
      <c r="DM179" s="114" t="s">
        <v>569</v>
      </c>
      <c r="DN179" s="114">
        <v>2.0</v>
      </c>
      <c r="DO179" s="114">
        <v>3.0</v>
      </c>
      <c r="DP179" s="114">
        <v>3.0</v>
      </c>
      <c r="DQ179" s="115" t="s">
        <v>4075</v>
      </c>
      <c r="DR179" s="116" t="s">
        <v>206</v>
      </c>
      <c r="DS179" s="116" t="s">
        <v>207</v>
      </c>
      <c r="DT179" s="116" t="s">
        <v>384</v>
      </c>
      <c r="DU179" s="139" t="s">
        <v>423</v>
      </c>
      <c r="DV179" s="139" t="s">
        <v>424</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212</v>
      </c>
      <c r="C180" s="80" t="s">
        <v>4077</v>
      </c>
      <c r="D180" s="81" t="s">
        <v>4078</v>
      </c>
      <c r="E180" s="82" t="s">
        <v>179</v>
      </c>
      <c r="F180" s="82" t="s">
        <v>179</v>
      </c>
      <c r="G180" s="82"/>
      <c r="H180" s="82"/>
      <c r="I180" s="82"/>
      <c r="J180" s="83"/>
      <c r="K180" s="84"/>
      <c r="L180" s="84"/>
      <c r="M180" s="84"/>
      <c r="N180" s="84"/>
      <c r="O180" s="85" t="s">
        <v>184</v>
      </c>
      <c r="P180" s="84"/>
      <c r="Q180" s="142" t="s">
        <v>184</v>
      </c>
      <c r="R180" s="85" t="s">
        <v>184</v>
      </c>
      <c r="S180" s="85"/>
      <c r="T180" s="85"/>
      <c r="U180" s="85"/>
      <c r="V180" s="142"/>
      <c r="W180" s="87"/>
      <c r="X180" s="88" t="s">
        <v>4079</v>
      </c>
      <c r="Y180" s="153" t="s">
        <v>4080</v>
      </c>
      <c r="Z180" s="89" t="s">
        <v>2230</v>
      </c>
      <c r="AA180" s="90"/>
      <c r="AB180" s="179" t="s">
        <v>769</v>
      </c>
      <c r="AC180" s="92" t="s">
        <v>768</v>
      </c>
      <c r="AD180" s="93" t="s">
        <v>4081</v>
      </c>
      <c r="AE180" s="92" t="s">
        <v>363</v>
      </c>
      <c r="AF180" s="92" t="s">
        <v>545</v>
      </c>
      <c r="AG180" s="92" t="s">
        <v>4082</v>
      </c>
      <c r="AH180" s="92" t="s">
        <v>196</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696</v>
      </c>
      <c r="BF180" s="102" t="s">
        <v>4084</v>
      </c>
      <c r="BG180" s="101" t="s">
        <v>198</v>
      </c>
      <c r="BH180" s="101" t="s">
        <v>327</v>
      </c>
      <c r="BI180" s="101" t="s">
        <v>4085</v>
      </c>
      <c r="BJ180" s="101" t="s">
        <v>295</v>
      </c>
      <c r="BK180" s="103"/>
      <c r="BL180" s="103"/>
      <c r="BM180" s="103"/>
      <c r="BN180" s="103"/>
      <c r="BO180" s="103"/>
      <c r="BP180" s="103"/>
      <c r="BQ180" s="83"/>
      <c r="BR180" s="104">
        <v>20.0</v>
      </c>
      <c r="BS180" s="104">
        <v>25.0</v>
      </c>
      <c r="BT180" s="104">
        <v>20.0</v>
      </c>
      <c r="BU180" s="104">
        <v>35.0</v>
      </c>
      <c r="BV180" s="105" t="s">
        <v>4086</v>
      </c>
      <c r="BW180" s="83"/>
      <c r="BX180" s="106" t="s">
        <v>373</v>
      </c>
      <c r="BY180" s="106" t="s">
        <v>201</v>
      </c>
      <c r="BZ180" s="106" t="s">
        <v>4087</v>
      </c>
      <c r="CA180" s="106" t="s">
        <v>1925</v>
      </c>
      <c r="CB180" s="106" t="s">
        <v>4088</v>
      </c>
      <c r="CC180" s="106" t="s">
        <v>1527</v>
      </c>
      <c r="CD180" s="147"/>
      <c r="CE180" s="123" t="s">
        <v>4089</v>
      </c>
      <c r="CF180" s="123" t="s">
        <v>4090</v>
      </c>
      <c r="CG180" s="109"/>
      <c r="CH180" s="109"/>
      <c r="CI180" s="110"/>
      <c r="CJ180" s="83"/>
      <c r="CK180" s="111" t="s">
        <v>4091</v>
      </c>
      <c r="CL180" s="112" t="s">
        <v>515</v>
      </c>
      <c r="CM180" s="112" t="s">
        <v>561</v>
      </c>
      <c r="CN180" s="112" t="s">
        <v>562</v>
      </c>
      <c r="CO180" s="112" t="s">
        <v>1014</v>
      </c>
      <c r="CP180" s="112"/>
      <c r="CQ180" s="112"/>
      <c r="CR180" s="112">
        <v>29.0</v>
      </c>
      <c r="CS180" s="112">
        <v>117.0</v>
      </c>
      <c r="CT180" s="112">
        <v>215.0</v>
      </c>
      <c r="CU180" s="112">
        <v>313.0</v>
      </c>
      <c r="CV180" s="112">
        <v>411.0</v>
      </c>
      <c r="CW180" s="112">
        <v>509.0</v>
      </c>
      <c r="CX180" s="112" t="s">
        <v>112</v>
      </c>
      <c r="CY180" s="112">
        <v>5.0</v>
      </c>
      <c r="CZ180" s="112">
        <v>15.0</v>
      </c>
      <c r="DA180" s="112">
        <v>26.0</v>
      </c>
      <c r="DB180" s="112">
        <v>37.0</v>
      </c>
      <c r="DC180" s="112">
        <v>48.0</v>
      </c>
      <c r="DD180" s="112">
        <v>59.0</v>
      </c>
      <c r="DE180" s="112" t="s">
        <v>115</v>
      </c>
      <c r="DF180" s="112" t="s">
        <v>4092</v>
      </c>
      <c r="DG180" s="112" t="s">
        <v>4093</v>
      </c>
      <c r="DH180" s="112" t="s">
        <v>4094</v>
      </c>
      <c r="DI180" s="112" t="s">
        <v>4095</v>
      </c>
      <c r="DJ180" s="112" t="s">
        <v>4096</v>
      </c>
      <c r="DK180" s="112"/>
      <c r="DL180" s="113" t="s">
        <v>4097</v>
      </c>
      <c r="DM180" s="114" t="s">
        <v>3959</v>
      </c>
      <c r="DN180" s="114">
        <v>5.0</v>
      </c>
      <c r="DO180" s="114">
        <v>4.0</v>
      </c>
      <c r="DP180" s="114" t="s">
        <v>347</v>
      </c>
      <c r="DQ180" s="115" t="s">
        <v>4098</v>
      </c>
      <c r="DR180" s="124" t="s">
        <v>206</v>
      </c>
      <c r="DS180" s="124" t="s">
        <v>207</v>
      </c>
      <c r="DT180" s="124" t="s">
        <v>208</v>
      </c>
      <c r="DU180" s="148" t="s">
        <v>423</v>
      </c>
      <c r="DV180" s="148" t="s">
        <v>424</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1037</v>
      </c>
      <c r="B181" s="69" t="s">
        <v>212</v>
      </c>
      <c r="C181" s="80" t="s">
        <v>4099</v>
      </c>
      <c r="D181" s="81" t="s">
        <v>4100</v>
      </c>
      <c r="E181" s="82" t="s">
        <v>179</v>
      </c>
      <c r="F181" s="82" t="s">
        <v>179</v>
      </c>
      <c r="G181" s="82" t="s">
        <v>4101</v>
      </c>
      <c r="H181" s="82" t="s">
        <v>4102</v>
      </c>
      <c r="I181" s="82" t="s">
        <v>4103</v>
      </c>
      <c r="J181" s="83"/>
      <c r="K181" s="84"/>
      <c r="L181" s="84"/>
      <c r="M181" s="84"/>
      <c r="N181" s="84"/>
      <c r="O181" s="85"/>
      <c r="P181" s="85"/>
      <c r="Q181" s="142"/>
      <c r="R181" s="85" t="s">
        <v>184</v>
      </c>
      <c r="S181" s="85" t="s">
        <v>184</v>
      </c>
      <c r="T181" s="85"/>
      <c r="U181" s="85"/>
      <c r="V181" s="142"/>
      <c r="W181" s="87"/>
      <c r="X181" s="88" t="s">
        <v>393</v>
      </c>
      <c r="Y181" s="89" t="s">
        <v>692</v>
      </c>
      <c r="Z181" s="89" t="s">
        <v>740</v>
      </c>
      <c r="AA181" s="90"/>
      <c r="AB181" s="179" t="s">
        <v>736</v>
      </c>
      <c r="AC181" s="92" t="s">
        <v>667</v>
      </c>
      <c r="AD181" s="93" t="s">
        <v>738</v>
      </c>
      <c r="AE181" s="92" t="s">
        <v>977</v>
      </c>
      <c r="AF181" s="92" t="s">
        <v>405</v>
      </c>
      <c r="AG181" s="92" t="s">
        <v>542</v>
      </c>
      <c r="AH181" s="92" t="s">
        <v>662</v>
      </c>
      <c r="AI181" s="101"/>
      <c r="AJ181" s="101"/>
      <c r="AK181" s="101"/>
      <c r="AL181" s="101"/>
      <c r="AM181" s="101"/>
      <c r="AN181" s="101"/>
      <c r="AO181" s="95"/>
      <c r="AP181" s="96" t="s">
        <v>197</v>
      </c>
      <c r="AQ181" s="97" t="s">
        <v>395</v>
      </c>
      <c r="AR181" s="98" t="s">
        <v>397</v>
      </c>
      <c r="AS181" s="97" t="s">
        <v>505</v>
      </c>
      <c r="AT181" s="97" t="s">
        <v>399</v>
      </c>
      <c r="AU181" s="97" t="s">
        <v>580</v>
      </c>
      <c r="AV181" s="97" t="s">
        <v>540</v>
      </c>
      <c r="AW181" s="94"/>
      <c r="AX181" s="94"/>
      <c r="AY181" s="94"/>
      <c r="AZ181" s="94"/>
      <c r="BA181" s="94"/>
      <c r="BB181" s="94"/>
      <c r="BC181" s="99"/>
      <c r="BD181" s="100" t="s">
        <v>1513</v>
      </c>
      <c r="BE181" s="145" t="s">
        <v>735</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373</v>
      </c>
      <c r="BY181" s="106" t="s">
        <v>4105</v>
      </c>
      <c r="BZ181" s="106" t="s">
        <v>1740</v>
      </c>
      <c r="CA181" s="106" t="s">
        <v>1741</v>
      </c>
      <c r="CB181" s="106" t="s">
        <v>3661</v>
      </c>
      <c r="CC181" s="106" t="s">
        <v>1039</v>
      </c>
      <c r="CD181" s="122" t="s">
        <v>748</v>
      </c>
      <c r="CE181" s="123" t="s">
        <v>4106</v>
      </c>
      <c r="CF181" s="123" t="s">
        <v>4107</v>
      </c>
      <c r="CG181" s="109" t="s">
        <v>379</v>
      </c>
      <c r="CH181" s="109" t="s">
        <v>243</v>
      </c>
      <c r="CI181" s="110"/>
      <c r="CJ181" s="83"/>
      <c r="CK181" s="111" t="s">
        <v>4108</v>
      </c>
      <c r="CL181" s="112" t="s">
        <v>515</v>
      </c>
      <c r="CM181" s="112" t="s">
        <v>516</v>
      </c>
      <c r="CN181" s="112" t="s">
        <v>517</v>
      </c>
      <c r="CO181" s="112" t="s">
        <v>518</v>
      </c>
      <c r="CP181" s="112" t="s">
        <v>705</v>
      </c>
      <c r="CQ181" s="112"/>
      <c r="CR181" s="112">
        <v>25.0</v>
      </c>
      <c r="CS181" s="112">
        <v>101.0</v>
      </c>
      <c r="CT181" s="112">
        <v>185.0</v>
      </c>
      <c r="CU181" s="112">
        <v>269.0</v>
      </c>
      <c r="CV181" s="112">
        <v>353.0</v>
      </c>
      <c r="CW181" s="112">
        <v>437.0</v>
      </c>
      <c r="CX181" s="112" t="s">
        <v>112</v>
      </c>
      <c r="CY181" s="112">
        <v>6.0</v>
      </c>
      <c r="CZ181" s="112">
        <v>17.0</v>
      </c>
      <c r="DA181" s="112">
        <v>29.0</v>
      </c>
      <c r="DB181" s="112">
        <v>41.0</v>
      </c>
      <c r="DC181" s="112">
        <v>53.0</v>
      </c>
      <c r="DD181" s="112">
        <v>65.0</v>
      </c>
      <c r="DE181" s="112" t="s">
        <v>115</v>
      </c>
      <c r="DF181" s="112" t="s">
        <v>4109</v>
      </c>
      <c r="DG181" s="112" t="s">
        <v>4110</v>
      </c>
      <c r="DH181" s="112" t="s">
        <v>4111</v>
      </c>
      <c r="DI181" s="112" t="s">
        <v>4112</v>
      </c>
      <c r="DJ181" s="112" t="s">
        <v>4113</v>
      </c>
      <c r="DK181" s="112"/>
      <c r="DL181" s="113" t="s">
        <v>4114</v>
      </c>
      <c r="DM181" s="114" t="s">
        <v>987</v>
      </c>
      <c r="DN181" s="114">
        <v>3.0</v>
      </c>
      <c r="DO181" s="114">
        <v>1.0</v>
      </c>
      <c r="DP181" s="114" t="s">
        <v>347</v>
      </c>
      <c r="DQ181" s="115" t="s">
        <v>4115</v>
      </c>
      <c r="DR181" s="116" t="s">
        <v>206</v>
      </c>
      <c r="DS181" s="116" t="s">
        <v>207</v>
      </c>
      <c r="DT181" s="116" t="s">
        <v>208</v>
      </c>
      <c r="DU181" s="139" t="s">
        <v>423</v>
      </c>
      <c r="DV181" s="139" t="s">
        <v>424</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212</v>
      </c>
      <c r="C182" s="80" t="s">
        <v>4119</v>
      </c>
      <c r="D182" s="81" t="s">
        <v>4120</v>
      </c>
      <c r="E182" s="82"/>
      <c r="F182" s="82"/>
      <c r="G182" s="82"/>
      <c r="H182" s="82"/>
      <c r="I182" s="82"/>
      <c r="J182" s="83"/>
      <c r="K182" s="85"/>
      <c r="L182" s="84"/>
      <c r="M182" s="85" t="s">
        <v>184</v>
      </c>
      <c r="N182" s="84"/>
      <c r="O182" s="85"/>
      <c r="P182" s="85"/>
      <c r="Q182" s="142"/>
      <c r="R182" s="85" t="s">
        <v>184</v>
      </c>
      <c r="S182" s="85" t="s">
        <v>184</v>
      </c>
      <c r="T182" s="85"/>
      <c r="U182" s="85"/>
      <c r="V182" s="142"/>
      <c r="W182" s="87"/>
      <c r="X182" s="88" t="s">
        <v>185</v>
      </c>
      <c r="Y182" s="89" t="s">
        <v>195</v>
      </c>
      <c r="Z182" s="89" t="s">
        <v>4121</v>
      </c>
      <c r="AA182" s="90"/>
      <c r="AB182" s="179" t="s">
        <v>500</v>
      </c>
      <c r="AC182" s="92" t="s">
        <v>193</v>
      </c>
      <c r="AD182" s="93" t="s">
        <v>1029</v>
      </c>
      <c r="AE182" s="92" t="s">
        <v>1342</v>
      </c>
      <c r="AF182" s="92" t="s">
        <v>194</v>
      </c>
      <c r="AG182" s="92" t="s">
        <v>4122</v>
      </c>
      <c r="AH182" s="92" t="s">
        <v>507</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541</v>
      </c>
      <c r="BE182" s="145" t="s">
        <v>404</v>
      </c>
      <c r="BF182" s="102" t="s">
        <v>543</v>
      </c>
      <c r="BG182" s="101" t="s">
        <v>690</v>
      </c>
      <c r="BH182" s="101" t="s">
        <v>545</v>
      </c>
      <c r="BI182" s="101" t="s">
        <v>2230</v>
      </c>
      <c r="BJ182" s="101" t="s">
        <v>325</v>
      </c>
      <c r="BK182" s="165"/>
      <c r="BL182" s="165"/>
      <c r="BM182" s="165"/>
      <c r="BN182" s="165"/>
      <c r="BO182" s="165"/>
      <c r="BP182" s="165"/>
      <c r="BQ182" s="83"/>
      <c r="BR182" s="104">
        <v>20.0</v>
      </c>
      <c r="BS182" s="104">
        <v>35.0</v>
      </c>
      <c r="BT182" s="104">
        <v>30.0</v>
      </c>
      <c r="BU182" s="104">
        <v>15.0</v>
      </c>
      <c r="BV182" s="105" t="s">
        <v>4123</v>
      </c>
      <c r="BW182" s="83"/>
      <c r="BX182" s="106" t="s">
        <v>4124</v>
      </c>
      <c r="BY182" s="106" t="s">
        <v>201</v>
      </c>
      <c r="BZ182" s="106" t="s">
        <v>4125</v>
      </c>
      <c r="CA182" s="106" t="s">
        <v>747</v>
      </c>
      <c r="CB182" s="106" t="s">
        <v>4126</v>
      </c>
      <c r="CC182" s="106" t="s">
        <v>645</v>
      </c>
      <c r="CD182" s="122" t="s">
        <v>4127</v>
      </c>
      <c r="CE182" s="123" t="s">
        <v>4128</v>
      </c>
      <c r="CF182" s="123" t="s">
        <v>4129</v>
      </c>
      <c r="CG182" s="109"/>
      <c r="CH182" s="109"/>
      <c r="CI182" s="110"/>
      <c r="CJ182" s="83"/>
      <c r="CK182" s="111" t="s">
        <v>4130</v>
      </c>
      <c r="CL182" s="112" t="s">
        <v>515</v>
      </c>
      <c r="CM182" s="112" t="s">
        <v>561</v>
      </c>
      <c r="CN182" s="112" t="s">
        <v>517</v>
      </c>
      <c r="CO182" s="112" t="s">
        <v>562</v>
      </c>
      <c r="CP182" s="112"/>
      <c r="CQ182" s="112"/>
      <c r="CR182" s="112">
        <v>29.0</v>
      </c>
      <c r="CS182" s="112">
        <v>117.0</v>
      </c>
      <c r="CT182" s="112">
        <v>215.0</v>
      </c>
      <c r="CU182" s="112">
        <v>313.0</v>
      </c>
      <c r="CV182" s="112">
        <v>411.0</v>
      </c>
      <c r="CW182" s="112">
        <v>509.0</v>
      </c>
      <c r="CX182" s="112" t="s">
        <v>112</v>
      </c>
      <c r="CY182" s="112">
        <v>5.0</v>
      </c>
      <c r="CZ182" s="112">
        <v>15.0</v>
      </c>
      <c r="DA182" s="112">
        <v>26.0</v>
      </c>
      <c r="DB182" s="112">
        <v>37.0</v>
      </c>
      <c r="DC182" s="112">
        <v>48.0</v>
      </c>
      <c r="DD182" s="112">
        <v>59.0</v>
      </c>
      <c r="DE182" s="112" t="s">
        <v>115</v>
      </c>
      <c r="DF182" s="112" t="s">
        <v>4131</v>
      </c>
      <c r="DG182" s="112" t="s">
        <v>4132</v>
      </c>
      <c r="DH182" s="112" t="s">
        <v>4133</v>
      </c>
      <c r="DI182" s="112" t="s">
        <v>4134</v>
      </c>
      <c r="DJ182" s="112" t="s">
        <v>4135</v>
      </c>
      <c r="DK182" s="112"/>
      <c r="DL182" s="113" t="s">
        <v>4136</v>
      </c>
      <c r="DM182" s="114" t="s">
        <v>525</v>
      </c>
      <c r="DN182" s="114">
        <v>4.0</v>
      </c>
      <c r="DO182" s="114">
        <v>1.0</v>
      </c>
      <c r="DP182" s="114" t="s">
        <v>347</v>
      </c>
      <c r="DQ182" s="115" t="s">
        <v>4137</v>
      </c>
      <c r="DR182" s="124" t="s">
        <v>206</v>
      </c>
      <c r="DS182" s="124" t="s">
        <v>208</v>
      </c>
      <c r="DT182" s="124" t="s">
        <v>207</v>
      </c>
      <c r="DU182" s="148" t="s">
        <v>423</v>
      </c>
      <c r="DV182" s="148" t="s">
        <v>424</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212</v>
      </c>
      <c r="C183" s="80" t="s">
        <v>4139</v>
      </c>
      <c r="D183" s="81" t="s">
        <v>4140</v>
      </c>
      <c r="E183" s="82"/>
      <c r="F183" s="82"/>
      <c r="G183" s="82"/>
      <c r="H183" s="82"/>
      <c r="I183" s="82"/>
      <c r="J183" s="83"/>
      <c r="K183" s="85" t="s">
        <v>184</v>
      </c>
      <c r="L183" s="84"/>
      <c r="M183" s="84"/>
      <c r="N183" s="84"/>
      <c r="O183" s="85"/>
      <c r="P183" s="85"/>
      <c r="Q183" s="142"/>
      <c r="R183" s="85"/>
      <c r="S183" s="85" t="s">
        <v>184</v>
      </c>
      <c r="T183" s="85"/>
      <c r="U183" s="85"/>
      <c r="V183" s="142" t="s">
        <v>184</v>
      </c>
      <c r="W183" s="87"/>
      <c r="X183" s="88" t="s">
        <v>393</v>
      </c>
      <c r="Y183" s="89" t="s">
        <v>1462</v>
      </c>
      <c r="Z183" s="89" t="s">
        <v>667</v>
      </c>
      <c r="AA183" s="90"/>
      <c r="AB183" s="179" t="s">
        <v>197</v>
      </c>
      <c r="AC183" s="92" t="s">
        <v>695</v>
      </c>
      <c r="AD183" s="93" t="s">
        <v>1380</v>
      </c>
      <c r="AE183" s="92" t="s">
        <v>4141</v>
      </c>
      <c r="AF183" s="92" t="s">
        <v>399</v>
      </c>
      <c r="AG183" s="92" t="s">
        <v>1382</v>
      </c>
      <c r="AH183" s="92" t="s">
        <v>366</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371</v>
      </c>
      <c r="BI183" s="101" t="s">
        <v>4146</v>
      </c>
      <c r="BJ183" s="101" t="s">
        <v>545</v>
      </c>
      <c r="BK183" s="165"/>
      <c r="BL183" s="165"/>
      <c r="BM183" s="165"/>
      <c r="BN183" s="165"/>
      <c r="BO183" s="165"/>
      <c r="BP183" s="165"/>
      <c r="BQ183" s="83"/>
      <c r="BR183" s="104">
        <v>25.0</v>
      </c>
      <c r="BS183" s="104">
        <v>40.0</v>
      </c>
      <c r="BT183" s="104">
        <v>25.0</v>
      </c>
      <c r="BU183" s="104">
        <v>10.0</v>
      </c>
      <c r="BV183" s="105" t="s">
        <v>4147</v>
      </c>
      <c r="BW183" s="83"/>
      <c r="BX183" s="106" t="s">
        <v>233</v>
      </c>
      <c r="BY183" s="106" t="s">
        <v>201</v>
      </c>
      <c r="BZ183" s="106" t="s">
        <v>3189</v>
      </c>
      <c r="CA183" s="106" t="s">
        <v>179</v>
      </c>
      <c r="CB183" s="106" t="s">
        <v>4148</v>
      </c>
      <c r="CC183" s="106" t="s">
        <v>179</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569</v>
      </c>
      <c r="DN183" s="114">
        <v>4.0</v>
      </c>
      <c r="DO183" s="114">
        <v>1.0</v>
      </c>
      <c r="DP183" s="114" t="s">
        <v>347</v>
      </c>
      <c r="DQ183" s="115" t="s">
        <v>4152</v>
      </c>
      <c r="DR183" s="116" t="s">
        <v>206</v>
      </c>
      <c r="DS183" s="116" t="s">
        <v>383</v>
      </c>
      <c r="DT183" s="116" t="s">
        <v>384</v>
      </c>
      <c r="DU183" s="116" t="s">
        <v>209</v>
      </c>
      <c r="DV183" s="116" t="s">
        <v>210</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212</v>
      </c>
      <c r="C184" s="80" t="s">
        <v>4154</v>
      </c>
      <c r="D184" s="81" t="s">
        <v>4155</v>
      </c>
      <c r="E184" s="82" t="s">
        <v>179</v>
      </c>
      <c r="F184" s="82" t="s">
        <v>179</v>
      </c>
      <c r="G184" s="82"/>
      <c r="H184" s="82"/>
      <c r="I184" s="82"/>
      <c r="J184" s="83"/>
      <c r="K184" s="85" t="s">
        <v>184</v>
      </c>
      <c r="L184" s="84"/>
      <c r="M184" s="84"/>
      <c r="N184" s="84"/>
      <c r="O184" s="85"/>
      <c r="P184" s="85"/>
      <c r="Q184" s="142" t="s">
        <v>184</v>
      </c>
      <c r="R184" s="85"/>
      <c r="S184" s="85"/>
      <c r="T184" s="85" t="s">
        <v>184</v>
      </c>
      <c r="U184" s="85"/>
      <c r="V184" s="142"/>
      <c r="W184" s="87"/>
      <c r="X184" s="88" t="s">
        <v>4156</v>
      </c>
      <c r="Y184" s="89" t="s">
        <v>1462</v>
      </c>
      <c r="Z184" s="89" t="s">
        <v>408</v>
      </c>
      <c r="AA184" s="90"/>
      <c r="AB184" s="179" t="s">
        <v>4157</v>
      </c>
      <c r="AC184" s="92" t="s">
        <v>690</v>
      </c>
      <c r="AD184" s="93" t="s">
        <v>4158</v>
      </c>
      <c r="AE184" s="92" t="s">
        <v>2230</v>
      </c>
      <c r="AF184" s="92" t="s">
        <v>327</v>
      </c>
      <c r="AG184" s="92" t="s">
        <v>4159</v>
      </c>
      <c r="AH184" s="92" t="s">
        <v>196</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695</v>
      </c>
      <c r="BF184" s="102" t="s">
        <v>4161</v>
      </c>
      <c r="BG184" s="101" t="s">
        <v>4162</v>
      </c>
      <c r="BH184" s="101" t="s">
        <v>295</v>
      </c>
      <c r="BI184" s="101" t="s">
        <v>4163</v>
      </c>
      <c r="BJ184" s="101" t="s">
        <v>507</v>
      </c>
      <c r="BK184" s="165"/>
      <c r="BL184" s="165"/>
      <c r="BM184" s="165"/>
      <c r="BN184" s="165"/>
      <c r="BO184" s="165"/>
      <c r="BP184" s="165"/>
      <c r="BQ184" s="83"/>
      <c r="BR184" s="104">
        <v>35.0</v>
      </c>
      <c r="BS184" s="104">
        <v>35.0</v>
      </c>
      <c r="BT184" s="104">
        <v>15.0</v>
      </c>
      <c r="BU184" s="104">
        <v>15.0</v>
      </c>
      <c r="BV184" s="105" t="s">
        <v>4164</v>
      </c>
      <c r="BW184" s="83"/>
      <c r="BX184" s="106" t="s">
        <v>200</v>
      </c>
      <c r="BY184" s="106" t="s">
        <v>201</v>
      </c>
      <c r="BZ184" s="106" t="s">
        <v>4165</v>
      </c>
      <c r="CA184" s="106" t="s">
        <v>779</v>
      </c>
      <c r="CB184" s="106" t="s">
        <v>4166</v>
      </c>
      <c r="CC184" s="106" t="s">
        <v>1587</v>
      </c>
      <c r="CD184" s="147"/>
      <c r="CE184" s="123" t="s">
        <v>4167</v>
      </c>
      <c r="CF184" s="123" t="s">
        <v>4168</v>
      </c>
      <c r="CG184" s="109" t="s">
        <v>751</v>
      </c>
      <c r="CH184" s="109" t="s">
        <v>303</v>
      </c>
      <c r="CI184" s="110"/>
      <c r="CJ184" s="83"/>
      <c r="CK184" s="111" t="s">
        <v>4169</v>
      </c>
      <c r="CL184" s="112" t="s">
        <v>560</v>
      </c>
      <c r="CM184" s="112" t="s">
        <v>561</v>
      </c>
      <c r="CN184" s="112" t="s">
        <v>1014</v>
      </c>
      <c r="CO184" s="112" t="s">
        <v>562</v>
      </c>
      <c r="CP184" s="112"/>
      <c r="CQ184" s="112"/>
      <c r="CR184" s="112">
        <v>25.0</v>
      </c>
      <c r="CS184" s="112">
        <v>101.0</v>
      </c>
      <c r="CT184" s="112">
        <v>185.0</v>
      </c>
      <c r="CU184" s="112">
        <v>269.0</v>
      </c>
      <c r="CV184" s="112">
        <v>353.0</v>
      </c>
      <c r="CW184" s="112">
        <v>437.0</v>
      </c>
      <c r="CX184" s="112" t="s">
        <v>112</v>
      </c>
      <c r="CY184" s="112">
        <v>5.0</v>
      </c>
      <c r="CZ184" s="112">
        <v>15.0</v>
      </c>
      <c r="DA184" s="112">
        <v>26.0</v>
      </c>
      <c r="DB184" s="112">
        <v>37.0</v>
      </c>
      <c r="DC184" s="112">
        <v>48.0</v>
      </c>
      <c r="DD184" s="112">
        <v>59.0</v>
      </c>
      <c r="DE184" s="112" t="s">
        <v>116</v>
      </c>
      <c r="DF184" s="112" t="s">
        <v>4170</v>
      </c>
      <c r="DG184" s="112" t="s">
        <v>4171</v>
      </c>
      <c r="DH184" s="112" t="s">
        <v>4172</v>
      </c>
      <c r="DI184" s="112" t="s">
        <v>4173</v>
      </c>
      <c r="DJ184" s="112" t="s">
        <v>4174</v>
      </c>
      <c r="DK184" s="112"/>
      <c r="DL184" s="113" t="s">
        <v>4175</v>
      </c>
      <c r="DM184" s="114" t="s">
        <v>525</v>
      </c>
      <c r="DN184" s="114">
        <v>7.0</v>
      </c>
      <c r="DO184" s="114">
        <v>2.0</v>
      </c>
      <c r="DP184" s="114">
        <v>3.0</v>
      </c>
      <c r="DQ184" s="115" t="s">
        <v>4176</v>
      </c>
      <c r="DR184" s="124" t="s">
        <v>206</v>
      </c>
      <c r="DS184" s="124" t="s">
        <v>208</v>
      </c>
      <c r="DT184" s="124" t="s">
        <v>207</v>
      </c>
      <c r="DU184" s="148" t="s">
        <v>423</v>
      </c>
      <c r="DV184" s="148" t="s">
        <v>424</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747</v>
      </c>
      <c r="B185" s="69" t="s">
        <v>212</v>
      </c>
      <c r="C185" s="80" t="s">
        <v>4177</v>
      </c>
      <c r="D185" s="81" t="s">
        <v>4178</v>
      </c>
      <c r="E185" s="82" t="s">
        <v>179</v>
      </c>
      <c r="F185" s="82" t="s">
        <v>179</v>
      </c>
      <c r="G185" s="82"/>
      <c r="H185" s="82"/>
      <c r="I185" s="82"/>
      <c r="J185" s="83"/>
      <c r="K185" s="84"/>
      <c r="L185" s="121" t="s">
        <v>184</v>
      </c>
      <c r="M185" s="84"/>
      <c r="N185" s="84"/>
      <c r="O185" s="85"/>
      <c r="P185" s="84"/>
      <c r="Q185" s="142"/>
      <c r="R185" s="85" t="s">
        <v>184</v>
      </c>
      <c r="S185" s="85" t="s">
        <v>184</v>
      </c>
      <c r="T185" s="85"/>
      <c r="U185" s="85"/>
      <c r="V185" s="142"/>
      <c r="W185" s="87"/>
      <c r="X185" s="88" t="s">
        <v>393</v>
      </c>
      <c r="Y185" s="153" t="s">
        <v>737</v>
      </c>
      <c r="Z185" s="89" t="s">
        <v>766</v>
      </c>
      <c r="AA185" s="90"/>
      <c r="AB185" s="179" t="s">
        <v>4179</v>
      </c>
      <c r="AC185" s="92" t="s">
        <v>1246</v>
      </c>
      <c r="AD185" s="93" t="s">
        <v>4180</v>
      </c>
      <c r="AE185" s="92" t="s">
        <v>4181</v>
      </c>
      <c r="AF185" s="92" t="s">
        <v>438</v>
      </c>
      <c r="AG185" s="92" t="s">
        <v>607</v>
      </c>
      <c r="AH185" s="92" t="s">
        <v>265</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197</v>
      </c>
      <c r="BE185" s="101" t="s">
        <v>970</v>
      </c>
      <c r="BF185" s="102" t="s">
        <v>1380</v>
      </c>
      <c r="BG185" s="101" t="s">
        <v>4182</v>
      </c>
      <c r="BH185" s="101" t="s">
        <v>399</v>
      </c>
      <c r="BI185" s="101" t="s">
        <v>400</v>
      </c>
      <c r="BJ185" s="101" t="s">
        <v>801</v>
      </c>
      <c r="BK185" s="103"/>
      <c r="BL185" s="103"/>
      <c r="BM185" s="103"/>
      <c r="BN185" s="103"/>
      <c r="BO185" s="103"/>
      <c r="BP185" s="103"/>
      <c r="BQ185" s="83"/>
      <c r="BR185" s="104">
        <v>30.0</v>
      </c>
      <c r="BS185" s="104">
        <v>40.0</v>
      </c>
      <c r="BT185" s="104">
        <v>15.0</v>
      </c>
      <c r="BU185" s="104">
        <v>15.0</v>
      </c>
      <c r="BV185" s="105" t="s">
        <v>4183</v>
      </c>
      <c r="BW185" s="83"/>
      <c r="BX185" s="106" t="s">
        <v>233</v>
      </c>
      <c r="BY185" s="106" t="s">
        <v>3189</v>
      </c>
      <c r="BZ185" s="106" t="s">
        <v>4184</v>
      </c>
      <c r="CA185" s="106" t="s">
        <v>645</v>
      </c>
      <c r="CB185" s="106" t="s">
        <v>4185</v>
      </c>
      <c r="CC185" s="106" t="s">
        <v>413</v>
      </c>
      <c r="CD185" s="147"/>
      <c r="CE185" s="123" t="s">
        <v>4186</v>
      </c>
      <c r="CF185" s="123" t="s">
        <v>4187</v>
      </c>
      <c r="CG185" s="109" t="s">
        <v>450</v>
      </c>
      <c r="CH185" s="109" t="s">
        <v>479</v>
      </c>
      <c r="CI185" s="110"/>
      <c r="CJ185" s="83"/>
      <c r="CK185" s="111" t="s">
        <v>4188</v>
      </c>
      <c r="CL185" s="112" t="s">
        <v>560</v>
      </c>
      <c r="CM185" s="112" t="s">
        <v>561</v>
      </c>
      <c r="CN185" s="112" t="s">
        <v>518</v>
      </c>
      <c r="CO185" s="112" t="s">
        <v>1044</v>
      </c>
      <c r="CP185" s="112"/>
      <c r="CQ185" s="112"/>
      <c r="CR185" s="112">
        <v>25.0</v>
      </c>
      <c r="CS185" s="112">
        <v>101.0</v>
      </c>
      <c r="CT185" s="112">
        <v>185.0</v>
      </c>
      <c r="CU185" s="112">
        <v>269.0</v>
      </c>
      <c r="CV185" s="112">
        <v>353.0</v>
      </c>
      <c r="CW185" s="112">
        <v>437.0</v>
      </c>
      <c r="CX185" s="112" t="s">
        <v>112</v>
      </c>
      <c r="CY185" s="112">
        <v>5.0</v>
      </c>
      <c r="CZ185" s="112">
        <v>15.0</v>
      </c>
      <c r="DA185" s="112">
        <v>26.0</v>
      </c>
      <c r="DB185" s="112">
        <v>37.0</v>
      </c>
      <c r="DC185" s="112">
        <v>48.0</v>
      </c>
      <c r="DD185" s="112">
        <v>59.0</v>
      </c>
      <c r="DE185" s="112" t="s">
        <v>116</v>
      </c>
      <c r="DF185" s="112" t="s">
        <v>4189</v>
      </c>
      <c r="DG185" s="112" t="s">
        <v>4190</v>
      </c>
      <c r="DH185" s="112" t="s">
        <v>4191</v>
      </c>
      <c r="DI185" s="112" t="s">
        <v>4192</v>
      </c>
      <c r="DJ185" s="112" t="s">
        <v>4193</v>
      </c>
      <c r="DK185" s="112"/>
      <c r="DL185" s="113" t="s">
        <v>4194</v>
      </c>
      <c r="DM185" s="114" t="s">
        <v>525</v>
      </c>
      <c r="DN185" s="114">
        <v>4.0</v>
      </c>
      <c r="DO185" s="114">
        <v>2.0</v>
      </c>
      <c r="DP185" s="114" t="s">
        <v>347</v>
      </c>
      <c r="DQ185" s="115" t="s">
        <v>4195</v>
      </c>
      <c r="DR185" s="116" t="s">
        <v>206</v>
      </c>
      <c r="DS185" s="116" t="s">
        <v>383</v>
      </c>
      <c r="DT185" s="116" t="s">
        <v>384</v>
      </c>
      <c r="DU185" s="116" t="s">
        <v>209</v>
      </c>
      <c r="DV185" s="116" t="s">
        <v>210</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212</v>
      </c>
      <c r="C186" s="80" t="s">
        <v>4196</v>
      </c>
      <c r="D186" s="81" t="s">
        <v>4197</v>
      </c>
      <c r="E186" s="82" t="s">
        <v>179</v>
      </c>
      <c r="F186" s="82" t="s">
        <v>179</v>
      </c>
      <c r="G186" s="82" t="s">
        <v>4198</v>
      </c>
      <c r="H186" s="82" t="s">
        <v>4199</v>
      </c>
      <c r="I186" s="82" t="s">
        <v>4200</v>
      </c>
      <c r="J186" s="83"/>
      <c r="K186" s="85"/>
      <c r="L186" s="84"/>
      <c r="M186" s="84"/>
      <c r="N186" s="84"/>
      <c r="O186" s="85" t="s">
        <v>184</v>
      </c>
      <c r="P186" s="85"/>
      <c r="Q186" s="142"/>
      <c r="R186" s="85"/>
      <c r="S186" s="85"/>
      <c r="T186" s="85"/>
      <c r="U186" s="85" t="s">
        <v>184</v>
      </c>
      <c r="V186" s="142"/>
      <c r="W186" s="87"/>
      <c r="X186" s="88" t="s">
        <v>848</v>
      </c>
      <c r="Y186" s="89" t="s">
        <v>638</v>
      </c>
      <c r="Z186" s="89" t="s">
        <v>696</v>
      </c>
      <c r="AA186" s="90"/>
      <c r="AB186" s="179" t="s">
        <v>1057</v>
      </c>
      <c r="AC186" s="92" t="s">
        <v>641</v>
      </c>
      <c r="AD186" s="93" t="s">
        <v>4196</v>
      </c>
      <c r="AE186" s="92" t="s">
        <v>4201</v>
      </c>
      <c r="AF186" s="92" t="s">
        <v>325</v>
      </c>
      <c r="AG186" s="92" t="s">
        <v>4202</v>
      </c>
      <c r="AH186" s="92" t="s">
        <v>371</v>
      </c>
      <c r="AI186" s="101"/>
      <c r="AJ186" s="101"/>
      <c r="AK186" s="101"/>
      <c r="AL186" s="101"/>
      <c r="AM186" s="101"/>
      <c r="AN186" s="101"/>
      <c r="AO186" s="95"/>
      <c r="AP186" s="96" t="s">
        <v>547</v>
      </c>
      <c r="AQ186" s="97" t="s">
        <v>580</v>
      </c>
      <c r="AR186" s="98" t="s">
        <v>852</v>
      </c>
      <c r="AS186" s="97" t="s">
        <v>603</v>
      </c>
      <c r="AT186" s="97" t="s">
        <v>196</v>
      </c>
      <c r="AU186" s="97" t="s">
        <v>2610</v>
      </c>
      <c r="AV186" s="97" t="s">
        <v>366</v>
      </c>
      <c r="AW186" s="94"/>
      <c r="AX186" s="94"/>
      <c r="AY186" s="94"/>
      <c r="AZ186" s="94"/>
      <c r="BA186" s="94"/>
      <c r="BB186" s="94"/>
      <c r="BC186" s="99"/>
      <c r="BD186" s="100" t="s">
        <v>197</v>
      </c>
      <c r="BE186" s="145" t="s">
        <v>198</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373</v>
      </c>
      <c r="BY186" s="106" t="s">
        <v>201</v>
      </c>
      <c r="BZ186" s="106" t="s">
        <v>4204</v>
      </c>
      <c r="CA186" s="106" t="s">
        <v>1069</v>
      </c>
      <c r="CB186" s="106" t="s">
        <v>4205</v>
      </c>
      <c r="CC186" s="106" t="s">
        <v>949</v>
      </c>
      <c r="CD186" s="147"/>
      <c r="CE186" s="123" t="s">
        <v>4206</v>
      </c>
      <c r="CF186" s="123" t="s">
        <v>4207</v>
      </c>
      <c r="CG186" s="109"/>
      <c r="CH186" s="109"/>
      <c r="CI186" s="110"/>
      <c r="CJ186" s="83"/>
      <c r="CK186" s="111" t="s">
        <v>4208</v>
      </c>
      <c r="CL186" s="112" t="s">
        <v>337</v>
      </c>
      <c r="CM186" s="112" t="s">
        <v>383</v>
      </c>
      <c r="CN186" s="112" t="s">
        <v>518</v>
      </c>
      <c r="CO186" s="112" t="s">
        <v>339</v>
      </c>
      <c r="CP186" s="112"/>
      <c r="CQ186" s="112"/>
      <c r="CR186" s="112">
        <v>25.0</v>
      </c>
      <c r="CS186" s="112">
        <v>101.0</v>
      </c>
      <c r="CT186" s="112">
        <v>185.0</v>
      </c>
      <c r="CU186" s="112">
        <v>269.0</v>
      </c>
      <c r="CV186" s="112">
        <v>353.0</v>
      </c>
      <c r="CW186" s="112">
        <v>437.0</v>
      </c>
      <c r="CX186" s="112" t="s">
        <v>112</v>
      </c>
      <c r="CY186" s="112">
        <v>9.0</v>
      </c>
      <c r="CZ186" s="112">
        <v>27.0</v>
      </c>
      <c r="DA186" s="112">
        <v>47.0</v>
      </c>
      <c r="DB186" s="112">
        <v>67.0</v>
      </c>
      <c r="DC186" s="112">
        <v>87.0</v>
      </c>
      <c r="DD186" s="112">
        <v>107.0</v>
      </c>
      <c r="DE186" s="112" t="s">
        <v>113</v>
      </c>
      <c r="DF186" s="112" t="s">
        <v>4209</v>
      </c>
      <c r="DG186" s="112" t="s">
        <v>4210</v>
      </c>
      <c r="DH186" s="112" t="s">
        <v>4211</v>
      </c>
      <c r="DI186" s="112" t="s">
        <v>4212</v>
      </c>
      <c r="DJ186" s="112" t="s">
        <v>4213</v>
      </c>
      <c r="DK186" s="112"/>
      <c r="DL186" s="113" t="s">
        <v>4214</v>
      </c>
      <c r="DM186" s="114" t="s">
        <v>305</v>
      </c>
      <c r="DN186" s="114" t="s">
        <v>179</v>
      </c>
      <c r="DO186" s="114" t="s">
        <v>179</v>
      </c>
      <c r="DP186" s="114" t="s">
        <v>179</v>
      </c>
      <c r="DQ186" s="115" t="s">
        <v>4215</v>
      </c>
      <c r="DR186" s="124" t="s">
        <v>206</v>
      </c>
      <c r="DS186" s="124" t="s">
        <v>383</v>
      </c>
      <c r="DT186" s="124" t="s">
        <v>208</v>
      </c>
      <c r="DU186" s="124" t="s">
        <v>209</v>
      </c>
      <c r="DV186" s="124" t="s">
        <v>210</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212</v>
      </c>
      <c r="C187" s="80" t="s">
        <v>4216</v>
      </c>
      <c r="D187" s="81" t="s">
        <v>4217</v>
      </c>
      <c r="E187" s="82" t="s">
        <v>179</v>
      </c>
      <c r="F187" s="82" t="s">
        <v>179</v>
      </c>
      <c r="G187" s="82" t="s">
        <v>4218</v>
      </c>
      <c r="H187" s="82" t="s">
        <v>4219</v>
      </c>
      <c r="I187" s="82" t="s">
        <v>4220</v>
      </c>
      <c r="J187" s="83"/>
      <c r="K187" s="84"/>
      <c r="L187" s="84"/>
      <c r="M187" s="84"/>
      <c r="N187" s="84"/>
      <c r="O187" s="85"/>
      <c r="P187" s="85" t="s">
        <v>184</v>
      </c>
      <c r="Q187" s="142"/>
      <c r="R187" s="85"/>
      <c r="S187" s="85" t="s">
        <v>184</v>
      </c>
      <c r="T187" s="85"/>
      <c r="U187" s="85"/>
      <c r="V187" s="142"/>
      <c r="W187" s="87"/>
      <c r="X187" s="88" t="s">
        <v>1606</v>
      </c>
      <c r="Y187" s="89" t="s">
        <v>724</v>
      </c>
      <c r="Z187" s="89" t="s">
        <v>723</v>
      </c>
      <c r="AA187" s="90"/>
      <c r="AB187" s="179" t="s">
        <v>190</v>
      </c>
      <c r="AC187" s="92" t="s">
        <v>548</v>
      </c>
      <c r="AD187" s="93"/>
      <c r="AE187" s="92"/>
      <c r="AF187" s="92"/>
      <c r="AG187" s="92"/>
      <c r="AH187" s="92"/>
      <c r="AI187" s="101"/>
      <c r="AJ187" s="101"/>
      <c r="AK187" s="101"/>
      <c r="AL187" s="101"/>
      <c r="AM187" s="101"/>
      <c r="AN187" s="101"/>
      <c r="AO187" s="95"/>
      <c r="AP187" s="96" t="s">
        <v>1607</v>
      </c>
      <c r="AQ187" s="97" t="s">
        <v>465</v>
      </c>
      <c r="AR187" s="98" t="s">
        <v>1608</v>
      </c>
      <c r="AS187" s="97" t="s">
        <v>402</v>
      </c>
      <c r="AT187" s="97" t="s">
        <v>219</v>
      </c>
      <c r="AU187" s="144" t="s">
        <v>4221</v>
      </c>
      <c r="AV187" s="97" t="s">
        <v>470</v>
      </c>
      <c r="AW187" s="94">
        <v>2645.0</v>
      </c>
      <c r="AX187" s="94">
        <v>284.0</v>
      </c>
      <c r="AY187" s="94">
        <v>502.0</v>
      </c>
      <c r="AZ187" s="94">
        <v>210.0</v>
      </c>
      <c r="BA187" s="94">
        <v>283.0</v>
      </c>
      <c r="BB187" s="94">
        <v>79.0</v>
      </c>
      <c r="BC187" s="99"/>
      <c r="BD187" s="100" t="s">
        <v>471</v>
      </c>
      <c r="BE187" s="145" t="s">
        <v>4222</v>
      </c>
      <c r="BF187" s="102" t="s">
        <v>2638</v>
      </c>
      <c r="BG187" s="101" t="s">
        <v>395</v>
      </c>
      <c r="BH187" s="101" t="s">
        <v>224</v>
      </c>
      <c r="BI187" s="101" t="s">
        <v>660</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200</v>
      </c>
      <c r="BY187" s="106" t="s">
        <v>4224</v>
      </c>
      <c r="BZ187" s="106" t="s">
        <v>4225</v>
      </c>
      <c r="CA187" s="106" t="s">
        <v>3570</v>
      </c>
      <c r="CB187" s="106" t="s">
        <v>4226</v>
      </c>
      <c r="CC187" s="106" t="s">
        <v>2353</v>
      </c>
      <c r="CD187" s="122" t="s">
        <v>4227</v>
      </c>
      <c r="CE187" s="123" t="s">
        <v>4228</v>
      </c>
      <c r="CF187" s="123" t="s">
        <v>4229</v>
      </c>
      <c r="CG187" s="109" t="s">
        <v>478</v>
      </c>
      <c r="CH187" s="109" t="s">
        <v>243</v>
      </c>
      <c r="CI187" s="110"/>
      <c r="CJ187" s="83"/>
      <c r="CK187" s="111" t="s">
        <v>4230</v>
      </c>
      <c r="CL187" s="112" t="s">
        <v>560</v>
      </c>
      <c r="CM187" s="112" t="s">
        <v>675</v>
      </c>
      <c r="CN187" s="112" t="s">
        <v>517</v>
      </c>
      <c r="CO187" s="112" t="s">
        <v>482</v>
      </c>
      <c r="CP187" s="112"/>
      <c r="CQ187" s="112"/>
      <c r="CR187" s="112">
        <v>21.0</v>
      </c>
      <c r="CS187" s="112">
        <v>84.0</v>
      </c>
      <c r="CT187" s="112">
        <v>154.0</v>
      </c>
      <c r="CU187" s="112">
        <v>224.0</v>
      </c>
      <c r="CV187" s="112">
        <v>294.0</v>
      </c>
      <c r="CW187" s="112">
        <v>364.0</v>
      </c>
      <c r="CX187" s="112" t="s">
        <v>112</v>
      </c>
      <c r="CY187" s="112">
        <v>6.0</v>
      </c>
      <c r="CZ187" s="112">
        <v>17.0</v>
      </c>
      <c r="DA187" s="112">
        <v>29.0</v>
      </c>
      <c r="DB187" s="112">
        <v>41.0</v>
      </c>
      <c r="DC187" s="112">
        <v>53.0</v>
      </c>
      <c r="DD187" s="112">
        <v>65.0</v>
      </c>
      <c r="DE187" s="112" t="s">
        <v>116</v>
      </c>
      <c r="DF187" s="112" t="s">
        <v>4231</v>
      </c>
      <c r="DG187" s="112" t="s">
        <v>4232</v>
      </c>
      <c r="DH187" s="112" t="s">
        <v>4233</v>
      </c>
      <c r="DI187" s="112" t="s">
        <v>4234</v>
      </c>
      <c r="DJ187" s="112" t="s">
        <v>4235</v>
      </c>
      <c r="DK187" s="112"/>
      <c r="DL187" s="113" t="s">
        <v>4236</v>
      </c>
      <c r="DM187" s="114" t="s">
        <v>489</v>
      </c>
      <c r="DN187" s="114">
        <v>15.0</v>
      </c>
      <c r="DO187" s="114" t="s">
        <v>273</v>
      </c>
      <c r="DP187" s="114" t="s">
        <v>347</v>
      </c>
      <c r="DQ187" s="115" t="s">
        <v>4237</v>
      </c>
      <c r="DR187" s="116" t="s">
        <v>248</v>
      </c>
      <c r="DS187" s="116" t="s">
        <v>249</v>
      </c>
      <c r="DT187" s="116" t="s">
        <v>275</v>
      </c>
      <c r="DU187" s="116" t="s">
        <v>250</v>
      </c>
      <c r="DV187" s="116" t="s">
        <v>251</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212</v>
      </c>
      <c r="C188" s="80" t="s">
        <v>4240</v>
      </c>
      <c r="D188" s="81" t="s">
        <v>4241</v>
      </c>
      <c r="E188" s="82" t="s">
        <v>179</v>
      </c>
      <c r="F188" s="82" t="s">
        <v>179</v>
      </c>
      <c r="G188" s="82" t="s">
        <v>4242</v>
      </c>
      <c r="H188" s="82" t="s">
        <v>4243</v>
      </c>
      <c r="I188" s="82" t="s">
        <v>4244</v>
      </c>
      <c r="J188" s="83"/>
      <c r="K188" s="84"/>
      <c r="L188" s="85" t="s">
        <v>184</v>
      </c>
      <c r="M188" s="85" t="s">
        <v>184</v>
      </c>
      <c r="N188" s="85"/>
      <c r="O188" s="84"/>
      <c r="P188" s="84"/>
      <c r="Q188" s="86"/>
      <c r="R188" s="85"/>
      <c r="S188" s="84"/>
      <c r="T188" s="85" t="s">
        <v>184</v>
      </c>
      <c r="U188" s="85"/>
      <c r="V188" s="142"/>
      <c r="W188" s="87"/>
      <c r="X188" s="88" t="s">
        <v>282</v>
      </c>
      <c r="Y188" s="89" t="s">
        <v>226</v>
      </c>
      <c r="Z188" s="89" t="s">
        <v>723</v>
      </c>
      <c r="AA188" s="90"/>
      <c r="AB188" s="91" t="s">
        <v>219</v>
      </c>
      <c r="AC188" s="92" t="s">
        <v>465</v>
      </c>
      <c r="AD188" s="93"/>
      <c r="AE188" s="92"/>
      <c r="AF188" s="92"/>
      <c r="AG188" s="92"/>
      <c r="AH188" s="92"/>
      <c r="AI188" s="94"/>
      <c r="AJ188" s="94"/>
      <c r="AK188" s="94"/>
      <c r="AL188" s="94"/>
      <c r="AM188" s="94"/>
      <c r="AN188" s="94"/>
      <c r="AO188" s="95"/>
      <c r="AP188" s="96" t="s">
        <v>257</v>
      </c>
      <c r="AQ188" s="97" t="s">
        <v>579</v>
      </c>
      <c r="AR188" s="98" t="s">
        <v>258</v>
      </c>
      <c r="AS188" s="144" t="s">
        <v>4245</v>
      </c>
      <c r="AT188" s="97" t="s">
        <v>219</v>
      </c>
      <c r="AU188" s="144" t="s">
        <v>4246</v>
      </c>
      <c r="AV188" s="97" t="s">
        <v>470</v>
      </c>
      <c r="AW188" s="94"/>
      <c r="AX188" s="94"/>
      <c r="AY188" s="94"/>
      <c r="AZ188" s="94"/>
      <c r="BA188" s="94"/>
      <c r="BB188" s="94"/>
      <c r="BC188" s="99"/>
      <c r="BD188" s="100" t="s">
        <v>578</v>
      </c>
      <c r="BE188" s="101" t="s">
        <v>220</v>
      </c>
      <c r="BF188" s="102" t="s">
        <v>224</v>
      </c>
      <c r="BG188" s="101" t="s">
        <v>1030</v>
      </c>
      <c r="BH188" s="101" t="s">
        <v>224</v>
      </c>
      <c r="BI188" s="101" t="s">
        <v>1202</v>
      </c>
      <c r="BJ188" s="101" t="s">
        <v>231</v>
      </c>
      <c r="BK188" s="165"/>
      <c r="BL188" s="165"/>
      <c r="BM188" s="165"/>
      <c r="BN188" s="165"/>
      <c r="BO188" s="165"/>
      <c r="BP188" s="165"/>
      <c r="BQ188" s="83"/>
      <c r="BR188" s="104">
        <v>20.0</v>
      </c>
      <c r="BS188" s="104">
        <v>35.0</v>
      </c>
      <c r="BT188" s="104">
        <v>15.0</v>
      </c>
      <c r="BU188" s="104">
        <v>30.0</v>
      </c>
      <c r="BV188" s="105" t="s">
        <v>4247</v>
      </c>
      <c r="BW188" s="83"/>
      <c r="BX188" s="106" t="s">
        <v>373</v>
      </c>
      <c r="BY188" s="106" t="s">
        <v>201</v>
      </c>
      <c r="BZ188" s="106" t="s">
        <v>1297</v>
      </c>
      <c r="CA188" s="106" t="s">
        <v>1298</v>
      </c>
      <c r="CB188" s="106" t="s">
        <v>4248</v>
      </c>
      <c r="CC188" s="106" t="s">
        <v>1387</v>
      </c>
      <c r="CD188" s="122" t="s">
        <v>4249</v>
      </c>
      <c r="CE188" s="123" t="s">
        <v>4250</v>
      </c>
      <c r="CF188" s="123" t="s">
        <v>4251</v>
      </c>
      <c r="CG188" s="109" t="s">
        <v>478</v>
      </c>
      <c r="CH188" s="109" t="s">
        <v>479</v>
      </c>
      <c r="CI188" s="110"/>
      <c r="CJ188" s="83"/>
      <c r="CK188" s="111" t="s">
        <v>4252</v>
      </c>
      <c r="CL188" s="112" t="s">
        <v>560</v>
      </c>
      <c r="CM188" s="112" t="s">
        <v>675</v>
      </c>
      <c r="CN188" s="112" t="s">
        <v>482</v>
      </c>
      <c r="CO188" s="112" t="s">
        <v>282</v>
      </c>
      <c r="CP188" s="112"/>
      <c r="CQ188" s="112"/>
      <c r="CR188" s="112">
        <v>21.0</v>
      </c>
      <c r="CS188" s="112">
        <v>84.0</v>
      </c>
      <c r="CT188" s="112">
        <v>154.0</v>
      </c>
      <c r="CU188" s="112">
        <v>224.0</v>
      </c>
      <c r="CV188" s="112">
        <v>294.0</v>
      </c>
      <c r="CW188" s="112">
        <v>364.0</v>
      </c>
      <c r="CX188" s="112" t="s">
        <v>112</v>
      </c>
      <c r="CY188" s="112">
        <v>6.0</v>
      </c>
      <c r="CZ188" s="112">
        <v>17.0</v>
      </c>
      <c r="DA188" s="112">
        <v>29.0</v>
      </c>
      <c r="DB188" s="112">
        <v>41.0</v>
      </c>
      <c r="DC188" s="112">
        <v>53.0</v>
      </c>
      <c r="DD188" s="112">
        <v>65.0</v>
      </c>
      <c r="DE188" s="112" t="s">
        <v>116</v>
      </c>
      <c r="DF188" s="112" t="s">
        <v>4253</v>
      </c>
      <c r="DG188" s="112" t="s">
        <v>4254</v>
      </c>
      <c r="DH188" s="112" t="s">
        <v>4255</v>
      </c>
      <c r="DI188" s="112" t="s">
        <v>4256</v>
      </c>
      <c r="DJ188" s="112" t="s">
        <v>4257</v>
      </c>
      <c r="DK188" s="112"/>
      <c r="DL188" s="113" t="s">
        <v>4258</v>
      </c>
      <c r="DM188" s="114" t="s">
        <v>1238</v>
      </c>
      <c r="DN188" s="114">
        <v>5.0</v>
      </c>
      <c r="DO188" s="114">
        <v>3.0</v>
      </c>
      <c r="DP188" s="114">
        <v>4.0</v>
      </c>
      <c r="DQ188" s="115" t="s">
        <v>4259</v>
      </c>
      <c r="DR188" s="124" t="s">
        <v>248</v>
      </c>
      <c r="DS188" s="124" t="s">
        <v>249</v>
      </c>
      <c r="DT188" s="124" t="s">
        <v>275</v>
      </c>
      <c r="DU188" s="124" t="s">
        <v>250</v>
      </c>
      <c r="DV188" s="124" t="s">
        <v>251</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212</v>
      </c>
      <c r="C189" s="80" t="s">
        <v>4263</v>
      </c>
      <c r="D189" s="81" t="s">
        <v>4264</v>
      </c>
      <c r="E189" s="82" t="s">
        <v>179</v>
      </c>
      <c r="F189" s="82" t="s">
        <v>179</v>
      </c>
      <c r="G189" s="82" t="s">
        <v>4265</v>
      </c>
      <c r="H189" s="82" t="s">
        <v>4266</v>
      </c>
      <c r="I189" s="82" t="s">
        <v>4267</v>
      </c>
      <c r="J189" s="83"/>
      <c r="K189" s="84"/>
      <c r="L189" s="85" t="s">
        <v>184</v>
      </c>
      <c r="M189" s="84"/>
      <c r="N189" s="85" t="s">
        <v>184</v>
      </c>
      <c r="O189" s="85"/>
      <c r="P189" s="84"/>
      <c r="Q189" s="142"/>
      <c r="R189" s="85"/>
      <c r="S189" s="85"/>
      <c r="T189" s="85" t="s">
        <v>184</v>
      </c>
      <c r="U189" s="85"/>
      <c r="V189" s="142"/>
      <c r="W189" s="87"/>
      <c r="X189" s="88" t="s">
        <v>4268</v>
      </c>
      <c r="Y189" s="89" t="s">
        <v>916</v>
      </c>
      <c r="Z189" s="89" t="s">
        <v>819</v>
      </c>
      <c r="AA189" s="90"/>
      <c r="AB189" s="91" t="s">
        <v>4269</v>
      </c>
      <c r="AC189" s="92" t="s">
        <v>187</v>
      </c>
      <c r="AD189" s="93" t="s">
        <v>4270</v>
      </c>
      <c r="AE189" s="92" t="s">
        <v>1433</v>
      </c>
      <c r="AF189" s="92" t="s">
        <v>399</v>
      </c>
      <c r="AG189" s="143" t="s">
        <v>4271</v>
      </c>
      <c r="AH189" s="92" t="s">
        <v>801</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913</v>
      </c>
      <c r="BF189" s="102" t="s">
        <v>4273</v>
      </c>
      <c r="BG189" s="101" t="s">
        <v>548</v>
      </c>
      <c r="BH189" s="101" t="s">
        <v>662</v>
      </c>
      <c r="BI189" s="145" t="s">
        <v>4274</v>
      </c>
      <c r="BJ189" s="101" t="s">
        <v>467</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373</v>
      </c>
      <c r="BY189" s="106" t="s">
        <v>4276</v>
      </c>
      <c r="BZ189" s="106" t="s">
        <v>1297</v>
      </c>
      <c r="CA189" s="106" t="s">
        <v>1298</v>
      </c>
      <c r="CB189" s="106" t="s">
        <v>4277</v>
      </c>
      <c r="CC189" s="106" t="s">
        <v>1587</v>
      </c>
      <c r="CD189" s="122" t="s">
        <v>555</v>
      </c>
      <c r="CE189" s="123" t="s">
        <v>4278</v>
      </c>
      <c r="CF189" s="123" t="s">
        <v>4279</v>
      </c>
      <c r="CG189" s="109" t="s">
        <v>478</v>
      </c>
      <c r="CH189" s="109" t="s">
        <v>243</v>
      </c>
      <c r="CI189" s="110"/>
      <c r="CJ189" s="83"/>
      <c r="CK189" s="111" t="s">
        <v>4280</v>
      </c>
      <c r="CL189" s="112" t="s">
        <v>515</v>
      </c>
      <c r="CM189" s="112" t="s">
        <v>675</v>
      </c>
      <c r="CN189" s="112" t="s">
        <v>518</v>
      </c>
      <c r="CO189" s="112" t="s">
        <v>482</v>
      </c>
      <c r="CP189" s="112"/>
      <c r="CQ189" s="112"/>
      <c r="CR189" s="112">
        <v>34.0</v>
      </c>
      <c r="CS189" s="112">
        <v>135.0</v>
      </c>
      <c r="CT189" s="112">
        <v>247.0</v>
      </c>
      <c r="CU189" s="112">
        <v>359.0</v>
      </c>
      <c r="CV189" s="112">
        <v>471.0</v>
      </c>
      <c r="CW189" s="112">
        <v>583.0</v>
      </c>
      <c r="CX189" s="112" t="s">
        <v>112</v>
      </c>
      <c r="CY189" s="112">
        <v>5.0</v>
      </c>
      <c r="CZ189" s="112">
        <v>14.0</v>
      </c>
      <c r="DA189" s="112">
        <v>24.0</v>
      </c>
      <c r="DB189" s="112">
        <v>34.0</v>
      </c>
      <c r="DC189" s="112">
        <v>44.0</v>
      </c>
      <c r="DD189" s="112">
        <v>54.0</v>
      </c>
      <c r="DE189" s="112" t="s">
        <v>115</v>
      </c>
      <c r="DF189" s="112" t="s">
        <v>4281</v>
      </c>
      <c r="DG189" s="112" t="s">
        <v>4282</v>
      </c>
      <c r="DH189" s="112" t="s">
        <v>4283</v>
      </c>
      <c r="DI189" s="112" t="s">
        <v>4284</v>
      </c>
      <c r="DJ189" s="112" t="s">
        <v>4285</v>
      </c>
      <c r="DK189" s="112" t="s">
        <v>4286</v>
      </c>
      <c r="DL189" s="113" t="s">
        <v>4287</v>
      </c>
      <c r="DM189" s="114" t="s">
        <v>590</v>
      </c>
      <c r="DN189" s="114">
        <v>4.0</v>
      </c>
      <c r="DO189" s="114">
        <v>2.0</v>
      </c>
      <c r="DP189" s="114" t="s">
        <v>347</v>
      </c>
      <c r="DQ189" s="115" t="s">
        <v>4288</v>
      </c>
      <c r="DR189" s="116" t="s">
        <v>248</v>
      </c>
      <c r="DS189" s="116" t="s">
        <v>275</v>
      </c>
      <c r="DT189" s="116" t="s">
        <v>249</v>
      </c>
      <c r="DU189" s="116" t="s">
        <v>350</v>
      </c>
      <c r="DV189" s="116" t="s">
        <v>351</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212</v>
      </c>
      <c r="C190" s="80" t="s">
        <v>4290</v>
      </c>
      <c r="D190" s="81" t="s">
        <v>4291</v>
      </c>
      <c r="E190" s="82" t="s">
        <v>179</v>
      </c>
      <c r="F190" s="82" t="s">
        <v>179</v>
      </c>
      <c r="G190" s="82" t="s">
        <v>4292</v>
      </c>
      <c r="H190" s="82" t="s">
        <v>4293</v>
      </c>
      <c r="I190" s="82" t="s">
        <v>4294</v>
      </c>
      <c r="J190" s="83"/>
      <c r="K190" s="85" t="s">
        <v>184</v>
      </c>
      <c r="L190" s="85"/>
      <c r="M190" s="84"/>
      <c r="N190" s="85"/>
      <c r="O190" s="85"/>
      <c r="P190" s="84"/>
      <c r="Q190" s="142"/>
      <c r="R190" s="85"/>
      <c r="S190" s="85"/>
      <c r="T190" s="85" t="s">
        <v>184</v>
      </c>
      <c r="U190" s="85"/>
      <c r="V190" s="142" t="s">
        <v>535</v>
      </c>
      <c r="W190" s="87"/>
      <c r="X190" s="88" t="s">
        <v>2208</v>
      </c>
      <c r="Y190" s="153" t="s">
        <v>4295</v>
      </c>
      <c r="Z190" s="89" t="s">
        <v>4296</v>
      </c>
      <c r="AA190" s="90"/>
      <c r="AB190" s="179" t="s">
        <v>4297</v>
      </c>
      <c r="AC190" s="92" t="s">
        <v>975</v>
      </c>
      <c r="AD190" s="93" t="s">
        <v>4298</v>
      </c>
      <c r="AE190" s="92" t="s">
        <v>805</v>
      </c>
      <c r="AF190" s="92" t="s">
        <v>662</v>
      </c>
      <c r="AG190" s="92" t="s">
        <v>2596</v>
      </c>
      <c r="AH190" s="92" t="s">
        <v>399</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295</v>
      </c>
      <c r="BI190" s="101" t="s">
        <v>542</v>
      </c>
      <c r="BJ190" s="101" t="s">
        <v>290</v>
      </c>
      <c r="BK190" s="165"/>
      <c r="BL190" s="165"/>
      <c r="BM190" s="165"/>
      <c r="BN190" s="165"/>
      <c r="BO190" s="165"/>
      <c r="BP190" s="165"/>
      <c r="BQ190" s="83"/>
      <c r="BR190" s="104">
        <v>30.0</v>
      </c>
      <c r="BS190" s="104">
        <v>20.0</v>
      </c>
      <c r="BT190" s="104">
        <v>35.0</v>
      </c>
      <c r="BU190" s="104">
        <v>15.0</v>
      </c>
      <c r="BV190" s="105" t="s">
        <v>4303</v>
      </c>
      <c r="BW190" s="83"/>
      <c r="BX190" s="106" t="s">
        <v>233</v>
      </c>
      <c r="BY190" s="106" t="s">
        <v>201</v>
      </c>
      <c r="BZ190" s="106" t="s">
        <v>4304</v>
      </c>
      <c r="CA190" s="106" t="s">
        <v>179</v>
      </c>
      <c r="CB190" s="106" t="s">
        <v>4305</v>
      </c>
      <c r="CC190" s="106" t="s">
        <v>179</v>
      </c>
      <c r="CD190" s="122" t="s">
        <v>4306</v>
      </c>
      <c r="CE190" s="123" t="s">
        <v>4307</v>
      </c>
      <c r="CF190" s="123" t="s">
        <v>4308</v>
      </c>
      <c r="CG190" s="109" t="s">
        <v>4309</v>
      </c>
      <c r="CH190" s="109" t="s">
        <v>303</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569</v>
      </c>
      <c r="DN190" s="114">
        <v>4.0</v>
      </c>
      <c r="DO190" s="114">
        <v>2.0</v>
      </c>
      <c r="DP190" s="114" t="s">
        <v>347</v>
      </c>
      <c r="DQ190" s="115" t="s">
        <v>4311</v>
      </c>
      <c r="DR190" s="124" t="s">
        <v>206</v>
      </c>
      <c r="DS190" s="124" t="s">
        <v>275</v>
      </c>
      <c r="DT190" s="124" t="s">
        <v>275</v>
      </c>
      <c r="DU190" s="148" t="s">
        <v>423</v>
      </c>
      <c r="DV190" s="148" t="s">
        <v>424</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212</v>
      </c>
      <c r="C191" s="80" t="s">
        <v>4312</v>
      </c>
      <c r="D191" s="81" t="s">
        <v>4313</v>
      </c>
      <c r="E191" s="82" t="s">
        <v>179</v>
      </c>
      <c r="F191" s="82" t="s">
        <v>179</v>
      </c>
      <c r="G191" s="82" t="s">
        <v>4314</v>
      </c>
      <c r="H191" s="82" t="s">
        <v>4315</v>
      </c>
      <c r="I191" s="82" t="s">
        <v>4316</v>
      </c>
      <c r="J191" s="83"/>
      <c r="K191" s="84"/>
      <c r="L191" s="84"/>
      <c r="M191" s="84"/>
      <c r="N191" s="84"/>
      <c r="O191" s="85"/>
      <c r="P191" s="84"/>
      <c r="Q191" s="142" t="s">
        <v>184</v>
      </c>
      <c r="R191" s="85" t="s">
        <v>535</v>
      </c>
      <c r="S191" s="85"/>
      <c r="T191" s="85" t="s">
        <v>184</v>
      </c>
      <c r="U191" s="85"/>
      <c r="V191" s="142"/>
      <c r="W191" s="87"/>
      <c r="X191" s="88" t="s">
        <v>438</v>
      </c>
      <c r="Y191" s="153" t="s">
        <v>4317</v>
      </c>
      <c r="Z191" s="89" t="s">
        <v>2596</v>
      </c>
      <c r="AA191" s="90"/>
      <c r="AB191" s="91" t="s">
        <v>1575</v>
      </c>
      <c r="AC191" s="92" t="s">
        <v>1875</v>
      </c>
      <c r="AD191" s="93" t="s">
        <v>2083</v>
      </c>
      <c r="AE191" s="92" t="s">
        <v>1090</v>
      </c>
      <c r="AF191" s="92" t="s">
        <v>438</v>
      </c>
      <c r="AG191" s="92" t="s">
        <v>1576</v>
      </c>
      <c r="AH191" s="92" t="s">
        <v>231</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1091</v>
      </c>
      <c r="BF191" s="102" t="s">
        <v>4319</v>
      </c>
      <c r="BG191" s="145" t="s">
        <v>4320</v>
      </c>
      <c r="BH191" s="101" t="s">
        <v>898</v>
      </c>
      <c r="BI191" s="145" t="s">
        <v>4321</v>
      </c>
      <c r="BJ191" s="101" t="s">
        <v>295</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233</v>
      </c>
      <c r="BY191" s="106" t="s">
        <v>201</v>
      </c>
      <c r="BZ191" s="106" t="s">
        <v>2086</v>
      </c>
      <c r="CA191" s="106" t="s">
        <v>179</v>
      </c>
      <c r="CB191" s="106" t="s">
        <v>4323</v>
      </c>
      <c r="CC191" s="106" t="s">
        <v>179</v>
      </c>
      <c r="CD191" s="122" t="s">
        <v>780</v>
      </c>
      <c r="CE191" s="123" t="s">
        <v>4324</v>
      </c>
      <c r="CF191" s="123" t="s">
        <v>4325</v>
      </c>
      <c r="CG191" s="109" t="s">
        <v>450</v>
      </c>
      <c r="CH191" s="109" t="s">
        <v>479</v>
      </c>
      <c r="CI191" s="110"/>
      <c r="CJ191" s="83"/>
      <c r="CK191" s="111" t="s">
        <v>4326</v>
      </c>
      <c r="CL191" s="112" t="s">
        <v>560</v>
      </c>
      <c r="CM191" s="112" t="s">
        <v>561</v>
      </c>
      <c r="CN191" s="112" t="s">
        <v>1014</v>
      </c>
      <c r="CO191" s="112" t="s">
        <v>1044</v>
      </c>
      <c r="CP191" s="112"/>
      <c r="CQ191" s="112"/>
      <c r="CR191" s="112">
        <v>25.0</v>
      </c>
      <c r="CS191" s="112">
        <v>101.0</v>
      </c>
      <c r="CT191" s="112">
        <v>185.0</v>
      </c>
      <c r="CU191" s="112">
        <v>269.0</v>
      </c>
      <c r="CV191" s="112">
        <v>353.0</v>
      </c>
      <c r="CW191" s="112">
        <v>437.0</v>
      </c>
      <c r="CX191" s="112" t="s">
        <v>112</v>
      </c>
      <c r="CY191" s="112">
        <v>5.0</v>
      </c>
      <c r="CZ191" s="112">
        <v>15.0</v>
      </c>
      <c r="DA191" s="112">
        <v>26.0</v>
      </c>
      <c r="DB191" s="112">
        <v>37.0</v>
      </c>
      <c r="DC191" s="112">
        <v>48.0</v>
      </c>
      <c r="DD191" s="112">
        <v>59.0</v>
      </c>
      <c r="DE191" s="112" t="s">
        <v>116</v>
      </c>
      <c r="DF191" s="112" t="s">
        <v>4327</v>
      </c>
      <c r="DG191" s="112" t="s">
        <v>4328</v>
      </c>
      <c r="DH191" s="112" t="s">
        <v>4329</v>
      </c>
      <c r="DI191" s="112" t="s">
        <v>4330</v>
      </c>
      <c r="DJ191" s="112" t="s">
        <v>4331</v>
      </c>
      <c r="DK191" s="112"/>
      <c r="DL191" s="113" t="s">
        <v>4332</v>
      </c>
      <c r="DM191" s="114" t="s">
        <v>305</v>
      </c>
      <c r="DN191" s="114" t="s">
        <v>179</v>
      </c>
      <c r="DO191" s="114" t="s">
        <v>273</v>
      </c>
      <c r="DP191" s="114" t="s">
        <v>347</v>
      </c>
      <c r="DQ191" s="115" t="s">
        <v>4333</v>
      </c>
      <c r="DR191" s="116" t="s">
        <v>206</v>
      </c>
      <c r="DS191" s="116" t="s">
        <v>384</v>
      </c>
      <c r="DT191" s="116" t="s">
        <v>453</v>
      </c>
      <c r="DU191" s="139" t="s">
        <v>423</v>
      </c>
      <c r="DV191" s="139" t="s">
        <v>424</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68</v>
      </c>
      <c r="C1" s="403" t="s">
        <v>69</v>
      </c>
      <c r="D1" s="20"/>
      <c r="E1" s="22" t="s">
        <v>70</v>
      </c>
      <c r="F1" s="23" t="s">
        <v>70</v>
      </c>
      <c r="G1" s="24"/>
      <c r="H1" s="24"/>
      <c r="I1" s="24"/>
      <c r="J1" s="24"/>
      <c r="K1" s="24"/>
      <c r="L1" s="24"/>
      <c r="M1" s="24"/>
      <c r="N1" s="24"/>
      <c r="O1" s="24"/>
      <c r="P1" s="24"/>
      <c r="Q1" s="9"/>
      <c r="R1" s="25" t="s">
        <v>4334</v>
      </c>
      <c r="S1" s="26" t="s">
        <v>4335</v>
      </c>
      <c r="T1" s="20"/>
      <c r="U1" s="20"/>
      <c r="V1" s="21"/>
      <c r="W1" s="37" t="s">
        <v>75</v>
      </c>
      <c r="X1" s="24"/>
      <c r="Y1" s="24"/>
      <c r="Z1" s="24"/>
      <c r="AA1" s="24"/>
      <c r="AB1" s="9"/>
      <c r="AC1" s="38" t="s">
        <v>82</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97</v>
      </c>
      <c r="D2" s="52" t="s">
        <v>98</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104</v>
      </c>
      <c r="T2" s="57" t="s">
        <v>4341</v>
      </c>
      <c r="U2" s="57" t="s">
        <v>4342</v>
      </c>
      <c r="V2" s="57" t="s">
        <v>4343</v>
      </c>
      <c r="W2" s="68" t="s">
        <v>112</v>
      </c>
      <c r="X2" s="68" t="s">
        <v>113</v>
      </c>
      <c r="Y2" s="68" t="s">
        <v>114</v>
      </c>
      <c r="Z2" s="68" t="s">
        <v>115</v>
      </c>
      <c r="AA2" s="68" t="s">
        <v>116</v>
      </c>
      <c r="AB2" s="68" t="s">
        <v>117</v>
      </c>
      <c r="AC2" s="69" t="s">
        <v>112</v>
      </c>
      <c r="AD2" s="69" t="s">
        <v>113</v>
      </c>
      <c r="AE2" s="69" t="s">
        <v>115</v>
      </c>
      <c r="AF2" s="69" t="s">
        <v>116</v>
      </c>
      <c r="AG2" s="72" t="s">
        <v>125</v>
      </c>
      <c r="AH2" s="72" t="s">
        <v>126</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529</v>
      </c>
      <c r="B3" s="409" t="s">
        <v>4358</v>
      </c>
      <c r="C3" s="410" t="s">
        <v>4359</v>
      </c>
      <c r="D3" s="126" t="s">
        <v>4360</v>
      </c>
      <c r="E3" s="83"/>
      <c r="F3" s="85"/>
      <c r="G3" s="85"/>
      <c r="H3" s="84"/>
      <c r="I3" s="84"/>
      <c r="J3" s="121" t="s">
        <v>184</v>
      </c>
      <c r="K3" s="121" t="s">
        <v>184</v>
      </c>
      <c r="L3" s="128" t="s">
        <v>184</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203</v>
      </c>
      <c r="B4" s="409" t="s">
        <v>4358</v>
      </c>
      <c r="C4" s="410" t="s">
        <v>4396</v>
      </c>
      <c r="D4" s="126" t="s">
        <v>4397</v>
      </c>
      <c r="E4" s="83"/>
      <c r="F4" s="85"/>
      <c r="G4" s="85" t="s">
        <v>184</v>
      </c>
      <c r="H4" s="84"/>
      <c r="I4" s="121" t="s">
        <v>184</v>
      </c>
      <c r="J4" s="121"/>
      <c r="K4" s="121"/>
      <c r="L4" s="128"/>
      <c r="M4" s="121" t="s">
        <v>184</v>
      </c>
      <c r="N4" s="84"/>
      <c r="O4" s="84"/>
      <c r="P4" s="84"/>
      <c r="Q4" s="86"/>
      <c r="R4" s="87"/>
      <c r="S4" s="129" t="s">
        <v>1118</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1240</v>
      </c>
      <c r="B5" s="409" t="s">
        <v>4358</v>
      </c>
      <c r="C5" s="410" t="s">
        <v>4427</v>
      </c>
      <c r="D5" s="126" t="s">
        <v>4428</v>
      </c>
      <c r="E5" s="83"/>
      <c r="F5" s="85" t="s">
        <v>184</v>
      </c>
      <c r="G5" s="85"/>
      <c r="H5" s="121" t="s">
        <v>184</v>
      </c>
      <c r="I5" s="121"/>
      <c r="J5" s="121"/>
      <c r="K5" s="121"/>
      <c r="L5" s="128"/>
      <c r="M5" s="121" t="s">
        <v>184</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184</v>
      </c>
      <c r="G6" s="85" t="s">
        <v>184</v>
      </c>
      <c r="H6" s="84"/>
      <c r="I6" s="84"/>
      <c r="J6" s="121" t="s">
        <v>184</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184</v>
      </c>
      <c r="I7" s="121" t="s">
        <v>184</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184</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671</v>
      </c>
      <c r="B9" s="409" t="s">
        <v>4358</v>
      </c>
      <c r="C9" s="140" t="s">
        <v>4548</v>
      </c>
      <c r="D9" s="81" t="s">
        <v>4549</v>
      </c>
      <c r="E9" s="83"/>
      <c r="F9" s="85"/>
      <c r="G9" s="85" t="s">
        <v>184</v>
      </c>
      <c r="H9" s="121"/>
      <c r="I9" s="121"/>
      <c r="J9" s="121" t="s">
        <v>184</v>
      </c>
      <c r="K9" s="84"/>
      <c r="L9" s="86"/>
      <c r="M9" s="84"/>
      <c r="N9" s="84"/>
      <c r="O9" s="84"/>
      <c r="P9" s="84"/>
      <c r="Q9" s="86"/>
      <c r="R9" s="87"/>
      <c r="S9" s="88" t="s">
        <v>4550</v>
      </c>
      <c r="T9" s="89" t="s">
        <v>4551</v>
      </c>
      <c r="U9" s="89" t="s">
        <v>4552</v>
      </c>
      <c r="V9" s="89" t="s">
        <v>229</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184</v>
      </c>
      <c r="J10" s="121"/>
      <c r="K10" s="84"/>
      <c r="L10" s="128" t="s">
        <v>184</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805</v>
      </c>
      <c r="BF10" s="415" t="s">
        <v>4600</v>
      </c>
      <c r="BG10" s="418" t="s">
        <v>4601</v>
      </c>
      <c r="BH10" s="415" t="s">
        <v>4602</v>
      </c>
      <c r="BI10" s="418" t="s">
        <v>4603</v>
      </c>
      <c r="BJ10" s="415" t="s">
        <v>4604</v>
      </c>
      <c r="BK10" s="418" t="s">
        <v>4605</v>
      </c>
      <c r="BL10" s="415" t="s">
        <v>4516</v>
      </c>
    </row>
    <row r="11">
      <c r="A11" s="79" t="s">
        <v>1123</v>
      </c>
      <c r="B11" s="409" t="s">
        <v>4358</v>
      </c>
      <c r="C11" s="140" t="s">
        <v>4606</v>
      </c>
      <c r="D11" s="81" t="s">
        <v>4607</v>
      </c>
      <c r="E11" s="83"/>
      <c r="F11" s="121" t="s">
        <v>184</v>
      </c>
      <c r="G11" s="121" t="s">
        <v>184</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949</v>
      </c>
      <c r="B12" s="409" t="s">
        <v>4358</v>
      </c>
      <c r="C12" s="140" t="s">
        <v>4635</v>
      </c>
      <c r="D12" s="81" t="s">
        <v>4636</v>
      </c>
      <c r="E12" s="83"/>
      <c r="F12" s="84"/>
      <c r="G12" s="84"/>
      <c r="H12" s="84"/>
      <c r="I12" s="84"/>
      <c r="J12" s="85" t="s">
        <v>535</v>
      </c>
      <c r="K12" s="85" t="s">
        <v>184</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184</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184</v>
      </c>
      <c r="G14" s="85" t="s">
        <v>184</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184</v>
      </c>
      <c r="G15" s="85" t="s">
        <v>184</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184</v>
      </c>
      <c r="G16" s="85" t="s">
        <v>184</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184</v>
      </c>
      <c r="G17" s="85" t="s">
        <v>184</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184</v>
      </c>
      <c r="H18" s="121"/>
      <c r="I18" s="121" t="s">
        <v>184</v>
      </c>
      <c r="J18" s="121"/>
      <c r="K18" s="84"/>
      <c r="L18" s="86"/>
      <c r="M18" s="121" t="s">
        <v>184</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411</v>
      </c>
      <c r="B19" s="409" t="s">
        <v>4358</v>
      </c>
      <c r="C19" s="140" t="s">
        <v>4752</v>
      </c>
      <c r="D19" s="81" t="s">
        <v>4753</v>
      </c>
      <c r="E19" s="83"/>
      <c r="F19" s="85" t="s">
        <v>184</v>
      </c>
      <c r="G19" s="85"/>
      <c r="H19" s="121"/>
      <c r="I19" s="121"/>
      <c r="J19" s="121"/>
      <c r="K19" s="84"/>
      <c r="L19" s="86"/>
      <c r="M19" s="121" t="s">
        <v>184</v>
      </c>
      <c r="N19" s="121" t="s">
        <v>184</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112</v>
      </c>
      <c r="D1" s="421" t="s">
        <v>113</v>
      </c>
      <c r="E1" s="422" t="s">
        <v>114</v>
      </c>
      <c r="F1" s="423" t="s">
        <v>115</v>
      </c>
      <c r="G1" s="424" t="s">
        <v>116</v>
      </c>
      <c r="H1" s="425" t="s">
        <v>117</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175</v>
      </c>
      <c r="B2" s="431" t="s">
        <v>192</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211</v>
      </c>
      <c r="B3" s="444" t="s">
        <v>221</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211</v>
      </c>
      <c r="B4" s="431" t="s">
        <v>227</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252</v>
      </c>
      <c r="B5" s="444" t="s">
        <v>258</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252</v>
      </c>
      <c r="B6" s="431" t="s">
        <v>262</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276</v>
      </c>
      <c r="B7" s="444" t="s">
        <v>287</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276</v>
      </c>
      <c r="B8" s="431" t="s">
        <v>293</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307</v>
      </c>
      <c r="B9" s="444" t="s">
        <v>317</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307</v>
      </c>
      <c r="B10" s="431" t="s">
        <v>323</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354</v>
      </c>
      <c r="B11" s="444" t="s">
        <v>355</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354</v>
      </c>
      <c r="B12" s="431" t="s">
        <v>364</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385</v>
      </c>
      <c r="B13" s="444" t="s">
        <v>397</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385</v>
      </c>
      <c r="B14" s="431" t="s">
        <v>403</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427</v>
      </c>
      <c r="B15" s="444" t="s">
        <v>435</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427</v>
      </c>
      <c r="B16" s="431" t="s">
        <v>441</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454</v>
      </c>
      <c r="B17" s="444" t="s">
        <v>258</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454</v>
      </c>
      <c r="B18" s="431" t="s">
        <v>221</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502</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397</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529</v>
      </c>
      <c r="B21" s="444" t="s">
        <v>543</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529</v>
      </c>
      <c r="B22" s="431" t="s">
        <v>192</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529</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571</v>
      </c>
      <c r="B24" s="431" t="s">
        <v>583</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571</v>
      </c>
      <c r="B25" s="466" t="s">
        <v>224</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592</v>
      </c>
      <c r="B26" s="431" t="s">
        <v>608</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592</v>
      </c>
      <c r="B27" s="444" t="s">
        <v>602</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627</v>
      </c>
      <c r="B28" s="431" t="s">
        <v>635</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627</v>
      </c>
      <c r="B29" s="444" t="s">
        <v>639</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651</v>
      </c>
      <c r="B30" s="431" t="s">
        <v>664</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651</v>
      </c>
      <c r="B31" s="444" t="s">
        <v>221</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683</v>
      </c>
      <c r="B32" s="431" t="s">
        <v>543</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683</v>
      </c>
      <c r="B33" s="444" t="s">
        <v>403</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552</v>
      </c>
      <c r="B34" s="431" t="s">
        <v>221</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236</v>
      </c>
      <c r="B35" s="444" t="s">
        <v>738</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236</v>
      </c>
      <c r="B36" s="431" t="s">
        <v>742</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760</v>
      </c>
      <c r="B37" s="444" t="s">
        <v>543</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760</v>
      </c>
      <c r="B38" s="431" t="s">
        <v>770</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791</v>
      </c>
      <c r="B39" s="444" t="s">
        <v>799</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791</v>
      </c>
      <c r="B40" s="431" t="s">
        <v>792</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814</v>
      </c>
      <c r="B41" s="444" t="s">
        <v>820</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814</v>
      </c>
      <c r="B42" s="431" t="s">
        <v>824</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842</v>
      </c>
      <c r="B43" s="444" t="s">
        <v>543</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842</v>
      </c>
      <c r="B44" s="431" t="s">
        <v>852</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860</v>
      </c>
      <c r="B45" s="444" t="s">
        <v>770</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860</v>
      </c>
      <c r="B46" s="431" t="s">
        <v>865</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884</v>
      </c>
      <c r="B47" s="444" t="s">
        <v>891</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884</v>
      </c>
      <c r="B48" s="431" t="s">
        <v>896</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908</v>
      </c>
      <c r="B49" s="444" t="s">
        <v>915</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908</v>
      </c>
      <c r="B50" s="431" t="s">
        <v>919</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936</v>
      </c>
      <c r="B51" s="444" t="s">
        <v>942</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936</v>
      </c>
      <c r="B52" s="431" t="s">
        <v>770</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964</v>
      </c>
      <c r="B53" s="444" t="s">
        <v>397</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964</v>
      </c>
      <c r="B54" s="431" t="s">
        <v>972</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779</v>
      </c>
      <c r="B55" s="444" t="s">
        <v>1001</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779</v>
      </c>
      <c r="B56" s="431" t="s">
        <v>998</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745</v>
      </c>
      <c r="B57" s="444" t="s">
        <v>1029</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745</v>
      </c>
      <c r="B58" s="431" t="s">
        <v>852</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1054</v>
      </c>
      <c r="B59" s="444" t="s">
        <v>1059</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1054</v>
      </c>
      <c r="B60" s="431" t="s">
        <v>1062</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203</v>
      </c>
      <c r="B61" s="444" t="s">
        <v>543</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203</v>
      </c>
      <c r="B62" s="431" t="s">
        <v>1089</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203</v>
      </c>
      <c r="B63" s="444" t="s">
        <v>1118</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474</v>
      </c>
      <c r="B64" s="431" t="s">
        <v>1118</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474</v>
      </c>
      <c r="B65" s="444" t="s">
        <v>1115</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1137</v>
      </c>
      <c r="B66" s="431" t="s">
        <v>1144</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1137</v>
      </c>
      <c r="B67" s="444" t="s">
        <v>852</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413</v>
      </c>
      <c r="B68" s="431" t="s">
        <v>543</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413</v>
      </c>
      <c r="B69" s="444" t="s">
        <v>1168</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1186</v>
      </c>
      <c r="B70" s="431" t="s">
        <v>1196</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1186</v>
      </c>
      <c r="B71" s="444" t="s">
        <v>1200</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1218</v>
      </c>
      <c r="B72" s="431" t="s">
        <v>1227</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1218</v>
      </c>
      <c r="B73" s="444" t="s">
        <v>470</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1240</v>
      </c>
      <c r="B74" s="431" t="s">
        <v>1089</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1240</v>
      </c>
      <c r="B75" s="444" t="s">
        <v>852</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1240</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1266</v>
      </c>
      <c r="B77" s="444" t="s">
        <v>1275</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673</v>
      </c>
      <c r="B78" s="431" t="s">
        <v>1293</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673</v>
      </c>
      <c r="B79" s="444" t="s">
        <v>1290</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1314</v>
      </c>
      <c r="B80" s="431" t="s">
        <v>1318</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1314</v>
      </c>
      <c r="B81" s="444" t="s">
        <v>1323</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1332</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1332</v>
      </c>
      <c r="B83" s="444" t="s">
        <v>1337</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221</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258</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192</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554</v>
      </c>
      <c r="B89" s="444" t="s">
        <v>192</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554</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770</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511</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511</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1009</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1009</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830</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830</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1115</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1318</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224</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1275</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192</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902</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902</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224</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671</v>
      </c>
      <c r="B125" s="444" t="s">
        <v>258</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671</v>
      </c>
      <c r="B126" s="431" t="s">
        <v>224</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671</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1062</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852</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192</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852</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403</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221</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820</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1067</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1067</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1298</v>
      </c>
      <c r="B146" s="431" t="s">
        <v>224</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1089</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1062</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1094</v>
      </c>
      <c r="B164" s="431" t="s">
        <v>543</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224</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1252</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1252</v>
      </c>
      <c r="B172" s="431" t="s">
        <v>1318</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1115</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224</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258</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208</v>
      </c>
      <c r="B185" s="444" t="s">
        <v>543</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208</v>
      </c>
      <c r="B186" s="431" t="s">
        <v>852</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192</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852</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1318</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1123</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1123</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1123</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949</v>
      </c>
      <c r="B194" s="431" t="s">
        <v>852</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949</v>
      </c>
      <c r="B195" s="444" t="s">
        <v>1062</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949</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403</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397</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1290</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1290</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224</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258</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608</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238</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238</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872</v>
      </c>
      <c r="B219" s="444" t="s">
        <v>1290</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872</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221</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1290</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1171</v>
      </c>
      <c r="B223" s="444" t="s">
        <v>1275</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1171</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777</v>
      </c>
      <c r="B225" s="444" t="s">
        <v>258</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777</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645</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645</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608</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1062</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543</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403</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224</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1118</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224</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608</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224</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924</v>
      </c>
      <c r="B258" s="431" t="s">
        <v>1029</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924</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1089</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1089</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608</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1062</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403</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608</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1029</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221</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1039</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1039</v>
      </c>
      <c r="B278" s="431" t="s">
        <v>1318</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1318</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1029</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224</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1089</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1069</v>
      </c>
      <c r="B286" s="431" t="s">
        <v>852</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1069</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1206</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1206</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224</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224</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700</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700</v>
      </c>
      <c r="B308" s="431" t="s">
        <v>224</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1318</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1318</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1318</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411</v>
      </c>
      <c r="B315" s="444" t="s">
        <v>608</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411</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411</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1280</v>
      </c>
      <c r="B318" s="431" t="s">
        <v>608</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1280</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1290</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330</v>
      </c>
      <c r="B326" s="431" t="s">
        <v>258</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330</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1089</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1254</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1254</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1150</v>
      </c>
      <c r="B350" s="431" t="s">
        <v>608</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1150</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942</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729</v>
      </c>
      <c r="B356" s="431" t="s">
        <v>543</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729</v>
      </c>
      <c r="B357" s="444" t="s">
        <v>608</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1037</v>
      </c>
      <c r="B360" s="431" t="s">
        <v>738</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1037</v>
      </c>
      <c r="B361" s="444" t="s">
        <v>397</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1029</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543</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747</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747</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852</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258</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224</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F2A0DFDF-AD42-4597-9849-F22A926FB675}"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131</v>
      </c>
      <c r="D1" s="527" t="s">
        <v>4846</v>
      </c>
      <c r="E1" s="527" t="s">
        <v>157</v>
      </c>
      <c r="F1" s="527" t="s">
        <v>4847</v>
      </c>
      <c r="G1" s="527" t="s">
        <v>4848</v>
      </c>
      <c r="H1" s="527" t="s">
        <v>155</v>
      </c>
      <c r="I1" s="528" t="s">
        <v>4849</v>
      </c>
      <c r="J1" s="527" t="s">
        <v>4850</v>
      </c>
      <c r="K1" s="527" t="s">
        <v>4851</v>
      </c>
      <c r="L1" s="83" t="s">
        <v>4852</v>
      </c>
      <c r="M1" s="527" t="s">
        <v>112</v>
      </c>
      <c r="N1" s="527" t="s">
        <v>113</v>
      </c>
      <c r="O1" s="527" t="s">
        <v>114</v>
      </c>
      <c r="P1" s="527" t="s">
        <v>115</v>
      </c>
      <c r="Q1" s="527" t="s">
        <v>116</v>
      </c>
      <c r="R1" s="527" t="s">
        <v>117</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113</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393</v>
      </c>
      <c r="B4" s="569">
        <v>1.0</v>
      </c>
      <c r="C4" s="570" t="str">
        <f t="array" ref="C4">index(Images!$A$1:$K$1, 1, 1)</f>
        <v/>
      </c>
      <c r="D4" s="569" t="s">
        <v>4917</v>
      </c>
      <c r="E4" s="569">
        <v>1.0</v>
      </c>
      <c r="F4" s="569">
        <v>3.0</v>
      </c>
      <c r="G4" s="569" t="s">
        <v>4918</v>
      </c>
      <c r="H4" s="573" t="s">
        <v>184</v>
      </c>
      <c r="I4" s="569" t="s">
        <v>113</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113</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114</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360</v>
      </c>
      <c r="B7" s="569">
        <v>1.0</v>
      </c>
      <c r="C7" s="570" t="str">
        <f t="array" ref="C7">index(Images!$A$1:$K$1, 1, 1)</f>
        <v/>
      </c>
      <c r="D7" s="569" t="s">
        <v>4917</v>
      </c>
      <c r="E7" s="569">
        <v>1.0</v>
      </c>
      <c r="F7" s="569">
        <v>3.0</v>
      </c>
      <c r="G7" s="569" t="s">
        <v>4918</v>
      </c>
      <c r="H7" s="573" t="s">
        <v>184</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184</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184</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1317</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188</v>
      </c>
      <c r="B14" s="569">
        <v>2.0</v>
      </c>
      <c r="C14" s="570" t="str">
        <f t="array" ref="C14">index(Images!$A$1:$K$1, 1, 1)</f>
        <v/>
      </c>
      <c r="D14" s="569" t="s">
        <v>4917</v>
      </c>
      <c r="E14" s="569">
        <v>1.0</v>
      </c>
      <c r="F14" s="569">
        <v>3.0</v>
      </c>
      <c r="G14" s="569" t="s">
        <v>4918</v>
      </c>
      <c r="H14" s="569"/>
      <c r="I14" s="569" t="s">
        <v>113</v>
      </c>
      <c r="J14" s="569" t="s">
        <v>115</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113</v>
      </c>
      <c r="J15" s="569" t="s">
        <v>117</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113</v>
      </c>
      <c r="J16" s="569" t="s">
        <v>112</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113</v>
      </c>
      <c r="J17" s="569" t="s">
        <v>112</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113</v>
      </c>
      <c r="J18" s="569" t="s">
        <v>117</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197</v>
      </c>
      <c r="B19" s="569">
        <v>2.0</v>
      </c>
      <c r="C19" s="570" t="str">
        <f t="array" ref="C19">index(Images!$A$1:$K$1, 1, 1)</f>
        <v/>
      </c>
      <c r="D19" s="569" t="s">
        <v>4917</v>
      </c>
      <c r="E19" s="569">
        <v>1.0</v>
      </c>
      <c r="F19" s="569">
        <v>3.0</v>
      </c>
      <c r="G19" s="569" t="s">
        <v>4918</v>
      </c>
      <c r="H19" s="573" t="s">
        <v>184</v>
      </c>
      <c r="I19" s="569" t="s">
        <v>113</v>
      </c>
      <c r="J19" s="569" t="s">
        <v>117</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113</v>
      </c>
      <c r="J20" s="569" t="s">
        <v>117</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116</v>
      </c>
      <c r="J21" s="569" t="s">
        <v>114</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1225</v>
      </c>
      <c r="B22" s="569">
        <v>2.0</v>
      </c>
      <c r="C22" s="570" t="str">
        <f t="array" ref="C22">index(Images!$A$1:$K$1, 1, 1)</f>
        <v/>
      </c>
      <c r="D22" s="569" t="s">
        <v>4919</v>
      </c>
      <c r="E22" s="569">
        <v>1.0</v>
      </c>
      <c r="F22" s="569">
        <v>3.0</v>
      </c>
      <c r="G22" s="569" t="s">
        <v>4918</v>
      </c>
      <c r="H22" s="569"/>
      <c r="I22" s="569" t="s">
        <v>116</v>
      </c>
      <c r="J22" s="569" t="s">
        <v>114</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367</v>
      </c>
      <c r="B23" s="569">
        <v>2.0</v>
      </c>
      <c r="C23" s="570" t="str">
        <f t="array" ref="C23">index(Images!$A$1:$K$1, 1, 1)</f>
        <v/>
      </c>
      <c r="D23" s="569" t="s">
        <v>4917</v>
      </c>
      <c r="E23" s="569">
        <v>1.0</v>
      </c>
      <c r="F23" s="569">
        <v>3.0</v>
      </c>
      <c r="G23" s="569" t="s">
        <v>4918</v>
      </c>
      <c r="H23" s="573" t="s">
        <v>184</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1194</v>
      </c>
      <c r="B24" s="569">
        <v>2.0</v>
      </c>
      <c r="C24" s="570" t="str">
        <f t="array" ref="C24">index(Images!$A$1:$K$1, 1, 1)</f>
        <v/>
      </c>
      <c r="D24" s="569" t="s">
        <v>4917</v>
      </c>
      <c r="E24" s="569">
        <v>1.0</v>
      </c>
      <c r="F24" s="569">
        <v>3.0</v>
      </c>
      <c r="G24" s="569" t="s">
        <v>4918</v>
      </c>
      <c r="H24" s="573" t="s">
        <v>184</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184</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184</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184</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1321</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942</v>
      </c>
      <c r="B33" s="569">
        <v>3.0</v>
      </c>
      <c r="C33" s="570" t="str">
        <f t="array" ref="C33">index(Images!$A$1:$K$1, 1, 1)</f>
        <v/>
      </c>
      <c r="D33" s="569" t="s">
        <v>4917</v>
      </c>
      <c r="E33" s="569">
        <v>1.0</v>
      </c>
      <c r="F33" s="569">
        <v>3.0</v>
      </c>
      <c r="G33" s="569" t="s">
        <v>4918</v>
      </c>
      <c r="H33" s="569"/>
      <c r="I33" s="569" t="s">
        <v>113</v>
      </c>
      <c r="J33" s="569" t="s">
        <v>115</v>
      </c>
      <c r="K33" s="569" t="s">
        <v>117</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972</v>
      </c>
      <c r="B34" s="569">
        <v>3.0</v>
      </c>
      <c r="C34" s="570" t="str">
        <f t="array" ref="C34">index(Images!$A$1:$K$1, 1, 1)</f>
        <v/>
      </c>
      <c r="D34" s="569" t="s">
        <v>4917</v>
      </c>
      <c r="E34" s="569">
        <v>1.0</v>
      </c>
      <c r="F34" s="569">
        <v>3.0</v>
      </c>
      <c r="G34" s="569" t="s">
        <v>4918</v>
      </c>
      <c r="H34" s="569"/>
      <c r="I34" s="569" t="s">
        <v>113</v>
      </c>
      <c r="J34" s="569" t="s">
        <v>115</v>
      </c>
      <c r="K34" s="569" t="s">
        <v>117</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113</v>
      </c>
      <c r="J35" s="569" t="s">
        <v>115</v>
      </c>
      <c r="K35" s="569" t="s">
        <v>117</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113</v>
      </c>
      <c r="J36" s="569" t="s">
        <v>117</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1168</v>
      </c>
      <c r="B37" s="569">
        <v>3.0</v>
      </c>
      <c r="C37" s="570" t="str">
        <f t="array" ref="C37">index(Images!$A$1:$K$1, 1, 1)</f>
        <v/>
      </c>
      <c r="D37" s="569" t="s">
        <v>4917</v>
      </c>
      <c r="E37" s="569">
        <v>1.0</v>
      </c>
      <c r="F37" s="569">
        <v>3.0</v>
      </c>
      <c r="G37" s="569" t="s">
        <v>4918</v>
      </c>
      <c r="H37" s="569"/>
      <c r="I37" s="569" t="s">
        <v>113</v>
      </c>
      <c r="J37" s="569" t="s">
        <v>117</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113</v>
      </c>
      <c r="J38" s="569" t="s">
        <v>117</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113</v>
      </c>
      <c r="J39" s="569" t="s">
        <v>112</v>
      </c>
      <c r="K39" s="569" t="s">
        <v>117</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113</v>
      </c>
      <c r="J40" s="569" t="s">
        <v>112</v>
      </c>
      <c r="K40" s="569" t="s">
        <v>117</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113</v>
      </c>
      <c r="J41" s="569" t="s">
        <v>112</v>
      </c>
      <c r="K41" s="569" t="s">
        <v>117</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397</v>
      </c>
      <c r="B42" s="569">
        <v>3.0</v>
      </c>
      <c r="C42" s="570" t="str">
        <f t="array" ref="C42">index(Images!$A$1:$K$1, 1, 1)</f>
        <v/>
      </c>
      <c r="D42" s="569" t="s">
        <v>4917</v>
      </c>
      <c r="E42" s="569">
        <v>1.0</v>
      </c>
      <c r="F42" s="569">
        <v>3.0</v>
      </c>
      <c r="G42" s="569" t="s">
        <v>4918</v>
      </c>
      <c r="H42" s="573" t="s">
        <v>184</v>
      </c>
      <c r="I42" s="569" t="s">
        <v>113</v>
      </c>
      <c r="J42" s="569" t="s">
        <v>117</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770</v>
      </c>
      <c r="B43" s="569">
        <v>3.0</v>
      </c>
      <c r="C43" s="570" t="str">
        <f t="array" ref="C43">index(Images!$A$1:$K$1, 1, 1)</f>
        <v/>
      </c>
      <c r="D43" s="569" t="s">
        <v>4917</v>
      </c>
      <c r="E43" s="569">
        <v>1.0</v>
      </c>
      <c r="F43" s="569">
        <v>3.0</v>
      </c>
      <c r="G43" s="569" t="s">
        <v>4918</v>
      </c>
      <c r="H43" s="569"/>
      <c r="I43" s="569" t="s">
        <v>113</v>
      </c>
      <c r="J43" s="569" t="s">
        <v>117</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113</v>
      </c>
      <c r="J44" s="569" t="s">
        <v>117</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113</v>
      </c>
      <c r="J45" s="569" t="s">
        <v>117</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1318</v>
      </c>
      <c r="B46" s="569">
        <v>3.0</v>
      </c>
      <c r="C46" s="570" t="str">
        <f t="array" ref="C46">index(Images!$A$1:$K$1, 1, 1)</f>
        <v/>
      </c>
      <c r="D46" s="569" t="s">
        <v>4917</v>
      </c>
      <c r="E46" s="569">
        <v>1.0</v>
      </c>
      <c r="F46" s="569">
        <v>3.0</v>
      </c>
      <c r="G46" s="569" t="s">
        <v>4918</v>
      </c>
      <c r="H46" s="569"/>
      <c r="I46" s="569" t="s">
        <v>113</v>
      </c>
      <c r="J46" s="569" t="s">
        <v>117</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113</v>
      </c>
      <c r="J47" s="569" t="s">
        <v>117</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113</v>
      </c>
      <c r="J48" s="569" t="s">
        <v>117</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116</v>
      </c>
      <c r="J49" s="569" t="s">
        <v>114</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1227</v>
      </c>
      <c r="B50" s="569">
        <v>3.0</v>
      </c>
      <c r="C50" s="570" t="str">
        <f t="array" ref="C50">index(Images!$A$1:$K$1, 1, 1)</f>
        <v/>
      </c>
      <c r="D50" s="569" t="s">
        <v>4919</v>
      </c>
      <c r="E50" s="569">
        <v>1.0</v>
      </c>
      <c r="F50" s="569">
        <v>3.0</v>
      </c>
      <c r="G50" s="569" t="s">
        <v>4918</v>
      </c>
      <c r="H50" s="569"/>
      <c r="I50" s="569" t="s">
        <v>116</v>
      </c>
      <c r="J50" s="569" t="s">
        <v>114</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355</v>
      </c>
      <c r="B51" s="569">
        <v>3.0</v>
      </c>
      <c r="C51" s="570" t="str">
        <f t="array" ref="C51">index(Images!$A$1:$K$1, 1, 1)</f>
        <v/>
      </c>
      <c r="D51" s="569" t="s">
        <v>4917</v>
      </c>
      <c r="E51" s="569">
        <v>1.0</v>
      </c>
      <c r="F51" s="569">
        <v>3.0</v>
      </c>
      <c r="G51" s="569" t="s">
        <v>4918</v>
      </c>
      <c r="H51" s="573" t="s">
        <v>184</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1196</v>
      </c>
      <c r="B52" s="569">
        <v>3.0</v>
      </c>
      <c r="C52" s="570" t="str">
        <f t="array" ref="C52">index(Images!$A$1:$K$1, 1, 1)</f>
        <v/>
      </c>
      <c r="D52" s="569" t="s">
        <v>4917</v>
      </c>
      <c r="E52" s="569">
        <v>1.0</v>
      </c>
      <c r="F52" s="569">
        <v>3.0</v>
      </c>
      <c r="G52" s="569" t="s">
        <v>4918</v>
      </c>
      <c r="H52" s="573" t="s">
        <v>184</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865</v>
      </c>
      <c r="B53" s="569">
        <v>3.0</v>
      </c>
      <c r="C53" s="570" t="str">
        <f t="array" ref="C53">index(Images!$A$1:$K$1, 1, 1)</f>
        <v/>
      </c>
      <c r="D53" s="569" t="s">
        <v>4917</v>
      </c>
      <c r="E53" s="569">
        <v>1.0</v>
      </c>
      <c r="F53" s="569">
        <v>3.0</v>
      </c>
      <c r="G53" s="569" t="s">
        <v>4918</v>
      </c>
      <c r="H53" s="573" t="s">
        <v>184</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1144</v>
      </c>
      <c r="B54" s="569">
        <v>3.0</v>
      </c>
      <c r="C54" s="570" t="str">
        <f t="array" ref="C54">index(Images!$A$1:$K$1, 1, 1)</f>
        <v/>
      </c>
      <c r="D54" s="569" t="s">
        <v>4917</v>
      </c>
      <c r="E54" s="569">
        <v>1.0</v>
      </c>
      <c r="F54" s="569">
        <v>3.0</v>
      </c>
      <c r="G54" s="569" t="s">
        <v>4918</v>
      </c>
      <c r="H54" s="573" t="s">
        <v>184</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184</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184</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184</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184</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1323</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115</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185</v>
      </c>
      <c r="B64" s="587">
        <v>1.0</v>
      </c>
      <c r="C64" s="588" t="str">
        <f t="array" ref="C64">index(Images!$A$1:$K$1, 1, 2)</f>
        <v/>
      </c>
      <c r="D64" s="587" t="s">
        <v>4917</v>
      </c>
      <c r="E64" s="587">
        <v>1.0</v>
      </c>
      <c r="F64" s="587">
        <v>3.0</v>
      </c>
      <c r="G64" s="587" t="s">
        <v>4918</v>
      </c>
      <c r="H64" s="587"/>
      <c r="I64" s="587" t="s">
        <v>115</v>
      </c>
      <c r="J64" s="587" t="s">
        <v>112</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115</v>
      </c>
      <c r="J65" s="587" t="s">
        <v>112</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115</v>
      </c>
      <c r="J66" s="587" t="s">
        <v>116</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184</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190</v>
      </c>
      <c r="B68" s="587">
        <v>2.0</v>
      </c>
      <c r="C68" s="588" t="str">
        <f t="array" ref="C68">index(Images!$A$1:$K$1, 1, 2)</f>
        <v/>
      </c>
      <c r="D68" s="587" t="s">
        <v>4917</v>
      </c>
      <c r="E68" s="587">
        <v>1.0</v>
      </c>
      <c r="F68" s="587">
        <v>3.0</v>
      </c>
      <c r="G68" s="587" t="s">
        <v>4918</v>
      </c>
      <c r="H68" s="587"/>
      <c r="I68" s="587" t="s">
        <v>115</v>
      </c>
      <c r="J68" s="587" t="s">
        <v>113</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115</v>
      </c>
      <c r="J69" s="587" t="s">
        <v>113</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115</v>
      </c>
      <c r="J70" s="587" t="s">
        <v>116</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115</v>
      </c>
      <c r="J71" s="587" t="s">
        <v>113</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115</v>
      </c>
      <c r="J72" s="587" t="s">
        <v>112</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500</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184</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184</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184</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184</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115</v>
      </c>
      <c r="J78" s="587" t="s">
        <v>113</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192</v>
      </c>
      <c r="B79" s="587">
        <v>3.0</v>
      </c>
      <c r="C79" s="588" t="str">
        <f t="array" ref="C79">index(Images!$A$1:$K$1, 1, 2)</f>
        <v/>
      </c>
      <c r="D79" s="587" t="s">
        <v>4917</v>
      </c>
      <c r="E79" s="587">
        <v>1.0</v>
      </c>
      <c r="F79" s="587">
        <v>3.0</v>
      </c>
      <c r="G79" s="587" t="s">
        <v>4918</v>
      </c>
      <c r="H79" s="587"/>
      <c r="I79" s="587" t="s">
        <v>115</v>
      </c>
      <c r="J79" s="587" t="s">
        <v>113</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115</v>
      </c>
      <c r="J80" s="587" t="s">
        <v>113</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115</v>
      </c>
      <c r="J81" s="587" t="s">
        <v>113</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799</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112</v>
      </c>
      <c r="J83" s="587" t="s">
        <v>115</v>
      </c>
      <c r="K83" s="587" t="s">
        <v>116</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115</v>
      </c>
      <c r="J84" s="587" t="s">
        <v>112</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115</v>
      </c>
      <c r="J85" s="587" t="s">
        <v>112</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1029</v>
      </c>
      <c r="B86" s="587">
        <v>3.0</v>
      </c>
      <c r="C86" s="588" t="str">
        <f t="array" ref="C86">index(Images!$A$1:$K$1, 1, 2)</f>
        <v/>
      </c>
      <c r="D86" s="587" t="s">
        <v>4917</v>
      </c>
      <c r="E86" s="587">
        <v>1.0</v>
      </c>
      <c r="F86" s="587">
        <v>3.0</v>
      </c>
      <c r="G86" s="587" t="s">
        <v>4918</v>
      </c>
      <c r="H86" s="587" t="s">
        <v>184</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502</v>
      </c>
      <c r="B87" s="587">
        <v>3.0</v>
      </c>
      <c r="C87" s="588" t="str">
        <f t="array" ref="C87">index(Images!$A$1:$K$1, 1, 2)</f>
        <v/>
      </c>
      <c r="D87" s="587" t="s">
        <v>4917</v>
      </c>
      <c r="E87" s="587">
        <v>1.0</v>
      </c>
      <c r="F87" s="587">
        <v>3.0</v>
      </c>
      <c r="G87" s="587" t="s">
        <v>4918</v>
      </c>
      <c r="H87" s="587" t="s">
        <v>184</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184</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184</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184</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184</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848</v>
      </c>
      <c r="B92" s="602">
        <v>1.0</v>
      </c>
      <c r="C92" s="603" t="str">
        <f t="array" ref="C92">index(Images!$A$1:$K$1, 1, 3)</f>
        <v/>
      </c>
      <c r="D92" s="602" t="s">
        <v>4917</v>
      </c>
      <c r="E92" s="602">
        <v>1.0</v>
      </c>
      <c r="F92" s="602">
        <v>5.0</v>
      </c>
      <c r="G92" s="602" t="s">
        <v>4925</v>
      </c>
      <c r="H92" s="602"/>
      <c r="I92" s="602" t="s">
        <v>113</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113</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630</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1335</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113</v>
      </c>
      <c r="J97" s="602" t="s">
        <v>115</v>
      </c>
      <c r="K97" s="602" t="s">
        <v>112</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112</v>
      </c>
      <c r="J98" s="602" t="s">
        <v>113</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547</v>
      </c>
      <c r="B99" s="602">
        <v>2.0</v>
      </c>
      <c r="C99" s="603" t="str">
        <f t="array" ref="C99">index(Images!$A$1:$K$1, 1, 3)</f>
        <v/>
      </c>
      <c r="D99" s="602" t="s">
        <v>4917</v>
      </c>
      <c r="E99" s="602">
        <v>1.0</v>
      </c>
      <c r="F99" s="602">
        <v>5.0</v>
      </c>
      <c r="G99" s="602" t="s">
        <v>4925</v>
      </c>
      <c r="H99" s="602"/>
      <c r="I99" s="602" t="s">
        <v>113</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1061</v>
      </c>
      <c r="B100" s="602">
        <v>2.0</v>
      </c>
      <c r="C100" s="603" t="str">
        <f t="array" ref="C100">index(Images!$A$1:$K$1, 1, 3)</f>
        <v/>
      </c>
      <c r="D100" s="602" t="s">
        <v>4917</v>
      </c>
      <c r="E100" s="602">
        <v>1.0</v>
      </c>
      <c r="F100" s="602">
        <v>5.0</v>
      </c>
      <c r="G100" s="602" t="s">
        <v>4925</v>
      </c>
      <c r="H100" s="602"/>
      <c r="I100" s="602" t="s">
        <v>113</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113</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321</v>
      </c>
      <c r="B103" s="602">
        <v>2.0</v>
      </c>
      <c r="C103" s="603" t="str">
        <f t="array" ref="C103">index(Images!$A$1:$K$1, 1, 3)</f>
        <v/>
      </c>
      <c r="D103" s="602" t="s">
        <v>4917</v>
      </c>
      <c r="E103" s="602">
        <v>1.0</v>
      </c>
      <c r="F103" s="602">
        <v>5.0</v>
      </c>
      <c r="G103" s="602" t="s">
        <v>4925</v>
      </c>
      <c r="H103" s="606" t="s">
        <v>184</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184</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1057</v>
      </c>
      <c r="B105" s="602">
        <v>2.0</v>
      </c>
      <c r="C105" s="603" t="str">
        <f t="array" ref="C105">index(Images!$A$1:$K$1, 1, 3)</f>
        <v/>
      </c>
      <c r="D105" s="602" t="s">
        <v>4917</v>
      </c>
      <c r="E105" s="602">
        <v>1.0</v>
      </c>
      <c r="F105" s="602">
        <v>5.0</v>
      </c>
      <c r="G105" s="602" t="s">
        <v>4925</v>
      </c>
      <c r="H105" s="606" t="s">
        <v>184</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184</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633</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637</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1336</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113</v>
      </c>
      <c r="J110" s="602" t="s">
        <v>115</v>
      </c>
      <c r="K110" s="602" t="s">
        <v>112</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112</v>
      </c>
      <c r="J111" s="602" t="s">
        <v>113</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113</v>
      </c>
      <c r="J112" s="602" t="s">
        <v>115</v>
      </c>
      <c r="K112" s="602" t="s">
        <v>114</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113</v>
      </c>
      <c r="J113" s="602" t="s">
        <v>115</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852</v>
      </c>
      <c r="B114" s="602">
        <v>3.0</v>
      </c>
      <c r="C114" s="603" t="str">
        <f t="array" ref="C114">index(Images!$A$1:$K$1, 1, 3)</f>
        <v/>
      </c>
      <c r="D114" s="602" t="s">
        <v>4917</v>
      </c>
      <c r="E114" s="602">
        <v>1.0</v>
      </c>
      <c r="F114" s="602">
        <v>5.0</v>
      </c>
      <c r="G114" s="602" t="s">
        <v>4925</v>
      </c>
      <c r="H114" s="602"/>
      <c r="I114" s="602" t="s">
        <v>113</v>
      </c>
      <c r="J114" s="602" t="s">
        <v>115</v>
      </c>
      <c r="K114" s="602" t="s">
        <v>112</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113</v>
      </c>
      <c r="J115" s="602" t="s">
        <v>115</v>
      </c>
      <c r="K115" s="602" t="s">
        <v>112</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1062</v>
      </c>
      <c r="B116" s="602">
        <v>3.0</v>
      </c>
      <c r="C116" s="603" t="str">
        <f t="array" ref="C116">index(Images!$A$1:$K$1, 1, 3)</f>
        <v/>
      </c>
      <c r="D116" s="602" t="s">
        <v>4917</v>
      </c>
      <c r="E116" s="602">
        <v>1.0</v>
      </c>
      <c r="F116" s="602">
        <v>5.0</v>
      </c>
      <c r="G116" s="602" t="s">
        <v>4925</v>
      </c>
      <c r="H116" s="602"/>
      <c r="I116" s="602" t="s">
        <v>113</v>
      </c>
      <c r="J116" s="602" t="s">
        <v>117</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113</v>
      </c>
      <c r="J117" s="602" t="s">
        <v>117</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184</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323</v>
      </c>
      <c r="B120" s="602">
        <v>3.0</v>
      </c>
      <c r="C120" s="603" t="str">
        <f t="array" ref="C120">index(Images!$A$1:$K$1, 1, 3)</f>
        <v/>
      </c>
      <c r="D120" s="602" t="s">
        <v>4917</v>
      </c>
      <c r="E120" s="602">
        <v>1.0</v>
      </c>
      <c r="F120" s="602">
        <v>5.0</v>
      </c>
      <c r="G120" s="602" t="s">
        <v>4925</v>
      </c>
      <c r="H120" s="606" t="s">
        <v>184</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184</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184</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1059</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639</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635</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1337</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536</v>
      </c>
      <c r="B127" s="617">
        <v>1.0</v>
      </c>
      <c r="C127" s="618" t="str">
        <f t="array" ref="C127">index(Images!$A$1:$K$1, 1, 4)</f>
        <v/>
      </c>
      <c r="D127" s="617" t="s">
        <v>4917</v>
      </c>
      <c r="E127" s="617">
        <v>1.0</v>
      </c>
      <c r="F127" s="617">
        <v>5.0</v>
      </c>
      <c r="G127" s="617" t="s">
        <v>4920</v>
      </c>
      <c r="H127" s="617"/>
      <c r="I127" s="617" t="s">
        <v>113</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689</v>
      </c>
      <c r="B128" s="617">
        <v>1.0</v>
      </c>
      <c r="C128" s="618" t="str">
        <f t="array" ref="C128">index(Images!$A$1:$K$1, 1, 4)</f>
        <v/>
      </c>
      <c r="D128" s="617" t="s">
        <v>4917</v>
      </c>
      <c r="E128" s="617">
        <v>1.0</v>
      </c>
      <c r="F128" s="617">
        <v>5.0</v>
      </c>
      <c r="G128" s="617" t="s">
        <v>4920</v>
      </c>
      <c r="H128" s="617"/>
      <c r="I128" s="617" t="s">
        <v>116</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184</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541</v>
      </c>
      <c r="B130" s="617">
        <v>2.0</v>
      </c>
      <c r="C130" s="618" t="str">
        <f t="array" ref="C130">index(Images!$A$1:$K$1, 1, 4)</f>
        <v/>
      </c>
      <c r="D130" s="617" t="s">
        <v>4917</v>
      </c>
      <c r="E130" s="617">
        <v>1.0</v>
      </c>
      <c r="F130" s="617">
        <v>5.0</v>
      </c>
      <c r="G130" s="617" t="s">
        <v>4920</v>
      </c>
      <c r="H130" s="617"/>
      <c r="I130" s="617" t="s">
        <v>113</v>
      </c>
      <c r="J130" s="617" t="s">
        <v>117</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1087</v>
      </c>
      <c r="B131" s="617">
        <v>2.0</v>
      </c>
      <c r="C131" s="618" t="str">
        <f t="array" ref="C131">index(Images!$A$1:$K$1, 1, 4)</f>
        <v/>
      </c>
      <c r="D131" s="617" t="s">
        <v>4917</v>
      </c>
      <c r="E131" s="617">
        <v>1.0</v>
      </c>
      <c r="F131" s="617">
        <v>5.0</v>
      </c>
      <c r="G131" s="617" t="s">
        <v>4920</v>
      </c>
      <c r="H131" s="617"/>
      <c r="I131" s="617" t="s">
        <v>116</v>
      </c>
      <c r="J131" s="617" t="s">
        <v>113</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581</v>
      </c>
      <c r="B132" s="617">
        <v>2.0</v>
      </c>
      <c r="C132" s="618" t="str">
        <f t="array" ref="C132">index(Images!$A$1:$K$1, 1, 4)</f>
        <v/>
      </c>
      <c r="D132" s="617" t="s">
        <v>4919</v>
      </c>
      <c r="E132" s="617">
        <v>2.0</v>
      </c>
      <c r="F132" s="617">
        <v>4.0</v>
      </c>
      <c r="G132" s="617" t="s">
        <v>4920</v>
      </c>
      <c r="H132" s="621" t="s">
        <v>184</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184</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769</v>
      </c>
      <c r="B134" s="617">
        <v>2.0</v>
      </c>
      <c r="C134" s="618" t="str">
        <f t="array" ref="C134">index(Images!$A$1:$K$1, 1, 4)</f>
        <v/>
      </c>
      <c r="D134" s="617" t="s">
        <v>4917</v>
      </c>
      <c r="E134" s="617">
        <v>1.0</v>
      </c>
      <c r="F134" s="617">
        <v>5.0</v>
      </c>
      <c r="G134" s="617" t="s">
        <v>4920</v>
      </c>
      <c r="H134" s="621" t="s">
        <v>184</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543</v>
      </c>
      <c r="B135" s="617">
        <v>3.0</v>
      </c>
      <c r="C135" s="618" t="str">
        <f t="array" ref="C135">index(Images!$A$1:$K$1, 1, 4)</f>
        <v/>
      </c>
      <c r="D135" s="617" t="s">
        <v>4917</v>
      </c>
      <c r="E135" s="617">
        <v>1.0</v>
      </c>
      <c r="F135" s="617">
        <v>5.0</v>
      </c>
      <c r="G135" s="617" t="s">
        <v>4920</v>
      </c>
      <c r="H135" s="617"/>
      <c r="I135" s="617" t="s">
        <v>113</v>
      </c>
      <c r="J135" s="617" t="s">
        <v>117</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116</v>
      </c>
      <c r="J136" s="617" t="s">
        <v>113</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583</v>
      </c>
      <c r="B137" s="617">
        <v>3.0</v>
      </c>
      <c r="C137" s="618" t="str">
        <f t="array" ref="C137">index(Images!$A$1:$K$1, 1, 4)</f>
        <v/>
      </c>
      <c r="D137" s="617" t="s">
        <v>4919</v>
      </c>
      <c r="E137" s="617">
        <v>2.0</v>
      </c>
      <c r="F137" s="617">
        <v>4.0</v>
      </c>
      <c r="G137" s="617" t="s">
        <v>4920</v>
      </c>
      <c r="H137" s="621" t="s">
        <v>184</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184</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184</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184</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113</v>
      </c>
      <c r="J142" s="635" t="s">
        <v>115</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113</v>
      </c>
      <c r="J143" s="635" t="s">
        <v>115</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733</v>
      </c>
      <c r="B144" s="635">
        <v>1.0</v>
      </c>
      <c r="C144" s="636" t="str">
        <f t="array" ref="C144">index(Images!$A$1:$K$1, 1, 5)</f>
        <v/>
      </c>
      <c r="D144" s="635" t="s">
        <v>4917</v>
      </c>
      <c r="E144" s="635">
        <v>1.0</v>
      </c>
      <c r="F144" s="635">
        <v>3.0</v>
      </c>
      <c r="G144" s="635" t="s">
        <v>4926</v>
      </c>
      <c r="H144" s="635" t="s">
        <v>184</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401</v>
      </c>
      <c r="B145" s="635">
        <v>2.0</v>
      </c>
      <c r="C145" s="636" t="str">
        <f t="array" ref="C145">index(Images!$A$1:$K$1, 1, 5)</f>
        <v/>
      </c>
      <c r="D145" s="635" t="s">
        <v>4917</v>
      </c>
      <c r="E145" s="635">
        <v>1.0</v>
      </c>
      <c r="F145" s="635">
        <v>3.0</v>
      </c>
      <c r="G145" s="635" t="s">
        <v>4926</v>
      </c>
      <c r="H145" s="635"/>
      <c r="I145" s="635" t="s">
        <v>113</v>
      </c>
      <c r="J145" s="635" t="s">
        <v>115</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113</v>
      </c>
      <c r="J146" s="635" t="s">
        <v>115</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736</v>
      </c>
      <c r="B147" s="635">
        <v>2.0</v>
      </c>
      <c r="C147" s="636" t="str">
        <f t="array" ref="C147">index(Images!$A$1:$K$1, 1, 5)</f>
        <v/>
      </c>
      <c r="D147" s="635" t="s">
        <v>4917</v>
      </c>
      <c r="E147" s="635">
        <v>1.0</v>
      </c>
      <c r="F147" s="635">
        <v>3.0</v>
      </c>
      <c r="G147" s="635" t="s">
        <v>4926</v>
      </c>
      <c r="H147" s="635"/>
      <c r="I147" s="635" t="s">
        <v>113</v>
      </c>
      <c r="J147" s="635" t="s">
        <v>115</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741</v>
      </c>
      <c r="B148" s="635">
        <v>2.0</v>
      </c>
      <c r="C148" s="636" t="str">
        <f t="array" ref="C148">index(Images!$A$1:$K$1, 1, 5)</f>
        <v/>
      </c>
      <c r="D148" s="635" t="s">
        <v>4917</v>
      </c>
      <c r="E148" s="635">
        <v>1.0</v>
      </c>
      <c r="F148" s="635">
        <v>3.0</v>
      </c>
      <c r="G148" s="635" t="s">
        <v>4926</v>
      </c>
      <c r="H148" s="635" t="s">
        <v>184</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112</v>
      </c>
      <c r="J149" s="635" t="s">
        <v>115</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738</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403</v>
      </c>
      <c r="B151" s="635">
        <v>3.0</v>
      </c>
      <c r="C151" s="636" t="str">
        <f t="array" ref="C151">index(Images!$A$1:$K$1, 1, 5)</f>
        <v/>
      </c>
      <c r="D151" s="635" t="s">
        <v>4917</v>
      </c>
      <c r="E151" s="635">
        <v>1.0</v>
      </c>
      <c r="F151" s="635">
        <v>3.0</v>
      </c>
      <c r="G151" s="635" t="s">
        <v>4926</v>
      </c>
      <c r="H151" s="635"/>
      <c r="I151" s="635" t="s">
        <v>113</v>
      </c>
      <c r="J151" s="635" t="s">
        <v>115</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742</v>
      </c>
      <c r="B152" s="635">
        <v>3.0</v>
      </c>
      <c r="C152" s="636" t="str">
        <f t="array" ref="C152">index(Images!$A$1:$K$1, 1, 5)</f>
        <v/>
      </c>
      <c r="D152" s="635" t="s">
        <v>4917</v>
      </c>
      <c r="E152" s="635">
        <v>1.0</v>
      </c>
      <c r="F152" s="635">
        <v>3.0</v>
      </c>
      <c r="G152" s="635" t="s">
        <v>4926</v>
      </c>
      <c r="H152" s="635" t="s">
        <v>184</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598</v>
      </c>
      <c r="B153" s="650">
        <v>1.0</v>
      </c>
      <c r="C153" s="651" t="str">
        <f t="array" ref="C153">index(Images!$A$1:$K$1, 1, 6)</f>
        <v/>
      </c>
      <c r="D153" s="650" t="s">
        <v>4917</v>
      </c>
      <c r="E153" s="650">
        <v>2.0</v>
      </c>
      <c r="F153" s="650">
        <v>3.0</v>
      </c>
      <c r="G153" s="650" t="s">
        <v>4918</v>
      </c>
      <c r="H153" s="650"/>
      <c r="I153" s="650" t="s">
        <v>113</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1271</v>
      </c>
      <c r="B154" s="650">
        <v>1.0</v>
      </c>
      <c r="C154" s="651" t="str">
        <f t="array" ref="C154">index(Images!$A$1:$K$1, 1, 6)</f>
        <v/>
      </c>
      <c r="D154" s="650" t="s">
        <v>4917</v>
      </c>
      <c r="E154" s="650">
        <v>2.0</v>
      </c>
      <c r="F154" s="650">
        <v>5.0</v>
      </c>
      <c r="G154" s="650" t="s">
        <v>4925</v>
      </c>
      <c r="H154" s="650"/>
      <c r="I154" s="650" t="s">
        <v>113</v>
      </c>
      <c r="J154" s="650" t="s">
        <v>117</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184</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184</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430</v>
      </c>
      <c r="B157" s="650">
        <v>1.0</v>
      </c>
      <c r="C157" s="651" t="str">
        <f t="array" ref="C157">index(Images!$A$1:$K$1, 1, 6)</f>
        <v/>
      </c>
      <c r="D157" s="650" t="s">
        <v>4917</v>
      </c>
      <c r="E157" s="650">
        <v>2.0</v>
      </c>
      <c r="F157" s="650">
        <v>3.0</v>
      </c>
      <c r="G157" s="650" t="s">
        <v>4918</v>
      </c>
      <c r="H157" s="650" t="s">
        <v>184</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112</v>
      </c>
      <c r="J159" s="650" t="s">
        <v>113</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606</v>
      </c>
      <c r="B160" s="650">
        <v>2.0</v>
      </c>
      <c r="C160" s="651" t="str">
        <f t="array" ref="C160">index(Images!$A$1:$K$1, 1, 6)</f>
        <v/>
      </c>
      <c r="D160" s="650" t="s">
        <v>4917</v>
      </c>
      <c r="E160" s="650">
        <v>2.0</v>
      </c>
      <c r="F160" s="650">
        <v>3.0</v>
      </c>
      <c r="G160" s="650" t="s">
        <v>4918</v>
      </c>
      <c r="H160" s="650"/>
      <c r="I160" s="650" t="s">
        <v>113</v>
      </c>
      <c r="J160" s="650" t="s">
        <v>117</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113</v>
      </c>
      <c r="J161" s="650" t="s">
        <v>117</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1273</v>
      </c>
      <c r="B162" s="650">
        <v>2.0</v>
      </c>
      <c r="C162" s="651" t="str">
        <f t="array" ref="C162">index(Images!$A$1:$K$1, 1, 6)</f>
        <v/>
      </c>
      <c r="D162" s="650" t="s">
        <v>4917</v>
      </c>
      <c r="E162" s="650">
        <v>2.0</v>
      </c>
      <c r="F162" s="650">
        <v>5.0</v>
      </c>
      <c r="G162" s="650" t="s">
        <v>4925</v>
      </c>
      <c r="H162" s="650"/>
      <c r="I162" s="650" t="s">
        <v>113</v>
      </c>
      <c r="J162" s="650" t="s">
        <v>117</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600</v>
      </c>
      <c r="B163" s="650">
        <v>2.0</v>
      </c>
      <c r="C163" s="651" t="str">
        <f t="array" ref="C163">index(Images!$A$1:$K$1, 1, 6)</f>
        <v/>
      </c>
      <c r="D163" s="650" t="s">
        <v>4917</v>
      </c>
      <c r="E163" s="650">
        <v>2.0</v>
      </c>
      <c r="F163" s="650">
        <v>5.0</v>
      </c>
      <c r="G163" s="650" t="s">
        <v>4925</v>
      </c>
      <c r="H163" s="650"/>
      <c r="I163" s="650" t="s">
        <v>113</v>
      </c>
      <c r="J163" s="650" t="s">
        <v>117</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184</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184</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184</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433</v>
      </c>
      <c r="B167" s="650">
        <v>2.0</v>
      </c>
      <c r="C167" s="651" t="str">
        <f t="array" ref="C167">index(Images!$A$1:$K$1, 1, 6)</f>
        <v/>
      </c>
      <c r="D167" s="650" t="s">
        <v>4917</v>
      </c>
      <c r="E167" s="650">
        <v>2.0</v>
      </c>
      <c r="F167" s="650">
        <v>3.0</v>
      </c>
      <c r="G167" s="650" t="s">
        <v>4918</v>
      </c>
      <c r="H167" s="650" t="s">
        <v>184</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439</v>
      </c>
      <c r="B168" s="650">
        <v>2.0</v>
      </c>
      <c r="C168" s="651" t="str">
        <f t="array" ref="C168">index(Images!$A$1:$K$1, 1, 6)</f>
        <v/>
      </c>
      <c r="D168" s="650" t="s">
        <v>4917</v>
      </c>
      <c r="E168" s="650">
        <v>2.0</v>
      </c>
      <c r="F168" s="650">
        <v>3.0</v>
      </c>
      <c r="G168" s="650" t="s">
        <v>4918</v>
      </c>
      <c r="H168" s="650" t="s">
        <v>184</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184</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113</v>
      </c>
      <c r="J171" s="650" t="s">
        <v>117</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608</v>
      </c>
      <c r="B172" s="650">
        <v>3.0</v>
      </c>
      <c r="C172" s="651" t="str">
        <f t="array" ref="C172">index(Images!$A$1:$K$1, 1, 6)</f>
        <v/>
      </c>
      <c r="D172" s="650" t="s">
        <v>4917</v>
      </c>
      <c r="E172" s="650">
        <v>2.0</v>
      </c>
      <c r="F172" s="650">
        <v>3.0</v>
      </c>
      <c r="G172" s="650" t="s">
        <v>4918</v>
      </c>
      <c r="H172" s="650"/>
      <c r="I172" s="650" t="s">
        <v>113</v>
      </c>
      <c r="J172" s="650" t="s">
        <v>116</v>
      </c>
      <c r="K172" s="650" t="s">
        <v>117</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1275</v>
      </c>
      <c r="B173" s="650">
        <v>3.0</v>
      </c>
      <c r="C173" s="651" t="str">
        <f t="array" ref="C173">index(Images!$A$1:$K$1, 1, 6)</f>
        <v/>
      </c>
      <c r="D173" s="650" t="s">
        <v>4917</v>
      </c>
      <c r="E173" s="650">
        <v>2.0</v>
      </c>
      <c r="F173" s="650">
        <v>5.0</v>
      </c>
      <c r="G173" s="650" t="s">
        <v>4925</v>
      </c>
      <c r="H173" s="650"/>
      <c r="I173" s="650" t="s">
        <v>113</v>
      </c>
      <c r="J173" s="650" t="s">
        <v>117</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113</v>
      </c>
      <c r="J174" s="650" t="s">
        <v>117</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602</v>
      </c>
      <c r="B175" s="650">
        <v>3.0</v>
      </c>
      <c r="C175" s="651" t="str">
        <f t="array" ref="C175">index(Images!$A$1:$K$1, 1, 6)</f>
        <v/>
      </c>
      <c r="D175" s="650" t="s">
        <v>4917</v>
      </c>
      <c r="E175" s="650">
        <v>2.0</v>
      </c>
      <c r="F175" s="650">
        <v>5.0</v>
      </c>
      <c r="G175" s="650" t="s">
        <v>4925</v>
      </c>
      <c r="H175" s="650"/>
      <c r="I175" s="650" t="s">
        <v>113</v>
      </c>
      <c r="J175" s="650" t="s">
        <v>117</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184</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184</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184</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435</v>
      </c>
      <c r="B179" s="650">
        <v>3.0</v>
      </c>
      <c r="C179" s="651" t="str">
        <f t="array" ref="C179">index(Images!$A$1:$K$1, 1, 6)</f>
        <v/>
      </c>
      <c r="D179" s="650" t="s">
        <v>4917</v>
      </c>
      <c r="E179" s="650">
        <v>2.0</v>
      </c>
      <c r="F179" s="650">
        <v>3.0</v>
      </c>
      <c r="G179" s="650" t="s">
        <v>4918</v>
      </c>
      <c r="H179" s="650" t="s">
        <v>184</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441</v>
      </c>
      <c r="B180" s="650">
        <v>3.0</v>
      </c>
      <c r="C180" s="651" t="str">
        <f t="array" ref="C180">index(Images!$A$1:$K$1, 1, 6)</f>
        <v/>
      </c>
      <c r="D180" s="650" t="s">
        <v>4917</v>
      </c>
      <c r="E180" s="650">
        <v>2.0</v>
      </c>
      <c r="F180" s="650">
        <v>3.0</v>
      </c>
      <c r="G180" s="650" t="s">
        <v>4918</v>
      </c>
      <c r="H180" s="650" t="s">
        <v>184</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184</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438</v>
      </c>
      <c r="B185" s="665">
        <v>1.0</v>
      </c>
      <c r="C185" s="666" t="str">
        <f t="array" ref="C185">index(Images!$A$1:$K$1, 1, 7)</f>
        <v/>
      </c>
      <c r="D185" s="665" t="s">
        <v>4917</v>
      </c>
      <c r="E185" s="665">
        <v>2.0</v>
      </c>
      <c r="F185" s="665">
        <v>3.0</v>
      </c>
      <c r="G185" s="665" t="s">
        <v>4918</v>
      </c>
      <c r="H185" s="665"/>
      <c r="I185" s="665" t="s">
        <v>113</v>
      </c>
      <c r="J185" s="665" t="s">
        <v>117</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113</v>
      </c>
      <c r="J186" s="665" t="s">
        <v>117</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113</v>
      </c>
      <c r="J187" s="665" t="s">
        <v>117</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184</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184</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184</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113</v>
      </c>
      <c r="J191" s="665" t="s">
        <v>117</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113</v>
      </c>
      <c r="J192" s="665" t="s">
        <v>117</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407</v>
      </c>
      <c r="B193" s="665">
        <v>2.0</v>
      </c>
      <c r="C193" s="666" t="str">
        <f t="array" ref="C193">index(Images!$A$1:$K$1, 1, 7)</f>
        <v/>
      </c>
      <c r="D193" s="665" t="s">
        <v>4917</v>
      </c>
      <c r="E193" s="665">
        <v>2.0</v>
      </c>
      <c r="F193" s="665">
        <v>3.0</v>
      </c>
      <c r="G193" s="665" t="s">
        <v>4918</v>
      </c>
      <c r="H193" s="665"/>
      <c r="I193" s="665" t="s">
        <v>113</v>
      </c>
      <c r="J193" s="665" t="s">
        <v>117</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113</v>
      </c>
      <c r="J194" s="665" t="s">
        <v>117</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184</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184</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184</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184</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184</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184</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184</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113</v>
      </c>
      <c r="J203" s="665" t="s">
        <v>117</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1089</v>
      </c>
      <c r="B204" s="665">
        <v>3.0</v>
      </c>
      <c r="C204" s="666" t="str">
        <f t="array" ref="C204">index(Images!$A$1:$K$1, 1, 7)</f>
        <v/>
      </c>
      <c r="D204" s="665" t="s">
        <v>4917</v>
      </c>
      <c r="E204" s="665">
        <v>2.0</v>
      </c>
      <c r="F204" s="665">
        <v>3.0</v>
      </c>
      <c r="G204" s="665" t="s">
        <v>4918</v>
      </c>
      <c r="H204" s="665"/>
      <c r="I204" s="665" t="s">
        <v>113</v>
      </c>
      <c r="J204" s="665" t="s">
        <v>117</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113</v>
      </c>
      <c r="J205" s="665" t="s">
        <v>117</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113</v>
      </c>
      <c r="J206" s="665" t="s">
        <v>117</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113</v>
      </c>
      <c r="J207" s="665" t="s">
        <v>117</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184</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184</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184</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184</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184</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184</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184</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184</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116</v>
      </c>
      <c r="J217" s="679" t="s">
        <v>114</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116</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216</v>
      </c>
      <c r="B219" s="679">
        <v>1.0</v>
      </c>
      <c r="C219" s="680" t="str">
        <f t="array" ref="C219">index(Images!$A$1:$K$1, 1, 8)</f>
        <v/>
      </c>
      <c r="D219" s="679" t="s">
        <v>4919</v>
      </c>
      <c r="E219" s="679">
        <v>2.0</v>
      </c>
      <c r="F219" s="679">
        <v>3.0</v>
      </c>
      <c r="G219" s="679" t="s">
        <v>4918</v>
      </c>
      <c r="H219" s="679"/>
      <c r="I219" s="679" t="s">
        <v>116</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116</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1113</v>
      </c>
      <c r="B221" s="679">
        <v>1.0</v>
      </c>
      <c r="C221" s="680" t="str">
        <f t="array" ref="C221">index(Images!$A$1:$K$1, 1, 8)</f>
        <v/>
      </c>
      <c r="D221" s="679" t="s">
        <v>4917</v>
      </c>
      <c r="E221" s="679">
        <v>1.0</v>
      </c>
      <c r="F221" s="679">
        <v>3.0</v>
      </c>
      <c r="G221" s="679" t="s">
        <v>4918</v>
      </c>
      <c r="H221" s="679"/>
      <c r="I221" s="679" t="s">
        <v>114</v>
      </c>
      <c r="J221" s="679" t="s">
        <v>115</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112</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184</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184</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911</v>
      </c>
      <c r="B225" s="679">
        <v>1.0</v>
      </c>
      <c r="C225" s="680" t="str">
        <f t="array" ref="C225">index(Images!$A$1:$K$1, 1, 8)</f>
        <v/>
      </c>
      <c r="D225" s="679" t="s">
        <v>4917</v>
      </c>
      <c r="E225" s="679">
        <v>1.0</v>
      </c>
      <c r="F225" s="679">
        <v>3.0</v>
      </c>
      <c r="G225" s="679" t="s">
        <v>4918</v>
      </c>
      <c r="H225" s="679" t="s">
        <v>184</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115</v>
      </c>
      <c r="J227" s="679" t="s">
        <v>116</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113</v>
      </c>
      <c r="J228" s="679" t="s">
        <v>116</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802</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114</v>
      </c>
      <c r="J230" s="679" t="s">
        <v>115</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1114</v>
      </c>
      <c r="B231" s="679">
        <v>2.0</v>
      </c>
      <c r="C231" s="680" t="str">
        <f t="array" ref="C231">index(Images!$A$1:$K$1, 1, 8)</f>
        <v/>
      </c>
      <c r="D231" s="679" t="s">
        <v>4919</v>
      </c>
      <c r="E231" s="679">
        <v>1.0</v>
      </c>
      <c r="F231" s="679">
        <v>3.0</v>
      </c>
      <c r="G231" s="679" t="s">
        <v>4918</v>
      </c>
      <c r="H231" s="679"/>
      <c r="I231" s="679" t="s">
        <v>114</v>
      </c>
      <c r="J231" s="679" t="s">
        <v>115</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219</v>
      </c>
      <c r="B232" s="679">
        <v>2.0</v>
      </c>
      <c r="C232" s="680" t="str">
        <f t="array" ref="C232">index(Images!$A$1:$K$1, 1, 8)</f>
        <v/>
      </c>
      <c r="D232" s="679" t="s">
        <v>4919</v>
      </c>
      <c r="E232" s="679">
        <v>2.0</v>
      </c>
      <c r="F232" s="679">
        <v>3.0</v>
      </c>
      <c r="G232" s="679" t="s">
        <v>4918</v>
      </c>
      <c r="H232" s="679"/>
      <c r="I232" s="679" t="s">
        <v>116</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116</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114</v>
      </c>
      <c r="J234" s="679" t="s">
        <v>116</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116</v>
      </c>
      <c r="J235" s="679" t="s">
        <v>114</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471</v>
      </c>
      <c r="B236" s="679">
        <v>2.0</v>
      </c>
      <c r="C236" s="680" t="str">
        <f t="array" ref="C236">index(Images!$A$1:$K$1, 1, 8)</f>
        <v/>
      </c>
      <c r="D236" s="679" t="s">
        <v>4919</v>
      </c>
      <c r="E236" s="679">
        <v>2.0</v>
      </c>
      <c r="F236" s="679">
        <v>3.0</v>
      </c>
      <c r="G236" s="679" t="s">
        <v>4918</v>
      </c>
      <c r="H236" s="679"/>
      <c r="I236" s="679" t="s">
        <v>116</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257</v>
      </c>
      <c r="B237" s="679">
        <v>2.0</v>
      </c>
      <c r="C237" s="680" t="str">
        <f t="array" ref="C237">index(Images!$A$1:$K$1, 1, 8)</f>
        <v/>
      </c>
      <c r="D237" s="679" t="s">
        <v>4919</v>
      </c>
      <c r="E237" s="679">
        <v>2.0</v>
      </c>
      <c r="F237" s="679">
        <v>3.0</v>
      </c>
      <c r="G237" s="679" t="s">
        <v>4918</v>
      </c>
      <c r="H237" s="679"/>
      <c r="I237" s="679" t="s">
        <v>116</v>
      </c>
      <c r="J237" s="679" t="s">
        <v>114</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116</v>
      </c>
      <c r="J238" s="679" t="s">
        <v>114</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116</v>
      </c>
      <c r="J239" s="679" t="s">
        <v>114</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184</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184</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184</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184</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184</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184</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184</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184</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184</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184</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914</v>
      </c>
      <c r="B250" s="679">
        <v>2.0</v>
      </c>
      <c r="C250" s="680"/>
      <c r="D250" s="679" t="s">
        <v>4917</v>
      </c>
      <c r="E250" s="679">
        <v>1.0</v>
      </c>
      <c r="F250" s="679">
        <v>3.0</v>
      </c>
      <c r="G250" s="679" t="s">
        <v>4918</v>
      </c>
      <c r="H250" s="683" t="s">
        <v>184</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918</v>
      </c>
      <c r="B251" s="679">
        <v>2.0</v>
      </c>
      <c r="C251" s="680"/>
      <c r="D251" s="679" t="s">
        <v>4917</v>
      </c>
      <c r="E251" s="679">
        <v>1.0</v>
      </c>
      <c r="F251" s="679">
        <v>3.0</v>
      </c>
      <c r="G251" s="679" t="s">
        <v>4918</v>
      </c>
      <c r="H251" s="683" t="s">
        <v>184</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822</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112</v>
      </c>
      <c r="J255" s="679" t="s">
        <v>115</v>
      </c>
      <c r="K255" s="679" t="s">
        <v>116</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113</v>
      </c>
      <c r="J256" s="679" t="s">
        <v>116</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792</v>
      </c>
      <c r="B257" s="679">
        <v>3.0</v>
      </c>
      <c r="C257" s="680" t="str">
        <f t="array" ref="C257">index(Images!$A$1:$K$1, 1, 8)</f>
        <v/>
      </c>
      <c r="D257" s="679" t="s">
        <v>4917</v>
      </c>
      <c r="E257" s="679">
        <v>1.0</v>
      </c>
      <c r="F257" s="679">
        <v>3.0</v>
      </c>
      <c r="G257" s="679" t="s">
        <v>4918</v>
      </c>
      <c r="H257" s="679"/>
      <c r="I257" s="679" t="s">
        <v>113</v>
      </c>
      <c r="J257" s="679" t="s">
        <v>116</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114</v>
      </c>
      <c r="J258" s="679" t="s">
        <v>115</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1115</v>
      </c>
      <c r="B259" s="679">
        <v>3.0</v>
      </c>
      <c r="C259" s="680" t="str">
        <f t="array" ref="C259">index(Images!$A$1:$K$1, 1, 8)</f>
        <v/>
      </c>
      <c r="D259" s="679" t="s">
        <v>4919</v>
      </c>
      <c r="E259" s="679">
        <v>1.0</v>
      </c>
      <c r="F259" s="679">
        <v>3.0</v>
      </c>
      <c r="G259" s="679" t="s">
        <v>4918</v>
      </c>
      <c r="H259" s="679"/>
      <c r="I259" s="679" t="s">
        <v>114</v>
      </c>
      <c r="J259" s="679" t="s">
        <v>115</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258</v>
      </c>
      <c r="B260" s="679">
        <v>3.0</v>
      </c>
      <c r="C260" s="680" t="str">
        <f t="array" ref="C260">index(Images!$A$1:$K$1, 1, 8)</f>
        <v/>
      </c>
      <c r="D260" s="679" t="s">
        <v>4919</v>
      </c>
      <c r="E260" s="679">
        <v>2.0</v>
      </c>
      <c r="F260" s="679">
        <v>3.0</v>
      </c>
      <c r="G260" s="679" t="s">
        <v>4918</v>
      </c>
      <c r="H260" s="679"/>
      <c r="I260" s="679" t="s">
        <v>116</v>
      </c>
      <c r="J260" s="679" t="s">
        <v>114</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116</v>
      </c>
      <c r="J261" s="679" t="s">
        <v>114</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116</v>
      </c>
      <c r="J262" s="679" t="s">
        <v>114</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221</v>
      </c>
      <c r="B263" s="679">
        <v>3.0</v>
      </c>
      <c r="C263" s="680" t="str">
        <f t="array" ref="C263">index(Images!$A$1:$K$1, 1, 8)</f>
        <v/>
      </c>
      <c r="D263" s="679" t="s">
        <v>4919</v>
      </c>
      <c r="E263" s="679">
        <v>2.0</v>
      </c>
      <c r="F263" s="679">
        <v>3.0</v>
      </c>
      <c r="G263" s="679" t="s">
        <v>4918</v>
      </c>
      <c r="H263" s="679"/>
      <c r="I263" s="679" t="s">
        <v>116</v>
      </c>
      <c r="J263" s="679" t="s">
        <v>114</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116</v>
      </c>
      <c r="J264" s="679" t="s">
        <v>114</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1118</v>
      </c>
      <c r="B265" s="679">
        <v>3.0</v>
      </c>
      <c r="C265" s="680" t="str">
        <f t="array" ref="C265">index(Images!$A$1:$K$1, 1, 8)</f>
        <v/>
      </c>
      <c r="D265" s="679" t="s">
        <v>4919</v>
      </c>
      <c r="E265" s="679">
        <v>2.0</v>
      </c>
      <c r="F265" s="679">
        <v>3.0</v>
      </c>
      <c r="G265" s="679" t="s">
        <v>4918</v>
      </c>
      <c r="H265" s="679"/>
      <c r="I265" s="679" t="s">
        <v>116</v>
      </c>
      <c r="J265" s="679" t="s">
        <v>114</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116</v>
      </c>
      <c r="J266" s="679" t="s">
        <v>114</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116</v>
      </c>
      <c r="J267" s="679" t="s">
        <v>114</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114</v>
      </c>
      <c r="J268" s="679" t="s">
        <v>113</v>
      </c>
      <c r="K268" s="679" t="s">
        <v>116</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116</v>
      </c>
      <c r="J269" s="679" t="s">
        <v>114</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184</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184</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184</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184</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184</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184</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184</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184</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184</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184</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184</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184</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184</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915</v>
      </c>
      <c r="B283" s="679">
        <v>3.0</v>
      </c>
      <c r="C283" s="680" t="str">
        <f t="array" ref="C283">index(Images!$A$1:$K$1, 1, 8)</f>
        <v/>
      </c>
      <c r="D283" s="679" t="s">
        <v>4917</v>
      </c>
      <c r="E283" s="679">
        <v>1.0</v>
      </c>
      <c r="F283" s="679">
        <v>3.0</v>
      </c>
      <c r="G283" s="679" t="s">
        <v>4918</v>
      </c>
      <c r="H283" s="683" t="s">
        <v>184</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919</v>
      </c>
      <c r="B284" s="679">
        <v>3.0</v>
      </c>
      <c r="C284" s="680" t="str">
        <f t="array" ref="C284">index(Images!$A$1:$K$1, 1, 8)</f>
        <v/>
      </c>
      <c r="D284" s="679" t="s">
        <v>4917</v>
      </c>
      <c r="E284" s="679">
        <v>1.0</v>
      </c>
      <c r="F284" s="679">
        <v>3.0</v>
      </c>
      <c r="G284" s="679" t="s">
        <v>4918</v>
      </c>
      <c r="H284" s="683" t="s">
        <v>184</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824</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282</v>
      </c>
      <c r="B288" s="694">
        <v>1.0</v>
      </c>
      <c r="C288" s="695" t="str">
        <f t="array" ref="C288">index(Images!$A$1:$K$1, 1, 9)</f>
        <v/>
      </c>
      <c r="D288" s="694" t="s">
        <v>4919</v>
      </c>
      <c r="E288" s="694">
        <v>2.0</v>
      </c>
      <c r="F288" s="694">
        <v>3.0</v>
      </c>
      <c r="G288" s="694" t="s">
        <v>4918</v>
      </c>
      <c r="H288" s="694"/>
      <c r="I288" s="694" t="s">
        <v>114</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265</v>
      </c>
      <c r="B289" s="694">
        <v>1.0</v>
      </c>
      <c r="C289" s="695" t="str">
        <f t="array" ref="C289">index(Images!$A$1:$K$1, 1, 9)</f>
        <v/>
      </c>
      <c r="D289" s="694" t="s">
        <v>4919</v>
      </c>
      <c r="E289" s="694">
        <v>2.0</v>
      </c>
      <c r="F289" s="694">
        <v>3.0</v>
      </c>
      <c r="G289" s="694" t="s">
        <v>4918</v>
      </c>
      <c r="H289" s="694"/>
      <c r="I289" s="694" t="s">
        <v>114</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313</v>
      </c>
      <c r="B290" s="694">
        <v>1.0</v>
      </c>
      <c r="C290" s="695" t="str">
        <f t="array" ref="C290">index(Images!$A$1:$K$1, 1, 9)</f>
        <v/>
      </c>
      <c r="D290" s="694" t="s">
        <v>4919</v>
      </c>
      <c r="E290" s="694">
        <v>2.0</v>
      </c>
      <c r="F290" s="694">
        <v>3.0</v>
      </c>
      <c r="G290" s="694" t="s">
        <v>4918</v>
      </c>
      <c r="H290" s="698" t="s">
        <v>184</v>
      </c>
      <c r="I290" s="694" t="s">
        <v>114</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1192</v>
      </c>
      <c r="B291" s="694">
        <v>1.0</v>
      </c>
      <c r="C291" s="695" t="str">
        <f t="array" ref="C291">index(Images!$A$1:$K$1, 1, 9)</f>
        <v/>
      </c>
      <c r="D291" s="694" t="s">
        <v>4919</v>
      </c>
      <c r="E291" s="694">
        <v>1.0</v>
      </c>
      <c r="F291" s="694">
        <v>3.0</v>
      </c>
      <c r="G291" s="694" t="s">
        <v>4918</v>
      </c>
      <c r="H291" s="698" t="s">
        <v>184</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184</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255</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887</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114</v>
      </c>
      <c r="J298" s="694" t="s">
        <v>115</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578</v>
      </c>
      <c r="B299" s="694">
        <v>2.0</v>
      </c>
      <c r="C299" s="695" t="str">
        <f t="array" ref="C299">index(Images!$A$1:$K$1, 1, 9)</f>
        <v/>
      </c>
      <c r="D299" s="694" t="s">
        <v>4919</v>
      </c>
      <c r="E299" s="694">
        <v>2.0</v>
      </c>
      <c r="F299" s="694">
        <v>3.0</v>
      </c>
      <c r="G299" s="694" t="s">
        <v>4918</v>
      </c>
      <c r="H299" s="694"/>
      <c r="I299" s="694" t="s">
        <v>114</v>
      </c>
      <c r="J299" s="694" t="s">
        <v>116</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1229</v>
      </c>
      <c r="B300" s="694">
        <v>2.0</v>
      </c>
      <c r="C300" s="695" t="str">
        <f t="array" ref="C300">index(Images!$A$1:$K$1, 1, 9)</f>
        <v/>
      </c>
      <c r="D300" s="694" t="s">
        <v>4919</v>
      </c>
      <c r="E300" s="694">
        <v>2.0</v>
      </c>
      <c r="F300" s="694">
        <v>3.0</v>
      </c>
      <c r="G300" s="694" t="s">
        <v>4918</v>
      </c>
      <c r="H300" s="694"/>
      <c r="I300" s="694" t="s">
        <v>114</v>
      </c>
      <c r="J300" s="694" t="s">
        <v>116</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114</v>
      </c>
      <c r="J301" s="694" t="s">
        <v>116</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285</v>
      </c>
      <c r="B302" s="694">
        <v>2.0</v>
      </c>
      <c r="C302" s="695" t="str">
        <f t="array" ref="C302">index(Images!$A$1:$K$1, 1, 9)</f>
        <v/>
      </c>
      <c r="D302" s="694" t="s">
        <v>4919</v>
      </c>
      <c r="E302" s="694">
        <v>2.0</v>
      </c>
      <c r="F302" s="694">
        <v>3.0</v>
      </c>
      <c r="G302" s="694" t="s">
        <v>4918</v>
      </c>
      <c r="H302" s="694"/>
      <c r="I302" s="694" t="s">
        <v>114</v>
      </c>
      <c r="J302" s="694" t="s">
        <v>116</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114</v>
      </c>
      <c r="J303" s="694" t="s">
        <v>116</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1000</v>
      </c>
      <c r="B304" s="694">
        <v>2.0</v>
      </c>
      <c r="C304" s="695" t="str">
        <f t="array" ref="C304">index(Images!$A$1:$K$1, 1, 9)</f>
        <v/>
      </c>
      <c r="D304" s="694" t="s">
        <v>4919</v>
      </c>
      <c r="E304" s="694">
        <v>2.0</v>
      </c>
      <c r="F304" s="694">
        <v>3.0</v>
      </c>
      <c r="G304" s="694" t="s">
        <v>4920</v>
      </c>
      <c r="H304" s="694"/>
      <c r="I304" s="694" t="s">
        <v>116</v>
      </c>
      <c r="J304" s="694" t="s">
        <v>112</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114</v>
      </c>
      <c r="J305" s="694" t="s">
        <v>116</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725</v>
      </c>
      <c r="B306" s="694">
        <v>2.0</v>
      </c>
      <c r="C306" s="695" t="str">
        <f t="array" ref="C306">index(Images!$A$1:$K$1, 1, 9)</f>
        <v/>
      </c>
      <c r="D306" s="694" t="s">
        <v>4919</v>
      </c>
      <c r="E306" s="694">
        <v>2.0</v>
      </c>
      <c r="F306" s="694">
        <v>3.0</v>
      </c>
      <c r="G306" s="694" t="s">
        <v>4918</v>
      </c>
      <c r="H306" s="694"/>
      <c r="I306" s="694" t="s">
        <v>112</v>
      </c>
      <c r="J306" s="694" t="s">
        <v>116</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663</v>
      </c>
      <c r="B307" s="694">
        <v>2.0</v>
      </c>
      <c r="C307" s="695" t="str">
        <f t="array" ref="C307">index(Images!$A$1:$K$1, 1, 9)</f>
        <v/>
      </c>
      <c r="D307" s="694" t="s">
        <v>4919</v>
      </c>
      <c r="E307" s="694">
        <v>2.0</v>
      </c>
      <c r="F307" s="694">
        <v>3.0</v>
      </c>
      <c r="G307" s="694" t="s">
        <v>4918</v>
      </c>
      <c r="H307" s="694"/>
      <c r="I307" s="694" t="s">
        <v>112</v>
      </c>
      <c r="J307" s="694" t="s">
        <v>116</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112</v>
      </c>
      <c r="J308" s="694" t="s">
        <v>116</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114</v>
      </c>
      <c r="J309" s="694" t="s">
        <v>116</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114</v>
      </c>
      <c r="J310" s="694" t="s">
        <v>116</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315</v>
      </c>
      <c r="B311" s="694">
        <v>2.0</v>
      </c>
      <c r="C311" s="695" t="str">
        <f t="array" ref="C311">index(Images!$A$1:$K$1, 1, 9)</f>
        <v/>
      </c>
      <c r="D311" s="694" t="s">
        <v>4919</v>
      </c>
      <c r="E311" s="694">
        <v>2.0</v>
      </c>
      <c r="F311" s="694">
        <v>3.0</v>
      </c>
      <c r="G311" s="694" t="s">
        <v>4918</v>
      </c>
      <c r="H311" s="698" t="s">
        <v>184</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1198</v>
      </c>
      <c r="B312" s="694">
        <v>2.0</v>
      </c>
      <c r="C312" s="695" t="str">
        <f t="array" ref="C312">index(Images!$A$1:$K$1, 1, 9)</f>
        <v/>
      </c>
      <c r="D312" s="694" t="s">
        <v>4919</v>
      </c>
      <c r="E312" s="694">
        <v>1.0</v>
      </c>
      <c r="F312" s="694">
        <v>3.0</v>
      </c>
      <c r="G312" s="694" t="s">
        <v>4918</v>
      </c>
      <c r="H312" s="698" t="s">
        <v>184</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184</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184</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184</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184</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184</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184</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184</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225</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261</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889</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114</v>
      </c>
      <c r="J326" s="694" t="s">
        <v>115</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114</v>
      </c>
      <c r="J327" s="694" t="s">
        <v>116</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1293</v>
      </c>
      <c r="B328" s="694">
        <v>3.0</v>
      </c>
      <c r="C328" s="695" t="str">
        <f t="array" ref="C328">index(Images!$A$1:$K$1, 1, 9)</f>
        <v/>
      </c>
      <c r="D328" s="694" t="s">
        <v>4919</v>
      </c>
      <c r="E328" s="694">
        <v>2.0</v>
      </c>
      <c r="F328" s="694">
        <v>3.0</v>
      </c>
      <c r="G328" s="694" t="s">
        <v>4918</v>
      </c>
      <c r="H328" s="694"/>
      <c r="I328" s="694" t="s">
        <v>112</v>
      </c>
      <c r="J328" s="694" t="s">
        <v>114</v>
      </c>
      <c r="K328" s="694" t="s">
        <v>116</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1001</v>
      </c>
      <c r="B329" s="694">
        <v>3.0</v>
      </c>
      <c r="C329" s="695" t="str">
        <f t="array" ref="C329">index(Images!$A$1:$K$1, 1, 9)</f>
        <v/>
      </c>
      <c r="D329" s="694" t="s">
        <v>4919</v>
      </c>
      <c r="E329" s="694">
        <v>2.0</v>
      </c>
      <c r="F329" s="694">
        <v>3.0</v>
      </c>
      <c r="G329" s="694" t="s">
        <v>4920</v>
      </c>
      <c r="H329" s="694"/>
      <c r="I329" s="694" t="s">
        <v>116</v>
      </c>
      <c r="J329" s="694" t="s">
        <v>112</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114</v>
      </c>
      <c r="J330" s="694" t="s">
        <v>116</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287</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1290</v>
      </c>
      <c r="B332" s="694">
        <v>3.0</v>
      </c>
      <c r="C332" s="695" t="str">
        <f t="array" ref="C332">index(Images!$A$1:$K$1, 1, 9)</f>
        <v/>
      </c>
      <c r="D332" s="694" t="s">
        <v>4919</v>
      </c>
      <c r="E332" s="694">
        <v>2.0</v>
      </c>
      <c r="F332" s="694">
        <v>3.0</v>
      </c>
      <c r="G332" s="694" t="s">
        <v>4918</v>
      </c>
      <c r="H332" s="694"/>
      <c r="I332" s="694" t="s">
        <v>112</v>
      </c>
      <c r="J332" s="694" t="s">
        <v>114</v>
      </c>
      <c r="K332" s="694" t="s">
        <v>116</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664</v>
      </c>
      <c r="B333" s="694">
        <v>3.0</v>
      </c>
      <c r="C333" s="695" t="str">
        <f t="array" ref="C333">index(Images!$A$1:$K$1, 1, 9)</f>
        <v/>
      </c>
      <c r="D333" s="694" t="s">
        <v>4919</v>
      </c>
      <c r="E333" s="694">
        <v>2.0</v>
      </c>
      <c r="F333" s="694">
        <v>3.0</v>
      </c>
      <c r="G333" s="694" t="s">
        <v>4918</v>
      </c>
      <c r="H333" s="694"/>
      <c r="I333" s="694" t="s">
        <v>112</v>
      </c>
      <c r="J333" s="694" t="s">
        <v>114</v>
      </c>
      <c r="K333" s="694" t="s">
        <v>116</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112</v>
      </c>
      <c r="J334" s="694" t="s">
        <v>114</v>
      </c>
      <c r="K334" s="694" t="s">
        <v>116</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114</v>
      </c>
      <c r="J336" s="694" t="s">
        <v>116</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224</v>
      </c>
      <c r="B337" s="694">
        <v>3.0</v>
      </c>
      <c r="C337" s="695" t="str">
        <f t="array" ref="C337">index(Images!$A$1:$K$1, 1, 9)</f>
        <v/>
      </c>
      <c r="D337" s="694" t="s">
        <v>4919</v>
      </c>
      <c r="E337" s="694">
        <v>2.0</v>
      </c>
      <c r="F337" s="694">
        <v>3.0</v>
      </c>
      <c r="G337" s="694" t="s">
        <v>4918</v>
      </c>
      <c r="H337" s="694"/>
      <c r="I337" s="694" t="s">
        <v>114</v>
      </c>
      <c r="J337" s="694" t="s">
        <v>116</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470</v>
      </c>
      <c r="B338" s="694">
        <v>3.0</v>
      </c>
      <c r="C338" s="695" t="str">
        <f t="array" ref="C338">index(Images!$A$1:$K$1, 1, 9)</f>
        <v/>
      </c>
      <c r="D338" s="694" t="s">
        <v>4919</v>
      </c>
      <c r="E338" s="694">
        <v>2.0</v>
      </c>
      <c r="F338" s="694">
        <v>3.0</v>
      </c>
      <c r="G338" s="694" t="s">
        <v>4918</v>
      </c>
      <c r="H338" s="694"/>
      <c r="I338" s="694" t="s">
        <v>114</v>
      </c>
      <c r="J338" s="694" t="s">
        <v>116</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820</v>
      </c>
      <c r="B339" s="694">
        <v>3.0</v>
      </c>
      <c r="C339" s="695" t="str">
        <f t="array" ref="C339">index(Images!$A$1:$K$1, 1, 9)</f>
        <v/>
      </c>
      <c r="D339" s="694" t="s">
        <v>4919</v>
      </c>
      <c r="E339" s="694">
        <v>2.0</v>
      </c>
      <c r="F339" s="694">
        <v>3.0</v>
      </c>
      <c r="G339" s="694" t="s">
        <v>4918</v>
      </c>
      <c r="H339" s="694"/>
      <c r="I339" s="694" t="s">
        <v>114</v>
      </c>
      <c r="J339" s="694" t="s">
        <v>116</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114</v>
      </c>
      <c r="J340" s="694" t="s">
        <v>116</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114</v>
      </c>
      <c r="J341" s="694" t="s">
        <v>116</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317</v>
      </c>
      <c r="B342" s="694">
        <v>3.0</v>
      </c>
      <c r="C342" s="695" t="str">
        <f t="array" ref="C342">index(Images!$A$1:$K$1, 1, 9)</f>
        <v/>
      </c>
      <c r="D342" s="694" t="s">
        <v>4919</v>
      </c>
      <c r="E342" s="694">
        <v>2.0</v>
      </c>
      <c r="F342" s="694">
        <v>3.0</v>
      </c>
      <c r="G342" s="694" t="s">
        <v>4918</v>
      </c>
      <c r="H342" s="698" t="s">
        <v>184</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184</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1200</v>
      </c>
      <c r="B344" s="694">
        <v>3.0</v>
      </c>
      <c r="C344" s="695" t="str">
        <f t="array" ref="C344">index(Images!$A$1:$K$1, 1, 9)</f>
        <v/>
      </c>
      <c r="D344" s="694" t="s">
        <v>4919</v>
      </c>
      <c r="E344" s="694">
        <v>1.0</v>
      </c>
      <c r="F344" s="694">
        <v>3.0</v>
      </c>
      <c r="G344" s="694" t="s">
        <v>4918</v>
      </c>
      <c r="H344" s="698" t="s">
        <v>184</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184</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184</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184</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184</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184</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227</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262</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891</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113</v>
      </c>
      <c r="J356" s="710" t="s">
        <v>117</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184</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116</v>
      </c>
      <c r="J358" s="710" t="s">
        <v>112</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114</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184</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184</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184</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184</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113</v>
      </c>
      <c r="J365" s="710" t="s">
        <v>112</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113</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113</v>
      </c>
      <c r="J367" s="710" t="s">
        <v>117</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113</v>
      </c>
      <c r="J368" s="710" t="s">
        <v>117</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113</v>
      </c>
      <c r="J369" s="710" t="s">
        <v>116</v>
      </c>
      <c r="K369" s="710" t="s">
        <v>117</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113</v>
      </c>
      <c r="J370" s="710" t="s">
        <v>116</v>
      </c>
      <c r="K370" s="710" t="s">
        <v>117</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184</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116</v>
      </c>
      <c r="J372" s="710" t="s">
        <v>112</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115</v>
      </c>
      <c r="J373" s="710" t="s">
        <v>112</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996</v>
      </c>
      <c r="B374" s="710">
        <v>2.0</v>
      </c>
      <c r="C374" s="711" t="str">
        <f t="array" ref="C374">index(Images!$A$1:$K$1, 1, 10)</f>
        <v/>
      </c>
      <c r="D374" s="710" t="s">
        <v>4919</v>
      </c>
      <c r="E374" s="710">
        <v>2.0</v>
      </c>
      <c r="F374" s="710">
        <v>3.0</v>
      </c>
      <c r="G374" s="710" t="s">
        <v>4920</v>
      </c>
      <c r="H374" s="710"/>
      <c r="I374" s="710" t="s">
        <v>116</v>
      </c>
      <c r="J374" s="710" t="s">
        <v>112</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114</v>
      </c>
      <c r="J376" s="710" t="s">
        <v>116</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291</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114</v>
      </c>
      <c r="J378" s="710" t="s">
        <v>116</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114</v>
      </c>
      <c r="J379" s="710" t="s">
        <v>116</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184</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362</v>
      </c>
      <c r="B381" s="710">
        <v>2.0</v>
      </c>
      <c r="C381" s="711" t="str">
        <f t="array" ref="C381">index(Images!$A$1:$K$1, 1, 10)</f>
        <v/>
      </c>
      <c r="D381" s="710" t="s">
        <v>4917</v>
      </c>
      <c r="E381" s="710">
        <v>1.0</v>
      </c>
      <c r="F381" s="710">
        <v>3.0</v>
      </c>
      <c r="G381" s="710" t="s">
        <v>4918</v>
      </c>
      <c r="H381" s="730" t="s">
        <v>184</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184</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184</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184</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184</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184</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184</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184</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895</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113</v>
      </c>
      <c r="J391" s="710" t="s">
        <v>112</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113</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113</v>
      </c>
      <c r="J393" s="710" t="s">
        <v>117</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113</v>
      </c>
      <c r="J394" s="710" t="s">
        <v>116</v>
      </c>
      <c r="K394" s="710" t="s">
        <v>117</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113</v>
      </c>
      <c r="J395" s="710" t="s">
        <v>116</v>
      </c>
      <c r="K395" s="710" t="s">
        <v>117</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113</v>
      </c>
      <c r="J396" s="710" t="s">
        <v>117</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184</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116</v>
      </c>
      <c r="J398" s="710" t="s">
        <v>112</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115</v>
      </c>
      <c r="J399" s="710" t="s">
        <v>112</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114</v>
      </c>
      <c r="J400" s="710" t="s">
        <v>116</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114</v>
      </c>
      <c r="J401" s="710" t="s">
        <v>116</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293</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998</v>
      </c>
      <c r="B404" s="710">
        <v>3.0</v>
      </c>
      <c r="C404" s="711" t="str">
        <f t="array" ref="C404">index(Images!$A$1:$K$1, 1, 10)</f>
        <v/>
      </c>
      <c r="D404" s="710" t="s">
        <v>4919</v>
      </c>
      <c r="E404" s="710">
        <v>2.0</v>
      </c>
      <c r="F404" s="710">
        <v>3.0</v>
      </c>
      <c r="G404" s="710" t="s">
        <v>4920</v>
      </c>
      <c r="H404" s="710"/>
      <c r="I404" s="710" t="s">
        <v>116</v>
      </c>
      <c r="J404" s="710" t="s">
        <v>112</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114</v>
      </c>
      <c r="J405" s="710" t="s">
        <v>116</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184</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364</v>
      </c>
      <c r="B407" s="710">
        <v>3.0</v>
      </c>
      <c r="C407" s="711" t="str">
        <f t="array" ref="C407">index(Images!$A$1:$K$1, 1, 10)</f>
        <v/>
      </c>
      <c r="D407" s="710" t="s">
        <v>4917</v>
      </c>
      <c r="E407" s="710">
        <v>1.0</v>
      </c>
      <c r="F407" s="710">
        <v>3.0</v>
      </c>
      <c r="G407" s="710" t="s">
        <v>4918</v>
      </c>
      <c r="H407" s="730" t="s">
        <v>184</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184</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184</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184</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184</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184</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184</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184</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184</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896</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112</v>
      </c>
      <c r="J417" s="527" t="s">
        <v>116</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112</v>
      </c>
      <c r="J418" s="527" t="s">
        <v>116</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184</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184</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184</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184</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184</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184</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184</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184</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184</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184</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184</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184</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184</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184</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184</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184</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184</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184</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175</v>
      </c>
      <c r="J1" s="764" t="s">
        <v>4934</v>
      </c>
      <c r="K1" s="764" t="s">
        <v>307</v>
      </c>
      <c r="L1" s="764" t="s">
        <v>354</v>
      </c>
      <c r="M1" s="764" t="s">
        <v>385</v>
      </c>
      <c r="N1" s="764" t="s">
        <v>454</v>
      </c>
      <c r="O1" s="765" t="s">
        <v>529</v>
      </c>
      <c r="P1" s="764" t="s">
        <v>592</v>
      </c>
      <c r="Q1" s="764" t="s">
        <v>651</v>
      </c>
      <c r="R1" s="764" t="s">
        <v>683</v>
      </c>
      <c r="S1" s="764" t="s">
        <v>552</v>
      </c>
      <c r="T1" s="765" t="s">
        <v>760</v>
      </c>
      <c r="U1" s="764" t="s">
        <v>791</v>
      </c>
      <c r="V1" s="764" t="s">
        <v>842</v>
      </c>
      <c r="W1" s="764" t="s">
        <v>936</v>
      </c>
      <c r="X1" s="764" t="s">
        <v>964</v>
      </c>
      <c r="Y1" s="764" t="s">
        <v>779</v>
      </c>
      <c r="Z1" s="764" t="s">
        <v>745</v>
      </c>
      <c r="AA1" s="764" t="s">
        <v>203</v>
      </c>
      <c r="AB1" s="764" t="s">
        <v>474</v>
      </c>
      <c r="AC1" s="764" t="s">
        <v>413</v>
      </c>
      <c r="AD1" s="764" t="s">
        <v>1218</v>
      </c>
      <c r="AE1" s="764" t="s">
        <v>1240</v>
      </c>
      <c r="AF1" s="764" t="s">
        <v>1266</v>
      </c>
      <c r="AG1" s="764" t="s">
        <v>673</v>
      </c>
      <c r="AH1" s="764" t="s">
        <v>1374</v>
      </c>
      <c r="AI1" s="764" t="s">
        <v>554</v>
      </c>
      <c r="AJ1" s="764" t="s">
        <v>1421</v>
      </c>
      <c r="AK1" s="764" t="s">
        <v>511</v>
      </c>
      <c r="AL1" s="764" t="s">
        <v>1504</v>
      </c>
      <c r="AM1" s="764" t="s">
        <v>1009</v>
      </c>
      <c r="AN1" s="764" t="s">
        <v>1629</v>
      </c>
      <c r="AO1" s="764" t="s">
        <v>1657</v>
      </c>
      <c r="AP1" s="764" t="s">
        <v>1491</v>
      </c>
      <c r="AQ1" s="764" t="s">
        <v>1756</v>
      </c>
      <c r="AR1" s="764" t="s">
        <v>671</v>
      </c>
      <c r="AS1" s="764" t="s">
        <v>1861</v>
      </c>
      <c r="AT1" s="764" t="s">
        <v>1925</v>
      </c>
      <c r="AU1" s="764" t="s">
        <v>1957</v>
      </c>
      <c r="AV1" s="764" t="s">
        <v>1979</v>
      </c>
      <c r="AW1" s="764" t="s">
        <v>1298</v>
      </c>
      <c r="AX1" s="764" t="s">
        <v>2069</v>
      </c>
      <c r="AY1" s="764" t="s">
        <v>2106</v>
      </c>
      <c r="AZ1" s="766" t="s">
        <v>2201</v>
      </c>
      <c r="BA1" s="764" t="s">
        <v>1094</v>
      </c>
      <c r="BB1" s="764" t="s">
        <v>1252</v>
      </c>
      <c r="BC1" s="764" t="s">
        <v>2319</v>
      </c>
      <c r="BD1" s="764" t="s">
        <v>1940</v>
      </c>
      <c r="BE1" s="764" t="s">
        <v>2369</v>
      </c>
      <c r="BF1" s="764" t="s">
        <v>2388</v>
      </c>
      <c r="BG1" s="764" t="s">
        <v>1741</v>
      </c>
      <c r="BH1" s="764" t="s">
        <v>2424</v>
      </c>
      <c r="BI1" s="764" t="s">
        <v>208</v>
      </c>
      <c r="BJ1" s="764" t="s">
        <v>2355</v>
      </c>
      <c r="BK1" s="764" t="s">
        <v>2353</v>
      </c>
      <c r="BL1" s="764" t="s">
        <v>1123</v>
      </c>
      <c r="BM1" s="764" t="s">
        <v>949</v>
      </c>
      <c r="BN1" s="764" t="s">
        <v>2568</v>
      </c>
      <c r="BO1" s="764" t="s">
        <v>2046</v>
      </c>
      <c r="BP1" s="764" t="s">
        <v>2603</v>
      </c>
      <c r="BQ1" s="764" t="s">
        <v>2308</v>
      </c>
      <c r="BR1" s="764" t="s">
        <v>1387</v>
      </c>
      <c r="BS1" s="764" t="s">
        <v>1617</v>
      </c>
      <c r="BT1" s="764" t="s">
        <v>2128</v>
      </c>
      <c r="BU1" s="764" t="s">
        <v>2744</v>
      </c>
      <c r="BV1" s="764" t="s">
        <v>1171</v>
      </c>
      <c r="BW1" s="764" t="s">
        <v>777</v>
      </c>
      <c r="BX1" s="764" t="s">
        <v>332</v>
      </c>
      <c r="BY1" s="764" t="s">
        <v>2450</v>
      </c>
      <c r="BZ1" s="764" t="s">
        <v>2996</v>
      </c>
      <c r="CA1" s="764" t="s">
        <v>1942</v>
      </c>
      <c r="CB1" s="764" t="s">
        <v>3138</v>
      </c>
      <c r="CC1" s="764" t="s">
        <v>1493</v>
      </c>
      <c r="CD1" s="763" t="s">
        <v>3181</v>
      </c>
      <c r="CE1" s="764" t="s">
        <v>2690</v>
      </c>
      <c r="CF1" s="764" t="s">
        <v>2410</v>
      </c>
      <c r="CG1" s="764" t="s">
        <v>1039</v>
      </c>
      <c r="CH1" s="764" t="s">
        <v>3298</v>
      </c>
      <c r="CI1" s="764" t="s">
        <v>3313</v>
      </c>
      <c r="CJ1" s="764" t="s">
        <v>3338</v>
      </c>
      <c r="CK1" s="764" t="s">
        <v>3374</v>
      </c>
      <c r="CL1" s="764" t="s">
        <v>4935</v>
      </c>
      <c r="CM1" s="764" t="s">
        <v>3524</v>
      </c>
      <c r="CN1" s="764" t="s">
        <v>3543</v>
      </c>
      <c r="CO1" s="764" t="s">
        <v>3570</v>
      </c>
      <c r="CP1" s="764" t="s">
        <v>700</v>
      </c>
      <c r="CQ1" s="764" t="s">
        <v>1539</v>
      </c>
      <c r="CR1" s="764" t="s">
        <v>411</v>
      </c>
      <c r="CS1" s="764" t="s">
        <v>1280</v>
      </c>
      <c r="CT1" s="764" t="s">
        <v>3384</v>
      </c>
      <c r="CU1" s="764" t="s">
        <v>330</v>
      </c>
      <c r="CV1" s="764" t="s">
        <v>3799</v>
      </c>
      <c r="CW1" s="764" t="s">
        <v>1254</v>
      </c>
      <c r="CX1" s="764" t="s">
        <v>4936</v>
      </c>
      <c r="CY1" s="764" t="s">
        <v>1437</v>
      </c>
      <c r="CZ1" s="764" t="s">
        <v>729</v>
      </c>
      <c r="DA1" s="764" t="s">
        <v>1037</v>
      </c>
      <c r="DB1" s="764" t="s">
        <v>3581</v>
      </c>
      <c r="DC1" s="764" t="s">
        <v>1439</v>
      </c>
      <c r="DD1" s="764" t="s">
        <v>4262</v>
      </c>
      <c r="DE1" s="766" t="s">
        <v>4289</v>
      </c>
      <c r="DF1" s="764" t="s">
        <v>1587</v>
      </c>
    </row>
    <row r="2" ht="18.75" customHeight="1">
      <c r="A2" s="767" t="s">
        <v>493</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156</v>
      </c>
      <c r="E4" s="774" t="s">
        <v>157</v>
      </c>
      <c r="F4" s="775" t="s">
        <v>158</v>
      </c>
      <c r="G4" s="776" t="s">
        <v>98</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273</v>
      </c>
      <c r="F6" s="588" t="s">
        <v>246</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184</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1002</v>
      </c>
      <c r="B7" s="783">
        <f t="shared" si="1"/>
        <v>1</v>
      </c>
      <c r="C7" s="783" t="s">
        <v>4945</v>
      </c>
      <c r="D7" s="588">
        <v>3.0</v>
      </c>
      <c r="E7" s="588" t="s">
        <v>273</v>
      </c>
      <c r="F7" s="588" t="s">
        <v>246</v>
      </c>
      <c r="G7" s="784" t="s">
        <v>4947</v>
      </c>
      <c r="H7" s="785"/>
      <c r="I7" s="786"/>
      <c r="J7" s="786"/>
      <c r="K7" s="786"/>
      <c r="L7" s="786"/>
      <c r="M7" s="786"/>
      <c r="N7" s="786"/>
      <c r="O7" s="786"/>
      <c r="P7" s="786"/>
      <c r="Q7" s="786"/>
      <c r="R7" s="786"/>
      <c r="S7" s="786"/>
      <c r="T7" s="786"/>
      <c r="U7" s="786"/>
      <c r="V7" s="786"/>
      <c r="W7" s="786"/>
      <c r="X7" s="787"/>
      <c r="Y7" s="787" t="s">
        <v>184</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273</v>
      </c>
      <c r="F8" s="588" t="s">
        <v>246</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184</v>
      </c>
      <c r="DF8" s="786"/>
    </row>
    <row r="9" ht="26.25" customHeight="1">
      <c r="A9" s="782" t="s">
        <v>3491</v>
      </c>
      <c r="B9" s="783">
        <f t="shared" si="1"/>
        <v>0</v>
      </c>
      <c r="C9" s="783" t="s">
        <v>4945</v>
      </c>
      <c r="D9" s="588">
        <v>3.0</v>
      </c>
      <c r="E9" s="588" t="s">
        <v>273</v>
      </c>
      <c r="F9" s="588" t="s">
        <v>246</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273</v>
      </c>
      <c r="F10" s="588" t="s">
        <v>246</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184</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273</v>
      </c>
      <c r="F11" s="588" t="s">
        <v>246</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184</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273</v>
      </c>
      <c r="F12" s="588" t="s">
        <v>246</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184</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273</v>
      </c>
      <c r="F13" s="588" t="s">
        <v>246</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184</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273</v>
      </c>
      <c r="F14" s="588" t="s">
        <v>246</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184</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273</v>
      </c>
      <c r="F15" s="588" t="s">
        <v>246</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184</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944</v>
      </c>
      <c r="B16" s="783">
        <f t="shared" si="1"/>
        <v>1</v>
      </c>
      <c r="C16" s="783" t="s">
        <v>4945</v>
      </c>
      <c r="D16" s="588">
        <v>3.0</v>
      </c>
      <c r="E16" s="588" t="s">
        <v>273</v>
      </c>
      <c r="F16" s="588" t="s">
        <v>246</v>
      </c>
      <c r="G16" s="784" t="s">
        <v>4956</v>
      </c>
      <c r="H16" s="785"/>
      <c r="I16" s="786"/>
      <c r="J16" s="786"/>
      <c r="K16" s="786"/>
      <c r="L16" s="786"/>
      <c r="M16" s="786"/>
      <c r="N16" s="786"/>
      <c r="O16" s="786"/>
      <c r="P16" s="786"/>
      <c r="Q16" s="786"/>
      <c r="R16" s="786"/>
      <c r="S16" s="786"/>
      <c r="T16" s="786"/>
      <c r="U16" s="786"/>
      <c r="V16" s="787"/>
      <c r="W16" s="787" t="s">
        <v>184</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273</v>
      </c>
      <c r="F17" s="588" t="s">
        <v>246</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273</v>
      </c>
      <c r="F18" s="588" t="s">
        <v>246</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184</v>
      </c>
      <c r="CS18" s="786"/>
      <c r="CT18" s="786"/>
      <c r="CU18" s="786"/>
      <c r="CV18" s="786"/>
      <c r="CW18" s="786"/>
      <c r="CX18" s="786"/>
      <c r="CY18" s="786"/>
      <c r="CZ18" s="786"/>
      <c r="DA18" s="786"/>
      <c r="DB18" s="786"/>
      <c r="DC18" s="786"/>
      <c r="DD18" s="786"/>
      <c r="DE18" s="786"/>
      <c r="DF18" s="786"/>
    </row>
    <row r="19" ht="26.25" customHeight="1">
      <c r="A19" s="782" t="s">
        <v>665</v>
      </c>
      <c r="B19" s="783">
        <f t="shared" si="1"/>
        <v>1</v>
      </c>
      <c r="C19" s="783" t="s">
        <v>4945</v>
      </c>
      <c r="D19" s="588">
        <v>3.0</v>
      </c>
      <c r="E19" s="588" t="s">
        <v>273</v>
      </c>
      <c r="F19" s="588" t="s">
        <v>246</v>
      </c>
      <c r="G19" s="784" t="s">
        <v>4959</v>
      </c>
      <c r="H19" s="785"/>
      <c r="I19" s="786"/>
      <c r="J19" s="786"/>
      <c r="K19" s="786"/>
      <c r="L19" s="786"/>
      <c r="M19" s="786"/>
      <c r="N19" s="786"/>
      <c r="O19" s="786"/>
      <c r="P19" s="786"/>
      <c r="Q19" s="788" t="s">
        <v>184</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1247</v>
      </c>
      <c r="B20" s="783">
        <f t="shared" si="1"/>
        <v>1</v>
      </c>
      <c r="C20" s="783" t="s">
        <v>4945</v>
      </c>
      <c r="D20" s="588">
        <v>3.0</v>
      </c>
      <c r="E20" s="588" t="s">
        <v>273</v>
      </c>
      <c r="F20" s="588" t="s">
        <v>246</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184</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273</v>
      </c>
      <c r="F21" s="588" t="s">
        <v>246</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273</v>
      </c>
      <c r="F22" s="588" t="s">
        <v>246</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184</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273</v>
      </c>
      <c r="F23" s="588" t="s">
        <v>246</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273</v>
      </c>
      <c r="F24" s="588" t="s">
        <v>246</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184</v>
      </c>
    </row>
    <row r="25" ht="26.25" customHeight="1">
      <c r="A25" s="782" t="s">
        <v>1640</v>
      </c>
      <c r="B25" s="783">
        <f t="shared" si="2"/>
        <v>1</v>
      </c>
      <c r="C25" s="783" t="s">
        <v>4945</v>
      </c>
      <c r="D25" s="588">
        <v>3.0</v>
      </c>
      <c r="E25" s="588" t="s">
        <v>273</v>
      </c>
      <c r="F25" s="588" t="s">
        <v>246</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184</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273</v>
      </c>
      <c r="F26" s="588" t="s">
        <v>246</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184</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273</v>
      </c>
      <c r="F27" s="588" t="s">
        <v>246</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184</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273</v>
      </c>
      <c r="F28" s="588" t="s">
        <v>246</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184</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273</v>
      </c>
      <c r="F29" s="588" t="s">
        <v>246</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184</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273</v>
      </c>
      <c r="F30" s="588" t="s">
        <v>246</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184</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273</v>
      </c>
      <c r="F31" s="588" t="s">
        <v>246</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184</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538</v>
      </c>
      <c r="B32" s="783">
        <f t="shared" si="2"/>
        <v>1</v>
      </c>
      <c r="C32" s="783" t="s">
        <v>4945</v>
      </c>
      <c r="D32" s="588">
        <v>3.0</v>
      </c>
      <c r="E32" s="588" t="s">
        <v>273</v>
      </c>
      <c r="F32" s="588" t="s">
        <v>246</v>
      </c>
      <c r="G32" s="784" t="s">
        <v>4972</v>
      </c>
      <c r="H32" s="785"/>
      <c r="I32" s="786"/>
      <c r="J32" s="786"/>
      <c r="K32" s="786"/>
      <c r="L32" s="786"/>
      <c r="M32" s="786"/>
      <c r="N32" s="786"/>
      <c r="O32" s="787" t="s">
        <v>184</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771</v>
      </c>
      <c r="B33" s="783">
        <f t="shared" si="2"/>
        <v>1</v>
      </c>
      <c r="C33" s="783" t="s">
        <v>4945</v>
      </c>
      <c r="D33" s="588">
        <v>3.0</v>
      </c>
      <c r="E33" s="588" t="s">
        <v>273</v>
      </c>
      <c r="F33" s="588" t="s">
        <v>246</v>
      </c>
      <c r="G33" s="784" t="s">
        <v>4973</v>
      </c>
      <c r="H33" s="785"/>
      <c r="I33" s="786"/>
      <c r="J33" s="786"/>
      <c r="K33" s="786"/>
      <c r="L33" s="786"/>
      <c r="M33" s="786"/>
      <c r="N33" s="786"/>
      <c r="O33" s="787"/>
      <c r="P33" s="787"/>
      <c r="Q33" s="787"/>
      <c r="R33" s="787"/>
      <c r="S33" s="786"/>
      <c r="T33" s="787" t="s">
        <v>184</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273</v>
      </c>
      <c r="F34" s="588" t="s">
        <v>246</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184</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347</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184</v>
      </c>
      <c r="BC36" s="796"/>
      <c r="BD36" s="795"/>
      <c r="BE36" s="795"/>
      <c r="BF36" s="795"/>
      <c r="BG36" s="795"/>
      <c r="BH36" s="795"/>
      <c r="BI36" s="795"/>
      <c r="BJ36" s="795"/>
      <c r="BK36" s="795"/>
      <c r="BL36" s="795"/>
      <c r="BM36" s="795"/>
      <c r="BN36" s="796" t="s">
        <v>184</v>
      </c>
      <c r="BO36" s="795"/>
      <c r="BP36" s="795"/>
      <c r="BQ36" s="795"/>
      <c r="BR36" s="795"/>
      <c r="BS36" s="795"/>
      <c r="BT36" s="795"/>
      <c r="BU36" s="795"/>
      <c r="BV36" s="795"/>
      <c r="BW36" s="795"/>
      <c r="BX36" s="796" t="s">
        <v>184</v>
      </c>
      <c r="BY36" s="795"/>
      <c r="BZ36" s="795"/>
      <c r="CA36" s="795"/>
      <c r="CB36" s="795"/>
      <c r="CC36" s="795"/>
      <c r="CD36" s="795"/>
      <c r="CE36" s="795"/>
      <c r="CF36" s="795"/>
      <c r="CG36" s="796" t="s">
        <v>184</v>
      </c>
      <c r="CH36" s="796"/>
      <c r="CI36" s="796"/>
      <c r="CJ36" s="795"/>
      <c r="CK36" s="795"/>
      <c r="CL36" s="795"/>
      <c r="CM36" s="795"/>
      <c r="CN36" s="795"/>
      <c r="CO36" s="795"/>
      <c r="CP36" s="795"/>
      <c r="CQ36" s="796" t="s">
        <v>184</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347</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804</v>
      </c>
      <c r="B39" s="793">
        <f>counta($I39:$DF39)</f>
        <v>1</v>
      </c>
      <c r="C39" s="797" t="s">
        <v>4945</v>
      </c>
      <c r="D39" s="570">
        <v>3.0</v>
      </c>
      <c r="E39" s="570" t="s">
        <v>273</v>
      </c>
      <c r="F39" s="570">
        <v>2.0</v>
      </c>
      <c r="G39" s="794" t="s">
        <v>4978</v>
      </c>
      <c r="H39" s="785"/>
      <c r="I39" s="795"/>
      <c r="J39" s="795"/>
      <c r="K39" s="795"/>
      <c r="L39" s="795"/>
      <c r="M39" s="795"/>
      <c r="N39" s="795"/>
      <c r="O39" s="795"/>
      <c r="P39" s="795"/>
      <c r="Q39" s="795"/>
      <c r="R39" s="795"/>
      <c r="S39" s="795"/>
      <c r="T39" s="795"/>
      <c r="U39" s="796" t="s">
        <v>184</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347</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1322</v>
      </c>
      <c r="B41" s="793"/>
      <c r="C41" s="797" t="s">
        <v>4945</v>
      </c>
      <c r="D41" s="570">
        <v>3.0</v>
      </c>
      <c r="E41" s="570">
        <v>2.0</v>
      </c>
      <c r="F41" s="570" t="s">
        <v>347</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127</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1324</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1320</v>
      </c>
      <c r="B44" s="793"/>
      <c r="C44" s="798" t="s">
        <v>4983</v>
      </c>
      <c r="D44" s="570">
        <v>3.0</v>
      </c>
      <c r="E44" s="570">
        <v>6.0</v>
      </c>
      <c r="F44" s="570" t="s">
        <v>127</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273</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347</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882</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273</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740</v>
      </c>
      <c r="B50" s="793">
        <f t="shared" ref="B50:B56" si="3">counta($I50:$DF50)</f>
        <v>5</v>
      </c>
      <c r="C50" s="793" t="s">
        <v>4945</v>
      </c>
      <c r="D50" s="570">
        <v>2.0</v>
      </c>
      <c r="E50" s="570">
        <v>1.0</v>
      </c>
      <c r="F50" s="570" t="s">
        <v>347</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184</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184</v>
      </c>
      <c r="BB50" s="795"/>
      <c r="BC50" s="795"/>
      <c r="BD50" s="795"/>
      <c r="BE50" s="795"/>
      <c r="BF50" s="795"/>
      <c r="BG50" s="795"/>
      <c r="BH50" s="795"/>
      <c r="BI50" s="795"/>
      <c r="BJ50" s="795"/>
      <c r="BK50" s="795"/>
      <c r="BL50" s="795"/>
      <c r="BM50" s="795"/>
      <c r="BN50" s="796"/>
      <c r="BO50" s="796" t="s">
        <v>184</v>
      </c>
      <c r="BP50" s="795"/>
      <c r="BQ50" s="795"/>
      <c r="BR50" s="795"/>
      <c r="BS50" s="795"/>
      <c r="BT50" s="795"/>
      <c r="BU50" s="795"/>
      <c r="BV50" s="795"/>
      <c r="BW50" s="795"/>
      <c r="BX50" s="795"/>
      <c r="BY50" s="795"/>
      <c r="BZ50" s="796"/>
      <c r="CA50" s="796"/>
      <c r="CB50" s="796"/>
      <c r="CC50" s="796"/>
      <c r="CD50" s="796"/>
      <c r="CE50" s="796" t="s">
        <v>184</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184</v>
      </c>
      <c r="DB50" s="795"/>
      <c r="DC50" s="795"/>
      <c r="DD50" s="795"/>
      <c r="DE50" s="795"/>
      <c r="DF50" s="795"/>
    </row>
    <row r="51">
      <c r="A51" s="792" t="s">
        <v>3302</v>
      </c>
      <c r="B51" s="793">
        <f t="shared" si="3"/>
        <v>0</v>
      </c>
      <c r="C51" s="793" t="s">
        <v>4945</v>
      </c>
      <c r="D51" s="570">
        <v>3.0</v>
      </c>
      <c r="E51" s="570">
        <v>5.0</v>
      </c>
      <c r="F51" s="570" t="s">
        <v>127</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195</v>
      </c>
      <c r="B52" s="793">
        <f t="shared" si="3"/>
        <v>6</v>
      </c>
      <c r="C52" s="793" t="s">
        <v>4945</v>
      </c>
      <c r="D52" s="570">
        <v>2.0</v>
      </c>
      <c r="E52" s="570">
        <v>1.0</v>
      </c>
      <c r="F52" s="570" t="s">
        <v>347</v>
      </c>
      <c r="G52" s="794" t="s">
        <v>4992</v>
      </c>
      <c r="H52" s="785"/>
      <c r="I52" s="796" t="s">
        <v>184</v>
      </c>
      <c r="J52" s="795"/>
      <c r="K52" s="795"/>
      <c r="L52" s="795"/>
      <c r="M52" s="795"/>
      <c r="N52" s="795"/>
      <c r="O52" s="795"/>
      <c r="P52" s="795"/>
      <c r="Q52" s="795"/>
      <c r="R52" s="795"/>
      <c r="S52" s="795"/>
      <c r="T52" s="795"/>
      <c r="U52" s="796" t="s">
        <v>184</v>
      </c>
      <c r="V52" s="795"/>
      <c r="W52" s="795"/>
      <c r="X52" s="795"/>
      <c r="Y52" s="795"/>
      <c r="Z52" s="796" t="s">
        <v>184</v>
      </c>
      <c r="AA52" s="795"/>
      <c r="AB52" s="795"/>
      <c r="AC52" s="795"/>
      <c r="AD52" s="795"/>
      <c r="AE52" s="795"/>
      <c r="AF52" s="795"/>
      <c r="AG52" s="795"/>
      <c r="AH52" s="795"/>
      <c r="AI52" s="795"/>
      <c r="AJ52" s="795"/>
      <c r="AK52" s="795"/>
      <c r="AL52" s="796" t="s">
        <v>184</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184</v>
      </c>
      <c r="CW52" s="795"/>
      <c r="CX52" s="796"/>
      <c r="CY52" s="796" t="s">
        <v>184</v>
      </c>
      <c r="CZ52" s="795"/>
      <c r="DA52" s="795"/>
      <c r="DB52" s="795"/>
      <c r="DC52" s="795"/>
      <c r="DD52" s="795"/>
      <c r="DE52" s="795"/>
      <c r="DF52" s="795"/>
    </row>
    <row r="53">
      <c r="A53" s="792" t="s">
        <v>1033</v>
      </c>
      <c r="B53" s="793">
        <f t="shared" si="3"/>
        <v>1</v>
      </c>
      <c r="C53" s="793" t="s">
        <v>4945</v>
      </c>
      <c r="D53" s="570">
        <v>5.0</v>
      </c>
      <c r="E53" s="570">
        <v>1.0</v>
      </c>
      <c r="F53" s="570" t="s">
        <v>347</v>
      </c>
      <c r="G53" s="794" t="s">
        <v>4993</v>
      </c>
      <c r="H53" s="785"/>
      <c r="I53" s="796"/>
      <c r="J53" s="796"/>
      <c r="K53" s="796"/>
      <c r="L53" s="796"/>
      <c r="M53" s="795"/>
      <c r="N53" s="795"/>
      <c r="O53" s="795"/>
      <c r="P53" s="795"/>
      <c r="Q53" s="795"/>
      <c r="R53" s="795"/>
      <c r="S53" s="795"/>
      <c r="T53" s="795"/>
      <c r="U53" s="795"/>
      <c r="V53" s="795"/>
      <c r="W53" s="795"/>
      <c r="X53" s="795"/>
      <c r="Y53" s="795"/>
      <c r="Z53" s="796" t="s">
        <v>184</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641</v>
      </c>
      <c r="B54" s="793">
        <f t="shared" si="3"/>
        <v>7</v>
      </c>
      <c r="C54" s="793" t="s">
        <v>4945</v>
      </c>
      <c r="D54" s="570">
        <v>2.0</v>
      </c>
      <c r="E54" s="570">
        <v>1.0</v>
      </c>
      <c r="F54" s="570" t="s">
        <v>347</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184</v>
      </c>
      <c r="AR54" s="795"/>
      <c r="AS54" s="795"/>
      <c r="AT54" s="795"/>
      <c r="AU54" s="795"/>
      <c r="AV54" s="795"/>
      <c r="AW54" s="795"/>
      <c r="AX54" s="795"/>
      <c r="AY54" s="795"/>
      <c r="AZ54" s="795"/>
      <c r="BA54" s="795"/>
      <c r="BB54" s="795"/>
      <c r="BC54" s="795"/>
      <c r="BD54" s="796"/>
      <c r="BE54" s="796"/>
      <c r="BF54" s="796" t="s">
        <v>184</v>
      </c>
      <c r="BG54" s="795"/>
      <c r="BH54" s="795"/>
      <c r="BI54" s="795"/>
      <c r="BJ54" s="795"/>
      <c r="BK54" s="795"/>
      <c r="BL54" s="795"/>
      <c r="BM54" s="796" t="s">
        <v>184</v>
      </c>
      <c r="BN54" s="795"/>
      <c r="BO54" s="795"/>
      <c r="BP54" s="796" t="s">
        <v>184</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184</v>
      </c>
      <c r="CO54" s="796"/>
      <c r="CP54" s="796"/>
      <c r="CQ54" s="796"/>
      <c r="CR54" s="795"/>
      <c r="CS54" s="795"/>
      <c r="CT54" s="796" t="s">
        <v>184</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735</v>
      </c>
      <c r="B56" s="793">
        <f t="shared" si="3"/>
        <v>1</v>
      </c>
      <c r="C56" s="793" t="s">
        <v>4983</v>
      </c>
      <c r="D56" s="570">
        <v>1.0</v>
      </c>
      <c r="E56" s="570">
        <v>1.0</v>
      </c>
      <c r="F56" s="570" t="s">
        <v>347</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184</v>
      </c>
      <c r="DB56" s="795"/>
      <c r="DC56" s="795"/>
      <c r="DD56" s="795"/>
      <c r="DE56" s="795"/>
      <c r="DF56" s="795"/>
    </row>
    <row r="57">
      <c r="A57" s="792" t="s">
        <v>431</v>
      </c>
      <c r="B57" s="793"/>
      <c r="C57" s="793" t="s">
        <v>4945</v>
      </c>
      <c r="D57" s="570" t="s">
        <v>179</v>
      </c>
      <c r="E57" s="570">
        <v>2.0</v>
      </c>
      <c r="F57" s="570" t="s">
        <v>347</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347</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184</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347</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400</v>
      </c>
      <c r="B60" s="793">
        <f>counta($I60:$DF60)</f>
        <v>2</v>
      </c>
      <c r="C60" s="793" t="s">
        <v>4945</v>
      </c>
      <c r="D60" s="570">
        <v>2.0</v>
      </c>
      <c r="E60" s="570">
        <v>1.0</v>
      </c>
      <c r="F60" s="570" t="s">
        <v>347</v>
      </c>
      <c r="G60" s="794" t="s">
        <v>5000</v>
      </c>
      <c r="H60" s="785"/>
      <c r="I60" s="795"/>
      <c r="J60" s="795"/>
      <c r="K60" s="795"/>
      <c r="L60" s="795"/>
      <c r="M60" s="796" t="s">
        <v>184</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184</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273</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347</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184</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347</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184</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347</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184</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273</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184</v>
      </c>
      <c r="CW65" s="795"/>
      <c r="CX65" s="795"/>
      <c r="CY65" s="795"/>
      <c r="CZ65" s="795"/>
      <c r="DA65" s="795"/>
      <c r="DB65" s="795"/>
      <c r="DC65" s="795"/>
      <c r="DD65" s="795"/>
      <c r="DE65" s="795"/>
      <c r="DF65" s="795"/>
    </row>
    <row r="66">
      <c r="A66" s="792" t="s">
        <v>1248</v>
      </c>
      <c r="B66" s="793">
        <f t="shared" si="4"/>
        <v>1</v>
      </c>
      <c r="C66" s="793" t="s">
        <v>4945</v>
      </c>
      <c r="D66" s="570">
        <v>3.0</v>
      </c>
      <c r="E66" s="570">
        <v>2.0</v>
      </c>
      <c r="F66" s="570" t="s">
        <v>347</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184</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347</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184</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184</v>
      </c>
      <c r="BP67" s="795"/>
      <c r="BQ67" s="795"/>
      <c r="BR67" s="795"/>
      <c r="BS67" s="795"/>
      <c r="BT67" s="795"/>
      <c r="BU67" s="795"/>
      <c r="BV67" s="795"/>
      <c r="BW67" s="795"/>
      <c r="BX67" s="795"/>
      <c r="BY67" s="795"/>
      <c r="BZ67" s="796"/>
      <c r="CA67" s="796"/>
      <c r="CB67" s="796"/>
      <c r="CC67" s="796"/>
      <c r="CD67" s="796"/>
      <c r="CE67" s="796" t="s">
        <v>184</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347</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184</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851</v>
      </c>
      <c r="B70" s="793">
        <f>counta($I70:$DF70)</f>
        <v>1</v>
      </c>
      <c r="C70" s="793" t="s">
        <v>4945</v>
      </c>
      <c r="D70" s="570">
        <v>5.0</v>
      </c>
      <c r="E70" s="570">
        <v>1.0</v>
      </c>
      <c r="F70" s="570" t="s">
        <v>347</v>
      </c>
      <c r="G70" s="794" t="s">
        <v>5011</v>
      </c>
      <c r="H70" s="785"/>
      <c r="I70" s="795"/>
      <c r="J70" s="795"/>
      <c r="K70" s="795"/>
      <c r="L70" s="795"/>
      <c r="M70" s="795"/>
      <c r="N70" s="795"/>
      <c r="O70" s="795"/>
      <c r="P70" s="795"/>
      <c r="Q70" s="795"/>
      <c r="R70" s="795"/>
      <c r="S70" s="795"/>
      <c r="T70" s="795"/>
      <c r="U70" s="795"/>
      <c r="V70" s="796" t="s">
        <v>184</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347</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184</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347</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184</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273</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273</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853</v>
      </c>
      <c r="B77" s="793">
        <f>counta($I77:$DF77)</f>
        <v>1</v>
      </c>
      <c r="C77" s="793" t="s">
        <v>4945</v>
      </c>
      <c r="D77" s="570">
        <v>0.0</v>
      </c>
      <c r="E77" s="570">
        <v>1.0</v>
      </c>
      <c r="F77" s="570" t="s">
        <v>347</v>
      </c>
      <c r="G77" s="794" t="s">
        <v>5019</v>
      </c>
      <c r="H77" s="785"/>
      <c r="I77" s="795"/>
      <c r="J77" s="795"/>
      <c r="K77" s="795"/>
      <c r="L77" s="795"/>
      <c r="M77" s="795"/>
      <c r="N77" s="795"/>
      <c r="O77" s="795"/>
      <c r="P77" s="795"/>
      <c r="Q77" s="795"/>
      <c r="R77" s="795"/>
      <c r="S77" s="795"/>
      <c r="T77" s="795"/>
      <c r="U77" s="795"/>
      <c r="V77" s="796" t="s">
        <v>184</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347</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347</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347</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347</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347</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184</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347</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347</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184</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546</v>
      </c>
      <c r="B85" s="793">
        <f t="shared" si="6"/>
        <v>3</v>
      </c>
      <c r="C85" s="793" t="s">
        <v>4945</v>
      </c>
      <c r="D85" s="570">
        <v>5.0</v>
      </c>
      <c r="E85" s="570" t="s">
        <v>273</v>
      </c>
      <c r="F85" s="570">
        <v>2.0</v>
      </c>
      <c r="G85" s="794" t="s">
        <v>5027</v>
      </c>
      <c r="H85" s="785"/>
      <c r="I85" s="795"/>
      <c r="J85" s="795"/>
      <c r="K85" s="795"/>
      <c r="L85" s="795"/>
      <c r="M85" s="795"/>
      <c r="N85" s="795"/>
      <c r="O85" s="796" t="s">
        <v>184</v>
      </c>
      <c r="P85" s="796"/>
      <c r="Q85" s="796"/>
      <c r="R85" s="796" t="s">
        <v>184</v>
      </c>
      <c r="S85" s="795"/>
      <c r="T85" s="796"/>
      <c r="U85" s="795"/>
      <c r="V85" s="796" t="s">
        <v>184</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273</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273</v>
      </c>
      <c r="F87" s="570" t="s">
        <v>347</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184</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347</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287</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184</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273</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610</v>
      </c>
      <c r="B91" s="793">
        <f t="shared" si="6"/>
        <v>1</v>
      </c>
      <c r="C91" s="793" t="s">
        <v>4945</v>
      </c>
      <c r="D91" s="570">
        <v>3.0</v>
      </c>
      <c r="E91" s="570">
        <v>2.0</v>
      </c>
      <c r="F91" s="570" t="s">
        <v>347</v>
      </c>
      <c r="G91" s="794" t="s">
        <v>5034</v>
      </c>
      <c r="H91" s="785"/>
      <c r="I91" s="795"/>
      <c r="J91" s="795"/>
      <c r="K91" s="795"/>
      <c r="L91" s="795"/>
      <c r="M91" s="795"/>
      <c r="N91" s="795"/>
      <c r="O91" s="795"/>
      <c r="P91" s="799" t="s">
        <v>184</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347</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273</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184</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184</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866</v>
      </c>
      <c r="B95" s="793">
        <f t="shared" si="6"/>
        <v>0</v>
      </c>
      <c r="C95" s="793" t="s">
        <v>4945</v>
      </c>
      <c r="D95" s="570">
        <v>2.0</v>
      </c>
      <c r="E95" s="570">
        <v>1.0</v>
      </c>
      <c r="F95" s="570" t="s">
        <v>347</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347</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184</v>
      </c>
      <c r="CY96" s="795"/>
      <c r="CZ96" s="795"/>
      <c r="DA96" s="795"/>
      <c r="DB96" s="795"/>
      <c r="DC96" s="795"/>
      <c r="DD96" s="795"/>
      <c r="DE96" s="795"/>
      <c r="DF96" s="795"/>
    </row>
    <row r="97">
      <c r="A97" s="792" t="s">
        <v>3459</v>
      </c>
      <c r="B97" s="793">
        <f t="shared" si="6"/>
        <v>0</v>
      </c>
      <c r="C97" s="793" t="s">
        <v>4945</v>
      </c>
      <c r="D97" s="570">
        <v>2.0</v>
      </c>
      <c r="E97" s="570">
        <v>1.0</v>
      </c>
      <c r="F97" s="570" t="s">
        <v>347</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347</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347</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184</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347</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184</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347</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347</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184</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504</v>
      </c>
      <c r="B105" s="793">
        <f t="shared" si="7"/>
        <v>2</v>
      </c>
      <c r="C105" s="793" t="s">
        <v>4945</v>
      </c>
      <c r="D105" s="570">
        <v>5.0</v>
      </c>
      <c r="E105" s="570">
        <v>1.0</v>
      </c>
      <c r="F105" s="570" t="s">
        <v>347</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184</v>
      </c>
      <c r="AA105" s="795"/>
      <c r="AB105" s="795"/>
      <c r="AC105" s="795"/>
      <c r="AD105" s="795"/>
      <c r="AE105" s="795"/>
      <c r="AF105" s="795"/>
      <c r="AG105" s="795"/>
      <c r="AH105" s="796" t="s">
        <v>184</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273</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184</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1058</v>
      </c>
      <c r="B108" s="793"/>
      <c r="C108" s="793" t="s">
        <v>4945</v>
      </c>
      <c r="D108" s="570">
        <v>3.0</v>
      </c>
      <c r="E108" s="570" t="s">
        <v>273</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436</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273</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184</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347</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347</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631</v>
      </c>
      <c r="B114" s="793"/>
      <c r="C114" s="793" t="s">
        <v>4945</v>
      </c>
      <c r="D114" s="570">
        <v>2.0</v>
      </c>
      <c r="E114" s="570">
        <v>1.0</v>
      </c>
      <c r="F114" s="570" t="s">
        <v>882</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347</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184</v>
      </c>
      <c r="DF115" s="795"/>
    </row>
    <row r="116">
      <c r="A116" s="792" t="s">
        <v>3531</v>
      </c>
      <c r="B116" s="793">
        <f t="shared" si="9"/>
        <v>1</v>
      </c>
      <c r="C116" s="793" t="s">
        <v>4945</v>
      </c>
      <c r="D116" s="570">
        <v>5.0</v>
      </c>
      <c r="E116" s="570">
        <v>4.0</v>
      </c>
      <c r="F116" s="570" t="s">
        <v>882</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184</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347</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365</v>
      </c>
      <c r="B118" s="793">
        <f t="shared" si="9"/>
        <v>1</v>
      </c>
      <c r="C118" s="793" t="s">
        <v>4945</v>
      </c>
      <c r="D118" s="570">
        <v>4.0</v>
      </c>
      <c r="E118" s="570">
        <v>1.0</v>
      </c>
      <c r="F118" s="570" t="s">
        <v>347</v>
      </c>
      <c r="G118" s="794" t="s">
        <v>5061</v>
      </c>
      <c r="H118" s="785"/>
      <c r="I118" s="795"/>
      <c r="J118" s="795"/>
      <c r="K118" s="795"/>
      <c r="L118" s="796" t="s">
        <v>184</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347</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1197</v>
      </c>
      <c r="B120" s="793">
        <f t="shared" si="9"/>
        <v>0</v>
      </c>
      <c r="C120" s="793" t="s">
        <v>4945</v>
      </c>
      <c r="D120" s="570">
        <v>3.0</v>
      </c>
      <c r="E120" s="570">
        <v>5.0</v>
      </c>
      <c r="F120" s="570" t="s">
        <v>127</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326</v>
      </c>
      <c r="B121" s="793">
        <f t="shared" si="9"/>
        <v>2</v>
      </c>
      <c r="C121" s="793" t="s">
        <v>4945</v>
      </c>
      <c r="D121" s="570">
        <v>2.0</v>
      </c>
      <c r="E121" s="570">
        <v>2.0</v>
      </c>
      <c r="F121" s="570" t="s">
        <v>347</v>
      </c>
      <c r="G121" s="794" t="s">
        <v>5064</v>
      </c>
      <c r="H121" s="785"/>
      <c r="I121" s="795"/>
      <c r="J121" s="796"/>
      <c r="K121" s="796" t="s">
        <v>184</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184</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805</v>
      </c>
      <c r="B122" s="793">
        <f t="shared" si="9"/>
        <v>3</v>
      </c>
      <c r="C122" s="793" t="s">
        <v>4945</v>
      </c>
      <c r="D122" s="570">
        <v>2.0</v>
      </c>
      <c r="E122" s="570">
        <v>1.0</v>
      </c>
      <c r="F122" s="570" t="s">
        <v>347</v>
      </c>
      <c r="G122" s="794" t="s">
        <v>5065</v>
      </c>
      <c r="H122" s="785"/>
      <c r="I122" s="795"/>
      <c r="J122" s="795"/>
      <c r="K122" s="795"/>
      <c r="L122" s="795"/>
      <c r="M122" s="795"/>
      <c r="N122" s="795"/>
      <c r="O122" s="795"/>
      <c r="P122" s="795"/>
      <c r="Q122" s="795"/>
      <c r="R122" s="795"/>
      <c r="S122" s="795"/>
      <c r="T122" s="795"/>
      <c r="U122" s="796" t="s">
        <v>184</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184</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184</v>
      </c>
      <c r="DF122" s="795"/>
    </row>
    <row r="123">
      <c r="A123" s="792" t="s">
        <v>4668</v>
      </c>
      <c r="B123" s="793">
        <f t="shared" si="9"/>
        <v>1</v>
      </c>
      <c r="C123" s="793" t="s">
        <v>4945</v>
      </c>
      <c r="D123" s="570">
        <v>5.0</v>
      </c>
      <c r="E123" s="570">
        <v>1.0</v>
      </c>
      <c r="F123" s="570" t="s">
        <v>347</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184</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1140</v>
      </c>
      <c r="B124" s="793">
        <f t="shared" si="9"/>
        <v>1</v>
      </c>
      <c r="C124" s="793" t="s">
        <v>4945</v>
      </c>
      <c r="D124" s="570">
        <v>2.0</v>
      </c>
      <c r="E124" s="570">
        <v>1.0</v>
      </c>
      <c r="F124" s="570" t="s">
        <v>347</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184</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347</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184</v>
      </c>
    </row>
    <row r="126">
      <c r="A126" s="792" t="s">
        <v>3123</v>
      </c>
      <c r="B126" s="793">
        <f t="shared" si="9"/>
        <v>2</v>
      </c>
      <c r="C126" s="793" t="s">
        <v>4945</v>
      </c>
      <c r="D126" s="570">
        <v>3.0</v>
      </c>
      <c r="E126" s="570">
        <v>2.0</v>
      </c>
      <c r="F126" s="570" t="s">
        <v>347</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184</v>
      </c>
      <c r="CB126" s="795"/>
      <c r="CC126" s="796" t="s">
        <v>184</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690</v>
      </c>
      <c r="B127" s="793">
        <f t="shared" si="9"/>
        <v>5</v>
      </c>
      <c r="C127" s="793" t="s">
        <v>4945</v>
      </c>
      <c r="D127" s="570">
        <v>3.0</v>
      </c>
      <c r="E127" s="570">
        <v>1.0</v>
      </c>
      <c r="F127" s="570" t="s">
        <v>347</v>
      </c>
      <c r="G127" s="794" t="s">
        <v>5070</v>
      </c>
      <c r="H127" s="785"/>
      <c r="I127" s="795"/>
      <c r="J127" s="795"/>
      <c r="K127" s="795"/>
      <c r="L127" s="795"/>
      <c r="M127" s="795"/>
      <c r="N127" s="795"/>
      <c r="O127" s="796"/>
      <c r="P127" s="796"/>
      <c r="Q127" s="796"/>
      <c r="R127" s="796" t="s">
        <v>184</v>
      </c>
      <c r="S127" s="795"/>
      <c r="T127" s="796" t="s">
        <v>184</v>
      </c>
      <c r="U127" s="795"/>
      <c r="V127" s="795"/>
      <c r="W127" s="795"/>
      <c r="X127" s="795"/>
      <c r="Y127" s="795"/>
      <c r="Z127" s="795"/>
      <c r="AA127" s="796" t="s">
        <v>184</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184</v>
      </c>
      <c r="BB127" s="795"/>
      <c r="BC127" s="795"/>
      <c r="BD127" s="795"/>
      <c r="BE127" s="795"/>
      <c r="BF127" s="795"/>
      <c r="BG127" s="795"/>
      <c r="BH127" s="795"/>
      <c r="BI127" s="796" t="s">
        <v>184</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1167</v>
      </c>
      <c r="B128" s="793">
        <f t="shared" si="9"/>
        <v>1</v>
      </c>
      <c r="C128" s="793" t="s">
        <v>4945</v>
      </c>
      <c r="D128" s="570">
        <v>4.0</v>
      </c>
      <c r="E128" s="570">
        <v>1.0</v>
      </c>
      <c r="F128" s="570" t="s">
        <v>347</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184</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1088</v>
      </c>
      <c r="B129" s="793">
        <f t="shared" si="9"/>
        <v>1</v>
      </c>
      <c r="C129" s="793" t="s">
        <v>4945</v>
      </c>
      <c r="D129" s="570">
        <v>5.0</v>
      </c>
      <c r="E129" s="570">
        <v>1.0</v>
      </c>
      <c r="F129" s="570" t="s">
        <v>347</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184</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127</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184</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347</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184</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273</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184</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599</v>
      </c>
      <c r="B134" s="793">
        <f t="shared" si="9"/>
        <v>2</v>
      </c>
      <c r="C134" s="793" t="s">
        <v>4945</v>
      </c>
      <c r="D134" s="570">
        <v>2.0</v>
      </c>
      <c r="E134" s="570">
        <v>2.0</v>
      </c>
      <c r="F134" s="570" t="s">
        <v>347</v>
      </c>
      <c r="G134" s="794" t="s">
        <v>5077</v>
      </c>
      <c r="H134" s="785"/>
      <c r="I134" s="795"/>
      <c r="J134" s="795"/>
      <c r="K134" s="795"/>
      <c r="L134" s="795"/>
      <c r="M134" s="795"/>
      <c r="N134" s="795"/>
      <c r="O134" s="795"/>
      <c r="P134" s="799" t="s">
        <v>184</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184</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127</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773</v>
      </c>
      <c r="B136" s="793">
        <f t="shared" si="9"/>
        <v>1</v>
      </c>
      <c r="C136" s="793" t="s">
        <v>4945</v>
      </c>
      <c r="D136" s="570">
        <v>5.0</v>
      </c>
      <c r="E136" s="570">
        <v>1.0</v>
      </c>
      <c r="F136" s="570" t="s">
        <v>347</v>
      </c>
      <c r="G136" s="794" t="s">
        <v>5079</v>
      </c>
      <c r="H136" s="785"/>
      <c r="I136" s="795"/>
      <c r="J136" s="795"/>
      <c r="K136" s="795"/>
      <c r="L136" s="795"/>
      <c r="M136" s="795"/>
      <c r="N136" s="795"/>
      <c r="O136" s="795"/>
      <c r="P136" s="799"/>
      <c r="Q136" s="795"/>
      <c r="R136" s="795"/>
      <c r="S136" s="795"/>
      <c r="T136" s="799" t="s">
        <v>184</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603</v>
      </c>
      <c r="B137" s="793">
        <f t="shared" si="9"/>
        <v>6</v>
      </c>
      <c r="C137" s="793" t="s">
        <v>4945</v>
      </c>
      <c r="D137" s="570">
        <v>2.0</v>
      </c>
      <c r="E137" s="570">
        <v>1.0</v>
      </c>
      <c r="F137" s="570" t="s">
        <v>347</v>
      </c>
      <c r="G137" s="794" t="s">
        <v>5080</v>
      </c>
      <c r="H137" s="785"/>
      <c r="I137" s="795"/>
      <c r="J137" s="795"/>
      <c r="K137" s="795"/>
      <c r="L137" s="795"/>
      <c r="M137" s="795"/>
      <c r="N137" s="795"/>
      <c r="O137" s="795"/>
      <c r="P137" s="796" t="s">
        <v>184</v>
      </c>
      <c r="Q137" s="795"/>
      <c r="R137" s="795"/>
      <c r="S137" s="795"/>
      <c r="T137" s="795"/>
      <c r="U137" s="795"/>
      <c r="V137" s="795"/>
      <c r="W137" s="795"/>
      <c r="X137" s="795"/>
      <c r="Y137" s="795"/>
      <c r="Z137" s="795"/>
      <c r="AA137" s="795"/>
      <c r="AB137" s="795"/>
      <c r="AC137" s="795"/>
      <c r="AD137" s="796"/>
      <c r="AE137" s="796" t="s">
        <v>184</v>
      </c>
      <c r="AF137" s="795"/>
      <c r="AG137" s="795"/>
      <c r="AH137" s="795"/>
      <c r="AI137" s="796" t="s">
        <v>184</v>
      </c>
      <c r="AJ137" s="796"/>
      <c r="AK137" s="796"/>
      <c r="AL137" s="796"/>
      <c r="AM137" s="795"/>
      <c r="AN137" s="795"/>
      <c r="AO137" s="796" t="s">
        <v>184</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184</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184</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184</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127</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273</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184</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273</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184</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273</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184</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347</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184</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184</v>
      </c>
      <c r="CF143" s="796"/>
      <c r="CG143" s="796"/>
      <c r="CH143" s="796"/>
      <c r="CI143" s="796"/>
      <c r="CJ143" s="796"/>
      <c r="CK143" s="796" t="s">
        <v>184</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191</v>
      </c>
      <c r="B144" s="793">
        <f t="shared" si="10"/>
        <v>3</v>
      </c>
      <c r="C144" s="793" t="s">
        <v>4945</v>
      </c>
      <c r="D144" s="570">
        <v>2.0</v>
      </c>
      <c r="E144" s="570">
        <v>1.0</v>
      </c>
      <c r="F144" s="570" t="s">
        <v>347</v>
      </c>
      <c r="G144" s="794" t="s">
        <v>5087</v>
      </c>
      <c r="H144" s="785"/>
      <c r="I144" s="796" t="s">
        <v>184</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184</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184</v>
      </c>
      <c r="CZ144" s="795"/>
      <c r="DA144" s="795"/>
      <c r="DB144" s="795"/>
      <c r="DC144" s="795"/>
      <c r="DD144" s="795"/>
      <c r="DE144" s="795"/>
      <c r="DF144" s="795"/>
    </row>
    <row r="145">
      <c r="A145" s="792" t="s">
        <v>2149</v>
      </c>
      <c r="B145" s="793"/>
      <c r="C145" s="793" t="s">
        <v>4945</v>
      </c>
      <c r="D145" s="570">
        <v>5.0</v>
      </c>
      <c r="E145" s="570">
        <v>1.0</v>
      </c>
      <c r="F145" s="570" t="s">
        <v>347</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347</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347</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537</v>
      </c>
      <c r="B148" s="793">
        <f t="shared" si="11"/>
        <v>2</v>
      </c>
      <c r="C148" s="793" t="s">
        <v>4945</v>
      </c>
      <c r="D148" s="570">
        <v>2.0</v>
      </c>
      <c r="E148" s="570">
        <v>1.0</v>
      </c>
      <c r="F148" s="570" t="s">
        <v>347</v>
      </c>
      <c r="G148" s="794" t="s">
        <v>5091</v>
      </c>
      <c r="H148" s="785"/>
      <c r="I148" s="795"/>
      <c r="J148" s="795"/>
      <c r="K148" s="795"/>
      <c r="L148" s="795"/>
      <c r="M148" s="795"/>
      <c r="N148" s="795"/>
      <c r="O148" s="796" t="s">
        <v>184</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184</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425</v>
      </c>
      <c r="B149" s="793"/>
      <c r="C149" s="793" t="s">
        <v>4945</v>
      </c>
      <c r="D149" s="570">
        <v>5.0</v>
      </c>
      <c r="E149" s="570">
        <v>5.0</v>
      </c>
      <c r="F149" s="570" t="s">
        <v>882</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347</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696</v>
      </c>
      <c r="B151" s="793">
        <f t="shared" si="12"/>
        <v>5</v>
      </c>
      <c r="C151" s="793" t="s">
        <v>4983</v>
      </c>
      <c r="D151" s="570">
        <v>2.0</v>
      </c>
      <c r="E151" s="570">
        <v>1.0</v>
      </c>
      <c r="F151" s="570" t="s">
        <v>347</v>
      </c>
      <c r="G151" s="794" t="s">
        <v>5094</v>
      </c>
      <c r="H151" s="785"/>
      <c r="I151" s="795"/>
      <c r="J151" s="795"/>
      <c r="K151" s="795"/>
      <c r="L151" s="795"/>
      <c r="M151" s="795"/>
      <c r="N151" s="795"/>
      <c r="O151" s="795"/>
      <c r="P151" s="796"/>
      <c r="Q151" s="796"/>
      <c r="R151" s="796" t="s">
        <v>184</v>
      </c>
      <c r="S151" s="795"/>
      <c r="T151" s="795"/>
      <c r="U151" s="795"/>
      <c r="V151" s="795"/>
      <c r="W151" s="795"/>
      <c r="X151" s="795"/>
      <c r="Y151" s="795"/>
      <c r="Z151" s="795"/>
      <c r="AA151" s="795"/>
      <c r="AB151" s="795"/>
      <c r="AC151" s="795"/>
      <c r="AD151" s="795"/>
      <c r="AE151" s="795"/>
      <c r="AF151" s="795"/>
      <c r="AG151" s="795"/>
      <c r="AH151" s="795"/>
      <c r="AI151" s="796" t="s">
        <v>184</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184</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184</v>
      </c>
      <c r="CO151" s="796" t="s">
        <v>184</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347</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347</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184</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184</v>
      </c>
      <c r="CB153" s="795"/>
      <c r="CC153" s="795"/>
      <c r="CD153" s="795"/>
      <c r="CE153" s="795"/>
      <c r="CF153" s="795"/>
      <c r="CG153" s="795"/>
      <c r="CH153" s="795"/>
      <c r="CI153" s="795"/>
      <c r="CJ153" s="795"/>
      <c r="CK153" s="795"/>
      <c r="CL153" s="795"/>
      <c r="CM153" s="795"/>
      <c r="CN153" s="795"/>
      <c r="CO153" s="795"/>
      <c r="CP153" s="795"/>
      <c r="CQ153" s="795"/>
      <c r="CR153" s="796"/>
      <c r="CS153" s="796" t="s">
        <v>184</v>
      </c>
      <c r="CT153" s="795"/>
      <c r="CU153" s="795"/>
      <c r="CV153" s="795"/>
      <c r="CW153" s="795"/>
      <c r="CX153" s="795"/>
      <c r="CY153" s="795"/>
      <c r="CZ153" s="795"/>
      <c r="DA153" s="795"/>
      <c r="DB153" s="795"/>
      <c r="DC153" s="795"/>
      <c r="DD153" s="795"/>
      <c r="DE153" s="795"/>
      <c r="DF153" s="795"/>
    </row>
    <row r="154">
      <c r="A154" s="792" t="s">
        <v>505</v>
      </c>
      <c r="B154" s="793">
        <f t="shared" si="13"/>
        <v>8</v>
      </c>
      <c r="C154" s="793" t="s">
        <v>4945</v>
      </c>
      <c r="D154" s="570">
        <v>2.0</v>
      </c>
      <c r="E154" s="570">
        <v>1.0</v>
      </c>
      <c r="F154" s="570" t="s">
        <v>347</v>
      </c>
      <c r="G154" s="794" t="s">
        <v>5097</v>
      </c>
      <c r="H154" s="785"/>
      <c r="I154" s="795"/>
      <c r="J154" s="795"/>
      <c r="K154" s="795"/>
      <c r="L154" s="795"/>
      <c r="M154" s="795"/>
      <c r="N154" s="795"/>
      <c r="O154" s="795"/>
      <c r="P154" s="795"/>
      <c r="Q154" s="795"/>
      <c r="R154" s="795"/>
      <c r="S154" s="795"/>
      <c r="T154" s="796" t="s">
        <v>184</v>
      </c>
      <c r="U154" s="795"/>
      <c r="V154" s="795"/>
      <c r="W154" s="795"/>
      <c r="X154" s="795"/>
      <c r="Y154" s="795"/>
      <c r="Z154" s="795"/>
      <c r="AA154" s="795"/>
      <c r="AB154" s="795"/>
      <c r="AC154" s="796" t="s">
        <v>184</v>
      </c>
      <c r="AD154" s="795"/>
      <c r="AE154" s="795"/>
      <c r="AF154" s="795"/>
      <c r="AG154" s="795"/>
      <c r="AH154" s="796" t="s">
        <v>184</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184</v>
      </c>
      <c r="BC154" s="796"/>
      <c r="BD154" s="795"/>
      <c r="BE154" s="795"/>
      <c r="BF154" s="795"/>
      <c r="BG154" s="795"/>
      <c r="BH154" s="795"/>
      <c r="BI154" s="795"/>
      <c r="BJ154" s="796"/>
      <c r="BK154" s="796" t="s">
        <v>184</v>
      </c>
      <c r="BL154" s="796"/>
      <c r="BM154" s="795"/>
      <c r="BN154" s="795"/>
      <c r="BO154" s="795"/>
      <c r="BP154" s="795"/>
      <c r="BQ154" s="796" t="s">
        <v>184</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184</v>
      </c>
      <c r="CN154" s="795"/>
      <c r="CO154" s="795"/>
      <c r="CP154" s="795"/>
      <c r="CQ154" s="795"/>
      <c r="CR154" s="795"/>
      <c r="CS154" s="795"/>
      <c r="CT154" s="795"/>
      <c r="CU154" s="795"/>
      <c r="CV154" s="795"/>
      <c r="CW154" s="795"/>
      <c r="CX154" s="795"/>
      <c r="CY154" s="795"/>
      <c r="CZ154" s="795"/>
      <c r="DA154" s="796" t="s">
        <v>184</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184</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127</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1277</v>
      </c>
      <c r="B157" s="793">
        <f t="shared" si="13"/>
        <v>4</v>
      </c>
      <c r="C157" s="793" t="s">
        <v>4945</v>
      </c>
      <c r="D157" s="570">
        <v>3.0</v>
      </c>
      <c r="E157" s="570">
        <v>1.0</v>
      </c>
      <c r="F157" s="570" t="s">
        <v>347</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184</v>
      </c>
      <c r="AG157" s="795"/>
      <c r="AH157" s="795"/>
      <c r="AI157" s="796" t="s">
        <v>184</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184</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184</v>
      </c>
      <c r="CU157" s="795"/>
      <c r="CV157" s="795"/>
      <c r="CW157" s="795"/>
      <c r="CX157" s="795"/>
      <c r="CY157" s="795"/>
      <c r="CZ157" s="795"/>
      <c r="DA157" s="795"/>
      <c r="DB157" s="795"/>
      <c r="DC157" s="795"/>
      <c r="DD157" s="795"/>
      <c r="DE157" s="795"/>
      <c r="DF157" s="795"/>
    </row>
    <row r="158">
      <c r="A158" s="792" t="s">
        <v>640</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273</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970</v>
      </c>
      <c r="B160" s="793">
        <f t="shared" si="14"/>
        <v>2</v>
      </c>
      <c r="C160" s="793" t="s">
        <v>4945</v>
      </c>
      <c r="D160" s="570">
        <v>3.0</v>
      </c>
      <c r="E160" s="570">
        <v>1.0</v>
      </c>
      <c r="F160" s="570" t="s">
        <v>347</v>
      </c>
      <c r="G160" s="794" t="s">
        <v>5103</v>
      </c>
      <c r="H160" s="785"/>
      <c r="I160" s="795"/>
      <c r="J160" s="795"/>
      <c r="K160" s="795"/>
      <c r="L160" s="795"/>
      <c r="M160" s="795"/>
      <c r="N160" s="795"/>
      <c r="O160" s="795"/>
      <c r="P160" s="795"/>
      <c r="Q160" s="795"/>
      <c r="R160" s="795"/>
      <c r="S160" s="795"/>
      <c r="T160" s="795"/>
      <c r="U160" s="795"/>
      <c r="V160" s="795"/>
      <c r="W160" s="795"/>
      <c r="X160" s="796" t="s">
        <v>184</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184</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347</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127</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849</v>
      </c>
      <c r="B164" s="793">
        <f t="shared" si="15"/>
        <v>1</v>
      </c>
      <c r="C164" s="793" t="s">
        <v>4945</v>
      </c>
      <c r="D164" s="570">
        <v>2.0</v>
      </c>
      <c r="E164" s="570">
        <v>1.0</v>
      </c>
      <c r="F164" s="570" t="s">
        <v>347</v>
      </c>
      <c r="G164" s="794" t="s">
        <v>5107</v>
      </c>
      <c r="H164" s="785"/>
      <c r="I164" s="795"/>
      <c r="J164" s="795"/>
      <c r="K164" s="795"/>
      <c r="L164" s="795"/>
      <c r="M164" s="795"/>
      <c r="N164" s="795"/>
      <c r="O164" s="795"/>
      <c r="P164" s="795"/>
      <c r="Q164" s="795"/>
      <c r="R164" s="795"/>
      <c r="S164" s="795"/>
      <c r="T164" s="795"/>
      <c r="U164" s="795"/>
      <c r="V164" s="796" t="s">
        <v>184</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347</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1090</v>
      </c>
      <c r="B166" s="793">
        <f t="shared" si="15"/>
        <v>3</v>
      </c>
      <c r="C166" s="793" t="s">
        <v>4945</v>
      </c>
      <c r="D166" s="570">
        <v>2.0</v>
      </c>
      <c r="E166" s="570">
        <v>2.0</v>
      </c>
      <c r="F166" s="570" t="s">
        <v>347</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184</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184</v>
      </c>
    </row>
    <row r="167">
      <c r="A167" s="792" t="s">
        <v>1688</v>
      </c>
      <c r="B167" s="793"/>
      <c r="C167" s="793" t="s">
        <v>4945</v>
      </c>
      <c r="D167" s="570">
        <v>3.0</v>
      </c>
      <c r="E167" s="570">
        <v>6.0</v>
      </c>
      <c r="F167" s="570" t="s">
        <v>127</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189</v>
      </c>
      <c r="B168" s="793">
        <f t="shared" ref="B168:B171" si="16">counta($I168:$DF168)</f>
        <v>4</v>
      </c>
      <c r="C168" s="793" t="s">
        <v>4945</v>
      </c>
      <c r="D168" s="570">
        <v>3.0</v>
      </c>
      <c r="E168" s="570">
        <v>1.0</v>
      </c>
      <c r="F168" s="570" t="s">
        <v>347</v>
      </c>
      <c r="G168" s="794" t="s">
        <v>5111</v>
      </c>
      <c r="H168" s="785"/>
      <c r="I168" s="796" t="s">
        <v>184</v>
      </c>
      <c r="J168" s="795"/>
      <c r="K168" s="795"/>
      <c r="L168" s="796" t="s">
        <v>184</v>
      </c>
      <c r="M168" s="795"/>
      <c r="N168" s="795"/>
      <c r="O168" s="795"/>
      <c r="P168" s="795"/>
      <c r="Q168" s="795"/>
      <c r="R168" s="795"/>
      <c r="S168" s="796"/>
      <c r="T168" s="795"/>
      <c r="U168" s="796"/>
      <c r="V168" s="796"/>
      <c r="W168" s="796" t="s">
        <v>184</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184</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347</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184</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347</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638</v>
      </c>
      <c r="B173" s="793">
        <f t="shared" ref="B173:B177" si="17">counta($I173:$DF173)</f>
        <v>6</v>
      </c>
      <c r="C173" s="793" t="s">
        <v>4945</v>
      </c>
      <c r="D173" s="570">
        <v>2.0</v>
      </c>
      <c r="E173" s="570">
        <v>1.0</v>
      </c>
      <c r="F173" s="570" t="s">
        <v>347</v>
      </c>
      <c r="G173" s="794" t="s">
        <v>5116</v>
      </c>
      <c r="H173" s="785"/>
      <c r="I173" s="795"/>
      <c r="J173" s="795"/>
      <c r="K173" s="795"/>
      <c r="L173" s="795"/>
      <c r="M173" s="795"/>
      <c r="N173" s="795"/>
      <c r="O173" s="795"/>
      <c r="P173" s="795"/>
      <c r="Q173" s="795"/>
      <c r="R173" s="795"/>
      <c r="S173" s="795"/>
      <c r="T173" s="795"/>
      <c r="U173" s="795"/>
      <c r="V173" s="796" t="s">
        <v>184</v>
      </c>
      <c r="W173" s="795"/>
      <c r="X173" s="795"/>
      <c r="Y173" s="795"/>
      <c r="Z173" s="795"/>
      <c r="AA173" s="795"/>
      <c r="AB173" s="795"/>
      <c r="AC173" s="795"/>
      <c r="AD173" s="795"/>
      <c r="AE173" s="795"/>
      <c r="AF173" s="795"/>
      <c r="AG173" s="795"/>
      <c r="AH173" s="795"/>
      <c r="AI173" s="795"/>
      <c r="AJ173" s="795"/>
      <c r="AK173" s="795"/>
      <c r="AL173" s="795"/>
      <c r="AM173" s="795"/>
      <c r="AN173" s="795"/>
      <c r="AO173" s="796" t="s">
        <v>184</v>
      </c>
      <c r="AP173" s="795"/>
      <c r="AQ173" s="795"/>
      <c r="AR173" s="795"/>
      <c r="AS173" s="795"/>
      <c r="AT173" s="795"/>
      <c r="AU173" s="795"/>
      <c r="AV173" s="795"/>
      <c r="AW173" s="795"/>
      <c r="AX173" s="795"/>
      <c r="AY173" s="795"/>
      <c r="AZ173" s="795"/>
      <c r="BA173" s="795"/>
      <c r="BB173" s="795"/>
      <c r="BC173" s="795"/>
      <c r="BD173" s="796"/>
      <c r="BE173" s="796"/>
      <c r="BF173" s="796" t="s">
        <v>184</v>
      </c>
      <c r="BG173" s="795"/>
      <c r="BH173" s="795"/>
      <c r="BI173" s="795"/>
      <c r="BJ173" s="795"/>
      <c r="BK173" s="795"/>
      <c r="BL173" s="795"/>
      <c r="BM173" s="796" t="s">
        <v>184</v>
      </c>
      <c r="BN173" s="796"/>
      <c r="BO173" s="796" t="s">
        <v>184</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184</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1274</v>
      </c>
      <c r="B174" s="793">
        <f t="shared" si="17"/>
        <v>5</v>
      </c>
      <c r="C174" s="793" t="s">
        <v>4945</v>
      </c>
      <c r="D174" s="570">
        <v>2.0</v>
      </c>
      <c r="E174" s="570">
        <v>2.0</v>
      </c>
      <c r="F174" s="570" t="s">
        <v>347</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184</v>
      </c>
      <c r="AG174" s="795"/>
      <c r="AH174" s="795"/>
      <c r="AI174" s="795"/>
      <c r="AJ174" s="795"/>
      <c r="AK174" s="795"/>
      <c r="AL174" s="795"/>
      <c r="AM174" s="796" t="s">
        <v>184</v>
      </c>
      <c r="AN174" s="795"/>
      <c r="AO174" s="795"/>
      <c r="AP174" s="795"/>
      <c r="AQ174" s="795"/>
      <c r="AR174" s="795"/>
      <c r="AS174" s="795"/>
      <c r="AT174" s="795"/>
      <c r="AU174" s="795"/>
      <c r="AV174" s="795"/>
      <c r="AW174" s="795"/>
      <c r="AX174" s="795"/>
      <c r="AY174" s="795"/>
      <c r="AZ174" s="795"/>
      <c r="BA174" s="795"/>
      <c r="BB174" s="796" t="s">
        <v>184</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184</v>
      </c>
      <c r="CT174" s="795"/>
      <c r="CU174" s="795"/>
      <c r="CV174" s="795"/>
      <c r="CW174" s="795"/>
      <c r="CX174" s="795"/>
      <c r="CY174" s="795"/>
      <c r="CZ174" s="796" t="s">
        <v>184</v>
      </c>
      <c r="DA174" s="796"/>
      <c r="DB174" s="796"/>
      <c r="DC174" s="796"/>
      <c r="DD174" s="796"/>
      <c r="DE174" s="796"/>
      <c r="DF174" s="796"/>
    </row>
    <row r="175">
      <c r="A175" s="792" t="s">
        <v>2285</v>
      </c>
      <c r="B175" s="793">
        <f t="shared" si="17"/>
        <v>4</v>
      </c>
      <c r="C175" s="793" t="s">
        <v>4945</v>
      </c>
      <c r="D175" s="570">
        <v>2.0</v>
      </c>
      <c r="E175" s="570">
        <v>2.0</v>
      </c>
      <c r="F175" s="570" t="s">
        <v>347</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184</v>
      </c>
      <c r="BW175" s="796"/>
      <c r="BX175" s="796" t="str">
        <f>image("https://i.imgur.com/LjzKX6u.png",4,15,33)</f>
        <v/>
      </c>
      <c r="BY175" s="796" t="s">
        <v>184</v>
      </c>
      <c r="BZ175" s="796"/>
      <c r="CA175" s="796"/>
      <c r="CB175" s="796" t="s">
        <v>184</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347</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184</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347</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347</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184</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184</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797</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184</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737</v>
      </c>
      <c r="B183" s="793">
        <f t="shared" si="18"/>
        <v>5</v>
      </c>
      <c r="C183" s="793" t="s">
        <v>4945</v>
      </c>
      <c r="D183" s="570">
        <v>2.0</v>
      </c>
      <c r="E183" s="570">
        <v>1.0</v>
      </c>
      <c r="F183" s="570" t="s">
        <v>347</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184</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184</v>
      </c>
      <c r="BK183" s="795"/>
      <c r="BL183" s="796" t="s">
        <v>184</v>
      </c>
      <c r="BM183" s="795"/>
      <c r="BN183" s="796" t="s">
        <v>184</v>
      </c>
      <c r="BO183" s="795"/>
      <c r="BP183" s="795"/>
      <c r="BQ183" s="796" t="s">
        <v>184</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347</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394</v>
      </c>
      <c r="B185" s="793">
        <f t="shared" si="18"/>
        <v>2</v>
      </c>
      <c r="C185" s="793" t="s">
        <v>4945</v>
      </c>
      <c r="D185" s="570">
        <v>2.0</v>
      </c>
      <c r="E185" s="570">
        <v>1.0</v>
      </c>
      <c r="F185" s="570" t="s">
        <v>347</v>
      </c>
      <c r="G185" s="794" t="s">
        <v>5128</v>
      </c>
      <c r="H185" s="785"/>
      <c r="I185" s="795"/>
      <c r="J185" s="796"/>
      <c r="K185" s="796"/>
      <c r="L185" s="796"/>
      <c r="M185" s="796" t="s">
        <v>184</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184</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863</v>
      </c>
      <c r="B186" s="793">
        <f t="shared" si="18"/>
        <v>3</v>
      </c>
      <c r="C186" s="793" t="s">
        <v>4945</v>
      </c>
      <c r="D186" s="570">
        <v>2.0</v>
      </c>
      <c r="E186" s="570" t="s">
        <v>273</v>
      </c>
      <c r="F186" s="570" t="s">
        <v>2963</v>
      </c>
      <c r="G186" s="794" t="s">
        <v>5129</v>
      </c>
      <c r="H186" s="785"/>
      <c r="I186" s="795"/>
      <c r="J186" s="795"/>
      <c r="K186" s="795"/>
      <c r="L186" s="795"/>
      <c r="M186" s="795"/>
      <c r="N186" s="795"/>
      <c r="O186" s="795"/>
      <c r="P186" s="795"/>
      <c r="Q186" s="795"/>
      <c r="R186" s="795"/>
      <c r="S186" s="795"/>
      <c r="T186" s="795"/>
      <c r="U186" s="795"/>
      <c r="V186" s="796"/>
      <c r="W186" s="796" t="s">
        <v>184</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184</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184</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347</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184</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347</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184</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347</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184</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184</v>
      </c>
      <c r="DA190" s="796"/>
      <c r="DB190" s="796"/>
      <c r="DC190" s="796"/>
      <c r="DD190" s="796"/>
      <c r="DE190" s="796"/>
      <c r="DF190" s="796"/>
    </row>
    <row r="191">
      <c r="A191" s="792" t="s">
        <v>1063</v>
      </c>
      <c r="B191" s="793">
        <f t="shared" si="18"/>
        <v>3</v>
      </c>
      <c r="C191" s="793" t="s">
        <v>4945</v>
      </c>
      <c r="D191" s="570">
        <v>5.0</v>
      </c>
      <c r="E191" s="570">
        <v>1.0</v>
      </c>
      <c r="F191" s="570" t="s">
        <v>347</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184</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184</v>
      </c>
      <c r="BG191" s="795"/>
      <c r="BH191" s="795"/>
      <c r="BI191" s="795"/>
      <c r="BJ191" s="795"/>
      <c r="BK191" s="795"/>
      <c r="BL191" s="795"/>
      <c r="BM191" s="796" t="s">
        <v>184</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347</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800</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184</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347</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867</v>
      </c>
      <c r="B195" s="793">
        <f>counta($I195:$DF195)</f>
        <v>0</v>
      </c>
      <c r="C195" s="793" t="s">
        <v>4945</v>
      </c>
      <c r="D195" s="570">
        <v>3.0</v>
      </c>
      <c r="E195" s="570">
        <v>3.0</v>
      </c>
      <c r="F195" s="570" t="s">
        <v>347</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634</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273</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184</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347</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768</v>
      </c>
      <c r="B199" s="793">
        <f t="shared" si="19"/>
        <v>7</v>
      </c>
      <c r="C199" s="793" t="s">
        <v>4945</v>
      </c>
      <c r="D199" s="570">
        <v>2.0</v>
      </c>
      <c r="E199" s="570" t="s">
        <v>273</v>
      </c>
      <c r="F199" s="570" t="s">
        <v>2963</v>
      </c>
      <c r="G199" s="794" t="s">
        <v>5142</v>
      </c>
      <c r="H199" s="785"/>
      <c r="I199" s="795"/>
      <c r="J199" s="795"/>
      <c r="K199" s="795"/>
      <c r="L199" s="795"/>
      <c r="M199" s="795"/>
      <c r="N199" s="795"/>
      <c r="O199" s="795"/>
      <c r="P199" s="795"/>
      <c r="Q199" s="795"/>
      <c r="R199" s="795"/>
      <c r="S199" s="795"/>
      <c r="T199" s="796" t="s">
        <v>184</v>
      </c>
      <c r="U199" s="795"/>
      <c r="V199" s="795"/>
      <c r="W199" s="795"/>
      <c r="X199" s="795"/>
      <c r="Y199" s="795"/>
      <c r="Z199" s="795"/>
      <c r="AA199" s="796" t="s">
        <v>184</v>
      </c>
      <c r="AB199" s="795"/>
      <c r="AC199" s="796" t="s">
        <v>184</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184</v>
      </c>
      <c r="BB199" s="795"/>
      <c r="BC199" s="795"/>
      <c r="BD199" s="795"/>
      <c r="BE199" s="795"/>
      <c r="BF199" s="795"/>
      <c r="BG199" s="795"/>
      <c r="BH199" s="795"/>
      <c r="BI199" s="796" t="s">
        <v>184</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184</v>
      </c>
      <c r="DA199" s="795"/>
      <c r="DB199" s="795"/>
      <c r="DC199" s="795"/>
      <c r="DD199" s="795"/>
      <c r="DE199" s="795"/>
      <c r="DF199" s="795"/>
    </row>
    <row r="200">
      <c r="A200" s="792" t="s">
        <v>4431</v>
      </c>
      <c r="B200" s="793"/>
      <c r="C200" s="793" t="s">
        <v>4945</v>
      </c>
      <c r="D200" s="570">
        <v>4.0</v>
      </c>
      <c r="E200" s="570">
        <v>1.0</v>
      </c>
      <c r="F200" s="570" t="s">
        <v>347</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273</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184</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734</v>
      </c>
      <c r="B202" s="793"/>
      <c r="C202" s="793" t="s">
        <v>4945</v>
      </c>
      <c r="D202" s="570">
        <v>2.0</v>
      </c>
      <c r="E202" s="570">
        <v>2.0</v>
      </c>
      <c r="F202" s="570" t="s">
        <v>347</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1338</v>
      </c>
      <c r="B203" s="793"/>
      <c r="C203" s="793" t="s">
        <v>4945</v>
      </c>
      <c r="D203" s="570">
        <v>3.0</v>
      </c>
      <c r="E203" s="570" t="s">
        <v>273</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1288</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184</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184</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347</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882</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347</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256</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264</v>
      </c>
      <c r="B211" s="807"/>
      <c r="C211" s="807" t="s">
        <v>4945</v>
      </c>
      <c r="D211" s="603">
        <v>4.0</v>
      </c>
      <c r="E211" s="603">
        <v>6.0</v>
      </c>
      <c r="F211" s="603" t="s">
        <v>882</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184</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347</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230</v>
      </c>
      <c r="B215" s="807">
        <f t="shared" si="20"/>
        <v>3</v>
      </c>
      <c r="C215" s="807" t="s">
        <v>4945</v>
      </c>
      <c r="D215" s="603">
        <v>5.0</v>
      </c>
      <c r="E215" s="603">
        <v>3.0</v>
      </c>
      <c r="F215" s="603">
        <v>4.0</v>
      </c>
      <c r="G215" s="808" t="s">
        <v>5157</v>
      </c>
      <c r="H215" s="785"/>
      <c r="I215" s="809"/>
      <c r="J215" s="811" t="s">
        <v>184</v>
      </c>
      <c r="K215" s="809"/>
      <c r="L215" s="809"/>
      <c r="M215" s="809"/>
      <c r="N215" s="809"/>
      <c r="O215" s="809"/>
      <c r="P215" s="809"/>
      <c r="Q215" s="809"/>
      <c r="R215" s="809"/>
      <c r="S215" s="809"/>
      <c r="T215" s="809"/>
      <c r="U215" s="809"/>
      <c r="V215" s="809"/>
      <c r="W215" s="809"/>
      <c r="X215" s="810"/>
      <c r="Y215" s="810" t="s">
        <v>184</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184</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584</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184</v>
      </c>
      <c r="AV217" s="809"/>
      <c r="AW217" s="809"/>
      <c r="AX217" s="809"/>
      <c r="AY217" s="809"/>
      <c r="AZ217" s="809"/>
      <c r="BA217" s="809"/>
      <c r="BB217" s="809"/>
      <c r="BC217" s="810" t="s">
        <v>184</v>
      </c>
      <c r="BD217" s="809"/>
      <c r="BE217" s="809"/>
      <c r="BF217" s="809"/>
      <c r="BG217" s="810"/>
      <c r="BH217" s="810" t="s">
        <v>184</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273</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184</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184</v>
      </c>
      <c r="DD219" s="810"/>
      <c r="DE219" s="810"/>
      <c r="DF219" s="810"/>
    </row>
    <row r="220">
      <c r="A220" s="806" t="s">
        <v>2348</v>
      </c>
      <c r="B220" s="807">
        <f t="shared" si="20"/>
        <v>1</v>
      </c>
      <c r="C220" s="807" t="s">
        <v>4945</v>
      </c>
      <c r="D220" s="603">
        <v>5.0</v>
      </c>
      <c r="E220" s="603">
        <v>2.0</v>
      </c>
      <c r="F220" s="603" t="s">
        <v>347</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184</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184</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347</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127</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347</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579</v>
      </c>
      <c r="B226" s="807">
        <f>counta($I226:$DF226)</f>
        <v>5</v>
      </c>
      <c r="C226" s="807" t="s">
        <v>4945</v>
      </c>
      <c r="D226" s="603">
        <v>2.0</v>
      </c>
      <c r="E226" s="603">
        <v>2.0</v>
      </c>
      <c r="F226" s="603" t="s">
        <v>347</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184</v>
      </c>
      <c r="AS226" s="809"/>
      <c r="AT226" s="809"/>
      <c r="AU226" s="809"/>
      <c r="AV226" s="809"/>
      <c r="AW226" s="809"/>
      <c r="AX226" s="809"/>
      <c r="AY226" s="809"/>
      <c r="AZ226" s="809"/>
      <c r="BA226" s="809"/>
      <c r="BB226" s="809"/>
      <c r="BC226" s="809"/>
      <c r="BD226" s="809"/>
      <c r="BE226" s="809"/>
      <c r="BF226" s="809"/>
      <c r="BG226" s="810"/>
      <c r="BH226" s="810" t="s">
        <v>184</v>
      </c>
      <c r="BI226" s="809"/>
      <c r="BJ226" s="809"/>
      <c r="BK226" s="809"/>
      <c r="BL226" s="809"/>
      <c r="BM226" s="809"/>
      <c r="BN226" s="809"/>
      <c r="BO226" s="809"/>
      <c r="BP226" s="809"/>
      <c r="BQ226" s="809"/>
      <c r="BR226" s="809"/>
      <c r="BS226" s="809"/>
      <c r="BT226" s="809"/>
      <c r="BU226" s="809"/>
      <c r="BV226" s="809"/>
      <c r="BW226" s="810" t="s">
        <v>184</v>
      </c>
      <c r="BX226" s="809"/>
      <c r="BY226" s="809"/>
      <c r="BZ226" s="809"/>
      <c r="CA226" s="809"/>
      <c r="CB226" s="809"/>
      <c r="CC226" s="809"/>
      <c r="CD226" s="809"/>
      <c r="CE226" s="809"/>
      <c r="CF226" s="809"/>
      <c r="CG226" s="809"/>
      <c r="CH226" s="809"/>
      <c r="CI226" s="809"/>
      <c r="CJ226" s="809"/>
      <c r="CK226" s="809"/>
      <c r="CL226" s="809"/>
      <c r="CM226" s="809"/>
      <c r="CN226" s="809"/>
      <c r="CO226" s="810"/>
      <c r="CP226" s="810" t="s">
        <v>184</v>
      </c>
      <c r="CQ226" s="810"/>
      <c r="CR226" s="809"/>
      <c r="CS226" s="809"/>
      <c r="CT226" s="809"/>
      <c r="CU226" s="809"/>
      <c r="CV226" s="809"/>
      <c r="CW226" s="809"/>
      <c r="CX226" s="809"/>
      <c r="CY226" s="809"/>
      <c r="CZ226" s="809"/>
      <c r="DA226" s="809"/>
      <c r="DB226" s="809"/>
      <c r="DC226" s="810" t="s">
        <v>184</v>
      </c>
      <c r="DD226" s="809"/>
      <c r="DE226" s="809"/>
      <c r="DF226" s="809"/>
    </row>
    <row r="227">
      <c r="A227" s="806" t="s">
        <v>888</v>
      </c>
      <c r="B227" s="807"/>
      <c r="C227" s="807" t="s">
        <v>4945</v>
      </c>
      <c r="D227" s="603">
        <v>2.0</v>
      </c>
      <c r="E227" s="603">
        <v>2.0</v>
      </c>
      <c r="F227" s="603" t="s">
        <v>347</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273</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897</v>
      </c>
      <c r="B229" s="807">
        <f t="shared" si="21"/>
        <v>2</v>
      </c>
      <c r="C229" s="807" t="s">
        <v>4945</v>
      </c>
      <c r="D229" s="603">
        <v>5.0</v>
      </c>
      <c r="E229" s="603">
        <v>5.0</v>
      </c>
      <c r="F229" s="603" t="s">
        <v>882</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184</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184</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347</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184</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289</v>
      </c>
      <c r="B231" s="807">
        <f t="shared" si="21"/>
        <v>6</v>
      </c>
      <c r="C231" s="807" t="s">
        <v>4945</v>
      </c>
      <c r="D231" s="603">
        <v>2.0</v>
      </c>
      <c r="E231" s="603">
        <v>2.0</v>
      </c>
      <c r="F231" s="603" t="s">
        <v>347</v>
      </c>
      <c r="G231" s="808" t="s">
        <v>5173</v>
      </c>
      <c r="H231" s="785"/>
      <c r="I231" s="809"/>
      <c r="J231" s="811" t="s">
        <v>184</v>
      </c>
      <c r="K231" s="810" t="s">
        <v>184</v>
      </c>
      <c r="L231" s="810"/>
      <c r="M231" s="809"/>
      <c r="N231" s="809"/>
      <c r="O231" s="809"/>
      <c r="P231" s="809"/>
      <c r="Q231" s="809"/>
      <c r="R231" s="809"/>
      <c r="S231" s="809"/>
      <c r="T231" s="809"/>
      <c r="U231" s="809"/>
      <c r="V231" s="809"/>
      <c r="W231" s="809"/>
      <c r="X231" s="810"/>
      <c r="Y231" s="810" t="s">
        <v>184</v>
      </c>
      <c r="Z231" s="810"/>
      <c r="AA231" s="809"/>
      <c r="AB231" s="809"/>
      <c r="AC231" s="809"/>
      <c r="AD231" s="809"/>
      <c r="AE231" s="809"/>
      <c r="AF231" s="809"/>
      <c r="AG231" s="810" t="s">
        <v>184</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184</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184</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997</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184</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184</v>
      </c>
      <c r="BX232" s="809"/>
      <c r="BY232" s="809"/>
      <c r="BZ232" s="809"/>
      <c r="CA232" s="809"/>
      <c r="CB232" s="809"/>
      <c r="CC232" s="809"/>
      <c r="CD232" s="809"/>
      <c r="CE232" s="809"/>
      <c r="CF232" s="809"/>
      <c r="CG232" s="810"/>
      <c r="CH232" s="810"/>
      <c r="CI232" s="810"/>
      <c r="CJ232" s="810" t="s">
        <v>184</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823</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184</v>
      </c>
      <c r="CG233" s="809"/>
      <c r="CH233" s="809"/>
      <c r="CI233" s="809"/>
      <c r="CJ233" s="809"/>
      <c r="CK233" s="809"/>
      <c r="CL233" s="809"/>
      <c r="CM233" s="809"/>
      <c r="CN233" s="809"/>
      <c r="CO233" s="810"/>
      <c r="CP233" s="810" t="s">
        <v>184</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347</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184</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1292</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184</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184</v>
      </c>
      <c r="CQ235" s="810"/>
      <c r="CR235" s="809"/>
      <c r="CS235" s="809"/>
      <c r="CT235" s="809"/>
      <c r="CU235" s="809"/>
      <c r="CV235" s="809"/>
      <c r="CW235" s="809"/>
      <c r="CX235" s="809"/>
      <c r="CY235" s="809"/>
      <c r="CZ235" s="809"/>
      <c r="DA235" s="809"/>
      <c r="DB235" s="809"/>
      <c r="DC235" s="809"/>
      <c r="DD235" s="809"/>
      <c r="DE235" s="809"/>
      <c r="DF235" s="809"/>
    </row>
    <row r="236">
      <c r="A236" s="806" t="s">
        <v>916</v>
      </c>
      <c r="B236" s="807">
        <f t="shared" si="21"/>
        <v>3</v>
      </c>
      <c r="C236" s="807" t="s">
        <v>4945</v>
      </c>
      <c r="D236" s="603">
        <v>1.0</v>
      </c>
      <c r="E236" s="603">
        <v>2.0</v>
      </c>
      <c r="F236" s="603" t="s">
        <v>347</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184</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184</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184</v>
      </c>
      <c r="DE236" s="810"/>
      <c r="DF236" s="809"/>
    </row>
    <row r="237">
      <c r="A237" s="806" t="s">
        <v>3983</v>
      </c>
      <c r="B237" s="807">
        <f t="shared" si="21"/>
        <v>0</v>
      </c>
      <c r="C237" s="807" t="s">
        <v>4945</v>
      </c>
      <c r="D237" s="603">
        <v>5.0</v>
      </c>
      <c r="E237" s="603">
        <v>5.0</v>
      </c>
      <c r="F237" s="603" t="s">
        <v>273</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882</v>
      </c>
      <c r="G238" s="808" t="s">
        <v>5181</v>
      </c>
      <c r="H238" s="785"/>
      <c r="I238" s="809"/>
      <c r="J238" s="809"/>
      <c r="K238" s="809"/>
      <c r="L238" s="809"/>
      <c r="M238" s="809"/>
      <c r="N238" s="810" t="s">
        <v>184</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1003</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184</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1228</v>
      </c>
      <c r="B240" s="807">
        <f t="shared" si="21"/>
        <v>1</v>
      </c>
      <c r="C240" s="807" t="s">
        <v>4945</v>
      </c>
      <c r="D240" s="603">
        <v>5.0</v>
      </c>
      <c r="E240" s="603">
        <v>2.0</v>
      </c>
      <c r="F240" s="603" t="s">
        <v>347</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184</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273</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226</v>
      </c>
      <c r="B242" s="807">
        <f t="shared" si="21"/>
        <v>8</v>
      </c>
      <c r="C242" s="807" t="s">
        <v>4983</v>
      </c>
      <c r="D242" s="603">
        <v>1.0</v>
      </c>
      <c r="E242" s="603">
        <v>2.0</v>
      </c>
      <c r="F242" s="603" t="s">
        <v>347</v>
      </c>
      <c r="G242" s="808" t="s">
        <v>5185</v>
      </c>
      <c r="H242" s="785"/>
      <c r="I242" s="809"/>
      <c r="J242" s="809"/>
      <c r="K242" s="809"/>
      <c r="L242" s="809"/>
      <c r="M242" s="809"/>
      <c r="N242" s="809"/>
      <c r="O242" s="809"/>
      <c r="P242" s="809"/>
      <c r="Q242" s="809"/>
      <c r="R242" s="809"/>
      <c r="S242" s="809"/>
      <c r="T242" s="809"/>
      <c r="U242" s="809"/>
      <c r="V242" s="809"/>
      <c r="W242" s="809"/>
      <c r="X242" s="810"/>
      <c r="Y242" s="810" t="s">
        <v>184</v>
      </c>
      <c r="Z242" s="810"/>
      <c r="AA242" s="809"/>
      <c r="AB242" s="809"/>
      <c r="AC242" s="809"/>
      <c r="AD242" s="809"/>
      <c r="AE242" s="809"/>
      <c r="AF242" s="809"/>
      <c r="AG242" s="810" t="s">
        <v>184</v>
      </c>
      <c r="AH242" s="809"/>
      <c r="AI242" s="809"/>
      <c r="AJ242" s="809"/>
      <c r="AK242" s="809"/>
      <c r="AL242" s="809"/>
      <c r="AM242" s="809"/>
      <c r="AN242" s="809"/>
      <c r="AO242" s="809"/>
      <c r="AP242" s="810" t="s">
        <v>184</v>
      </c>
      <c r="AQ242" s="809"/>
      <c r="AR242" s="810" t="s">
        <v>184</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184</v>
      </c>
      <c r="BT242" s="809"/>
      <c r="BU242" s="809"/>
      <c r="BV242" s="809"/>
      <c r="BW242" s="809"/>
      <c r="BX242" s="809"/>
      <c r="BY242" s="809"/>
      <c r="BZ242" s="809"/>
      <c r="CA242" s="809"/>
      <c r="CB242" s="809"/>
      <c r="CC242" s="809"/>
      <c r="CD242" s="809"/>
      <c r="CE242" s="809"/>
      <c r="CF242" s="809"/>
      <c r="CG242" s="810"/>
      <c r="CH242" s="810"/>
      <c r="CI242" s="810"/>
      <c r="CJ242" s="810" t="s">
        <v>184</v>
      </c>
      <c r="CK242" s="809"/>
      <c r="CL242" s="809"/>
      <c r="CM242" s="809"/>
      <c r="CN242" s="809"/>
      <c r="CO242" s="809"/>
      <c r="CP242" s="809"/>
      <c r="CQ242" s="809"/>
      <c r="CR242" s="809"/>
      <c r="CS242" s="809"/>
      <c r="CT242" s="809"/>
      <c r="CU242" s="809"/>
      <c r="CV242" s="809"/>
      <c r="CW242" s="810" t="s">
        <v>184</v>
      </c>
      <c r="CX242" s="809"/>
      <c r="CY242" s="809"/>
      <c r="CZ242" s="809"/>
      <c r="DA242" s="809"/>
      <c r="DB242" s="809"/>
      <c r="DC242" s="810" t="s">
        <v>184</v>
      </c>
      <c r="DD242" s="809"/>
      <c r="DE242" s="809"/>
      <c r="DF242" s="809"/>
    </row>
    <row r="243">
      <c r="A243" s="806" t="s">
        <v>1294</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184</v>
      </c>
      <c r="AH243" s="809"/>
      <c r="AI243" s="809"/>
      <c r="AJ243" s="809"/>
      <c r="AK243" s="809"/>
      <c r="AL243" s="809"/>
      <c r="AM243" s="809"/>
      <c r="AN243" s="809"/>
      <c r="AO243" s="809"/>
      <c r="AP243" s="810" t="s">
        <v>184</v>
      </c>
      <c r="AQ243" s="809"/>
      <c r="AR243" s="810" t="s">
        <v>184</v>
      </c>
      <c r="AS243" s="809"/>
      <c r="AT243" s="809"/>
      <c r="AU243" s="809"/>
      <c r="AV243" s="809"/>
      <c r="AW243" s="809"/>
      <c r="AX243" s="809"/>
      <c r="AY243" s="809"/>
      <c r="AZ243" s="809"/>
      <c r="BA243" s="809"/>
      <c r="BB243" s="809"/>
      <c r="BC243" s="809"/>
      <c r="BD243" s="810" t="s">
        <v>184</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818</v>
      </c>
      <c r="B244" s="807">
        <f t="shared" si="21"/>
        <v>6</v>
      </c>
      <c r="C244" s="807" t="s">
        <v>4983</v>
      </c>
      <c r="D244" s="603">
        <v>1.0</v>
      </c>
      <c r="E244" s="603">
        <v>2.0</v>
      </c>
      <c r="F244" s="603" t="s">
        <v>347</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184</v>
      </c>
      <c r="AV244" s="809"/>
      <c r="AW244" s="809"/>
      <c r="AX244" s="809"/>
      <c r="AY244" s="809"/>
      <c r="AZ244" s="809"/>
      <c r="BA244" s="809"/>
      <c r="BB244" s="809"/>
      <c r="BC244" s="809"/>
      <c r="BD244" s="809"/>
      <c r="BE244" s="809"/>
      <c r="BF244" s="809"/>
      <c r="BG244" s="810" t="s">
        <v>184</v>
      </c>
      <c r="BH244" s="810" t="s">
        <v>184</v>
      </c>
      <c r="BI244" s="809"/>
      <c r="BJ244" s="809"/>
      <c r="BK244" s="809"/>
      <c r="BL244" s="809"/>
      <c r="BM244" s="809"/>
      <c r="BN244" s="809"/>
      <c r="BO244" s="809"/>
      <c r="BP244" s="809"/>
      <c r="BQ244" s="809"/>
      <c r="BR244" s="810" t="s">
        <v>184</v>
      </c>
      <c r="BS244" s="810"/>
      <c r="BT244" s="809"/>
      <c r="BU244" s="809"/>
      <c r="BV244" s="809"/>
      <c r="BW244" s="810" t="s">
        <v>184</v>
      </c>
      <c r="BX244" s="809"/>
      <c r="BY244" s="809"/>
      <c r="BZ244" s="809"/>
      <c r="CA244" s="809"/>
      <c r="CB244" s="809"/>
      <c r="CC244" s="809"/>
      <c r="CD244" s="809"/>
      <c r="CE244" s="809"/>
      <c r="CF244" s="809"/>
      <c r="CG244" s="810"/>
      <c r="CH244" s="810"/>
      <c r="CI244" s="810"/>
      <c r="CJ244" s="810" t="s">
        <v>184</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127</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347</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184</v>
      </c>
      <c r="DE246" s="811"/>
      <c r="DF246" s="809"/>
    </row>
    <row r="247">
      <c r="A247" s="806" t="s">
        <v>259</v>
      </c>
      <c r="B247" s="807">
        <f t="shared" si="21"/>
        <v>2</v>
      </c>
      <c r="C247" s="807" t="s">
        <v>4945</v>
      </c>
      <c r="D247" s="603">
        <v>5.0</v>
      </c>
      <c r="E247" s="603" t="s">
        <v>273</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184</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184</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466</v>
      </c>
      <c r="B249" s="807">
        <f t="shared" si="21"/>
        <v>0</v>
      </c>
      <c r="C249" s="807" t="s">
        <v>4945</v>
      </c>
      <c r="D249" s="603">
        <v>5.0</v>
      </c>
      <c r="E249" s="603">
        <v>5.0</v>
      </c>
      <c r="F249" s="603" t="s">
        <v>882</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347</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347</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184</v>
      </c>
      <c r="DE251" s="811"/>
      <c r="DF251" s="809"/>
    </row>
    <row r="252">
      <c r="A252" s="806" t="s">
        <v>2707</v>
      </c>
      <c r="B252" s="807">
        <f t="shared" si="21"/>
        <v>0</v>
      </c>
      <c r="C252" s="807" t="s">
        <v>4983</v>
      </c>
      <c r="D252" s="603">
        <v>1.0</v>
      </c>
      <c r="E252" s="603">
        <v>2.0</v>
      </c>
      <c r="F252" s="603" t="s">
        <v>347</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217</v>
      </c>
      <c r="B253" s="807">
        <f t="shared" si="21"/>
        <v>3</v>
      </c>
      <c r="C253" s="807" t="s">
        <v>4945</v>
      </c>
      <c r="D253" s="603">
        <v>1.0</v>
      </c>
      <c r="E253" s="603">
        <v>2.0</v>
      </c>
      <c r="F253" s="603" t="s">
        <v>347</v>
      </c>
      <c r="G253" s="808" t="s">
        <v>5196</v>
      </c>
      <c r="H253" s="785"/>
      <c r="I253" s="809"/>
      <c r="J253" s="810"/>
      <c r="K253" s="810"/>
      <c r="L253" s="810"/>
      <c r="M253" s="810"/>
      <c r="N253" s="810" t="s">
        <v>184</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184</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184</v>
      </c>
      <c r="CV253" s="809"/>
      <c r="CW253" s="809"/>
      <c r="CX253" s="809"/>
      <c r="CY253" s="809"/>
      <c r="CZ253" s="809"/>
      <c r="DA253" s="809"/>
      <c r="DB253" s="809"/>
      <c r="DC253" s="809"/>
      <c r="DD253" s="809"/>
      <c r="DE253" s="809"/>
      <c r="DF253" s="809"/>
    </row>
    <row r="254">
      <c r="A254" s="806" t="s">
        <v>263</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184</v>
      </c>
      <c r="BH254" s="809"/>
      <c r="BI254" s="809"/>
      <c r="BJ254" s="809"/>
      <c r="BK254" s="809"/>
      <c r="BL254" s="809"/>
      <c r="BM254" s="809"/>
      <c r="BN254" s="809"/>
      <c r="BO254" s="809"/>
      <c r="BP254" s="809"/>
      <c r="BQ254" s="809"/>
      <c r="BR254" s="809"/>
      <c r="BS254" s="809"/>
      <c r="BT254" s="809"/>
      <c r="BU254" s="809"/>
      <c r="BV254" s="809"/>
      <c r="BW254" s="810" t="s">
        <v>184</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184</v>
      </c>
      <c r="CX254" s="809"/>
      <c r="CY254" s="809"/>
      <c r="CZ254" s="809"/>
      <c r="DA254" s="809"/>
      <c r="DB254" s="809"/>
      <c r="DC254" s="809"/>
      <c r="DD254" s="809"/>
      <c r="DE254" s="809"/>
      <c r="DF254" s="809"/>
    </row>
    <row r="255">
      <c r="A255" s="806" t="s">
        <v>2732</v>
      </c>
      <c r="B255" s="807"/>
      <c r="C255" s="807" t="s">
        <v>4945</v>
      </c>
      <c r="D255" s="603">
        <v>3.0</v>
      </c>
      <c r="E255" s="603">
        <v>2.0</v>
      </c>
      <c r="F255" s="603" t="s">
        <v>347</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821</v>
      </c>
      <c r="B256" s="807">
        <f t="shared" ref="B256:B258" si="22">counta($I256:$DF256)</f>
        <v>1</v>
      </c>
      <c r="C256" s="807" t="s">
        <v>4945</v>
      </c>
      <c r="D256" s="603">
        <v>5.0</v>
      </c>
      <c r="E256" s="603">
        <v>5.0</v>
      </c>
      <c r="F256" s="603" t="s">
        <v>882</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184</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347</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223</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184</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184</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347</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283</v>
      </c>
      <c r="B261" s="807">
        <f t="shared" si="23"/>
        <v>5</v>
      </c>
      <c r="C261" s="807" t="s">
        <v>4983</v>
      </c>
      <c r="D261" s="603">
        <v>1.0</v>
      </c>
      <c r="E261" s="603">
        <v>2.0</v>
      </c>
      <c r="F261" s="603" t="s">
        <v>347</v>
      </c>
      <c r="G261" s="808" t="s">
        <v>5205</v>
      </c>
      <c r="H261" s="785"/>
      <c r="I261" s="809"/>
      <c r="J261" s="811" t="s">
        <v>184</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184</v>
      </c>
      <c r="AQ261" s="809"/>
      <c r="AR261" s="810" t="s">
        <v>184</v>
      </c>
      <c r="AS261" s="809"/>
      <c r="AT261" s="809"/>
      <c r="AU261" s="809"/>
      <c r="AV261" s="809"/>
      <c r="AW261" s="809"/>
      <c r="AX261" s="809"/>
      <c r="AY261" s="809"/>
      <c r="AZ261" s="809"/>
      <c r="BA261" s="809"/>
      <c r="BB261" s="809"/>
      <c r="BC261" s="809"/>
      <c r="BD261" s="809"/>
      <c r="BE261" s="809"/>
      <c r="BF261" s="809"/>
      <c r="BG261" s="810"/>
      <c r="BH261" s="810" t="s">
        <v>184</v>
      </c>
      <c r="BI261" s="809"/>
      <c r="BJ261" s="809"/>
      <c r="BK261" s="809"/>
      <c r="BL261" s="809"/>
      <c r="BM261" s="809"/>
      <c r="BN261" s="809"/>
      <c r="BO261" s="809"/>
      <c r="BP261" s="809"/>
      <c r="BQ261" s="809"/>
      <c r="BR261" s="809"/>
      <c r="BS261" s="809"/>
      <c r="BT261" s="810" t="s">
        <v>184</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347</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1202</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184</v>
      </c>
      <c r="AS263" s="809"/>
      <c r="AT263" s="809"/>
      <c r="AU263" s="809"/>
      <c r="AV263" s="810"/>
      <c r="AW263" s="810" t="s">
        <v>184</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184</v>
      </c>
      <c r="DD263" s="809"/>
      <c r="DE263" s="809"/>
      <c r="DF263" s="809"/>
    </row>
    <row r="264">
      <c r="A264" s="806" t="s">
        <v>1289</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184</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184</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817</v>
      </c>
      <c r="B265" s="807"/>
      <c r="C265" s="807" t="s">
        <v>4945</v>
      </c>
      <c r="D265" s="603">
        <v>2.0</v>
      </c>
      <c r="E265" s="603">
        <v>2.0</v>
      </c>
      <c r="F265" s="603" t="s">
        <v>347</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347</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1193</v>
      </c>
      <c r="B267" s="807">
        <f t="shared" si="24"/>
        <v>0</v>
      </c>
      <c r="C267" s="807" t="s">
        <v>4945</v>
      </c>
      <c r="D267" s="603">
        <v>1.0</v>
      </c>
      <c r="E267" s="603">
        <v>2.0</v>
      </c>
      <c r="F267" s="603" t="s">
        <v>347</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912</v>
      </c>
      <c r="B268" s="807"/>
      <c r="C268" s="807" t="s">
        <v>4983</v>
      </c>
      <c r="D268" s="603">
        <v>1.0</v>
      </c>
      <c r="E268" s="603">
        <v>1.0</v>
      </c>
      <c r="F268" s="603" t="s">
        <v>347</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292</v>
      </c>
      <c r="B269" s="807">
        <f t="shared" ref="B269:B293" si="25">counta($I269:$DF269)</f>
        <v>1</v>
      </c>
      <c r="C269" s="807" t="s">
        <v>4945</v>
      </c>
      <c r="D269" s="603">
        <v>1.0</v>
      </c>
      <c r="E269" s="603">
        <v>2.0</v>
      </c>
      <c r="F269" s="603" t="s">
        <v>347</v>
      </c>
      <c r="G269" s="808" t="s">
        <v>5213</v>
      </c>
      <c r="H269" s="785"/>
      <c r="I269" s="809"/>
      <c r="J269" s="811" t="s">
        <v>184</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184</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1116</v>
      </c>
      <c r="B271" s="807">
        <f t="shared" si="25"/>
        <v>1</v>
      </c>
      <c r="C271" s="807" t="s">
        <v>4945</v>
      </c>
      <c r="D271" s="603">
        <v>2.0</v>
      </c>
      <c r="E271" s="603">
        <v>2.0</v>
      </c>
      <c r="F271" s="603" t="s">
        <v>347</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184</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347</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184</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1117</v>
      </c>
      <c r="B273" s="807">
        <f t="shared" si="25"/>
        <v>2</v>
      </c>
      <c r="C273" s="807" t="s">
        <v>4945</v>
      </c>
      <c r="D273" s="603">
        <v>3.0</v>
      </c>
      <c r="E273" s="603" t="s">
        <v>273</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184</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184</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273</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184</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1201</v>
      </c>
      <c r="B275" s="807">
        <f t="shared" si="25"/>
        <v>0</v>
      </c>
      <c r="C275" s="807" t="s">
        <v>4945</v>
      </c>
      <c r="D275" s="603">
        <v>5.0</v>
      </c>
      <c r="E275" s="603" t="s">
        <v>273</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347</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184</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347</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184</v>
      </c>
      <c r="BE277" s="809"/>
      <c r="BF277" s="809"/>
      <c r="BG277" s="809"/>
      <c r="BH277" s="809"/>
      <c r="BI277" s="809"/>
      <c r="BJ277" s="809"/>
      <c r="BK277" s="809"/>
      <c r="BL277" s="809"/>
      <c r="BM277" s="809"/>
      <c r="BN277" s="809"/>
      <c r="BO277" s="809"/>
      <c r="BP277" s="809"/>
      <c r="BQ277" s="809"/>
      <c r="BR277" s="809"/>
      <c r="BS277" s="809"/>
      <c r="BT277" s="809"/>
      <c r="BU277" s="810" t="s">
        <v>184</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288</v>
      </c>
      <c r="B278" s="807">
        <f t="shared" si="25"/>
        <v>1</v>
      </c>
      <c r="C278" s="807" t="s">
        <v>4945</v>
      </c>
      <c r="D278" s="603">
        <v>5.0</v>
      </c>
      <c r="E278" s="603" t="s">
        <v>273</v>
      </c>
      <c r="F278" s="603">
        <v>5.0</v>
      </c>
      <c r="G278" s="808" t="s">
        <v>5223</v>
      </c>
      <c r="H278" s="785"/>
      <c r="I278" s="809"/>
      <c r="J278" s="811" t="s">
        <v>184</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995</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184</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347</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127</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246</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347</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273</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184</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582</v>
      </c>
      <c r="B288" s="807">
        <f t="shared" si="25"/>
        <v>0</v>
      </c>
      <c r="C288" s="807" t="s">
        <v>4945</v>
      </c>
      <c r="D288" s="603">
        <v>3.0</v>
      </c>
      <c r="E288" s="603">
        <v>6.0</v>
      </c>
      <c r="F288" s="603" t="s">
        <v>127</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882</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184</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659</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184</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184</v>
      </c>
      <c r="AQ291" s="809"/>
      <c r="AR291" s="810" t="s">
        <v>184</v>
      </c>
      <c r="AS291" s="810"/>
      <c r="AT291" s="810"/>
      <c r="AU291" s="810" t="s">
        <v>184</v>
      </c>
      <c r="AV291" s="809"/>
      <c r="AW291" s="809"/>
      <c r="AX291" s="809"/>
      <c r="AY291" s="809"/>
      <c r="AZ291" s="809"/>
      <c r="BA291" s="809"/>
      <c r="BB291" s="809"/>
      <c r="BC291" s="809"/>
      <c r="BD291" s="809"/>
      <c r="BE291" s="809"/>
      <c r="BF291" s="809"/>
      <c r="BG291" s="810" t="s">
        <v>184</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184</v>
      </c>
      <c r="CV291" s="809"/>
      <c r="CW291" s="809"/>
      <c r="CX291" s="809"/>
      <c r="CY291" s="809"/>
      <c r="CZ291" s="809"/>
      <c r="DA291" s="809"/>
      <c r="DB291" s="809"/>
      <c r="DC291" s="809"/>
      <c r="DD291" s="809"/>
      <c r="DE291" s="809"/>
      <c r="DF291" s="809"/>
    </row>
    <row r="292">
      <c r="A292" s="806" t="s">
        <v>892</v>
      </c>
      <c r="B292" s="807">
        <f t="shared" si="25"/>
        <v>1</v>
      </c>
      <c r="C292" s="807" t="s">
        <v>4945</v>
      </c>
      <c r="D292" s="603">
        <v>5.0</v>
      </c>
      <c r="E292" s="603" t="s">
        <v>273</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184</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468</v>
      </c>
      <c r="B293" s="807">
        <f t="shared" si="25"/>
        <v>4</v>
      </c>
      <c r="C293" s="807" t="s">
        <v>4945</v>
      </c>
      <c r="D293" s="603">
        <v>3.0</v>
      </c>
      <c r="E293" s="603">
        <v>3.0</v>
      </c>
      <c r="F293" s="603">
        <v>3.0</v>
      </c>
      <c r="G293" s="808" t="s">
        <v>5239</v>
      </c>
      <c r="H293" s="812"/>
      <c r="I293" s="809"/>
      <c r="J293" s="810"/>
      <c r="K293" s="810"/>
      <c r="L293" s="810"/>
      <c r="M293" s="810"/>
      <c r="N293" s="810" t="s">
        <v>184</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184</v>
      </c>
      <c r="AX293" s="809"/>
      <c r="AY293" s="809"/>
      <c r="AZ293" s="809"/>
      <c r="BA293" s="809"/>
      <c r="BB293" s="809"/>
      <c r="BC293" s="809"/>
      <c r="BD293" s="809"/>
      <c r="BE293" s="809"/>
      <c r="BF293" s="809"/>
      <c r="BG293" s="810" t="s">
        <v>184</v>
      </c>
      <c r="BH293" s="809"/>
      <c r="BI293" s="809"/>
      <c r="BJ293" s="809"/>
      <c r="BK293" s="809"/>
      <c r="BL293" s="809"/>
      <c r="BM293" s="809"/>
      <c r="BN293" s="809"/>
      <c r="BO293" s="809"/>
      <c r="BP293" s="809"/>
      <c r="BQ293" s="809"/>
      <c r="BR293" s="809"/>
      <c r="BS293" s="809"/>
      <c r="BT293" s="810" t="s">
        <v>184</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222</v>
      </c>
      <c r="B294" s="807"/>
      <c r="C294" s="807" t="s">
        <v>4945</v>
      </c>
      <c r="D294" s="603">
        <v>2.0</v>
      </c>
      <c r="E294" s="603">
        <v>2.0</v>
      </c>
      <c r="F294" s="603" t="s">
        <v>347</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469</v>
      </c>
      <c r="B295" s="807">
        <f t="shared" ref="B295:B299" si="26">counta($I295:$DF295)</f>
        <v>1</v>
      </c>
      <c r="C295" s="807" t="s">
        <v>4945</v>
      </c>
      <c r="D295" s="603">
        <v>5.0</v>
      </c>
      <c r="E295" s="603">
        <v>3.0</v>
      </c>
      <c r="F295" s="603">
        <v>3.0</v>
      </c>
      <c r="G295" s="808" t="s">
        <v>5241</v>
      </c>
      <c r="H295" s="812"/>
      <c r="I295" s="809"/>
      <c r="J295" s="810"/>
      <c r="K295" s="810"/>
      <c r="L295" s="810"/>
      <c r="M295" s="810"/>
      <c r="N295" s="810" t="s">
        <v>184</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882</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184</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228</v>
      </c>
      <c r="B298" s="807">
        <f t="shared" si="26"/>
        <v>8</v>
      </c>
      <c r="C298" s="807" t="s">
        <v>4983</v>
      </c>
      <c r="D298" s="603">
        <v>1.0</v>
      </c>
      <c r="E298" s="603">
        <v>2.0</v>
      </c>
      <c r="F298" s="603" t="s">
        <v>347</v>
      </c>
      <c r="G298" s="808" t="s">
        <v>5244</v>
      </c>
      <c r="H298" s="812"/>
      <c r="I298" s="809"/>
      <c r="J298" s="809"/>
      <c r="K298" s="809"/>
      <c r="L298" s="809"/>
      <c r="M298" s="809"/>
      <c r="N298" s="809"/>
      <c r="O298" s="809"/>
      <c r="P298" s="809"/>
      <c r="Q298" s="811" t="s">
        <v>184</v>
      </c>
      <c r="R298" s="809"/>
      <c r="S298" s="809"/>
      <c r="T298" s="809"/>
      <c r="U298" s="809"/>
      <c r="V298" s="811"/>
      <c r="W298" s="809"/>
      <c r="X298" s="809"/>
      <c r="Y298" s="809"/>
      <c r="Z298" s="809"/>
      <c r="AA298" s="809"/>
      <c r="AB298" s="809"/>
      <c r="AC298" s="809"/>
      <c r="AD298" s="811" t="s">
        <v>184</v>
      </c>
      <c r="AE298" s="809"/>
      <c r="AF298" s="809"/>
      <c r="AG298" s="809"/>
      <c r="AH298" s="809"/>
      <c r="AI298" s="809"/>
      <c r="AJ298" s="809"/>
      <c r="AK298" s="809"/>
      <c r="AL298" s="809"/>
      <c r="AM298" s="809"/>
      <c r="AN298" s="809"/>
      <c r="AO298" s="809"/>
      <c r="AP298" s="809"/>
      <c r="AQ298" s="809"/>
      <c r="AR298" s="809"/>
      <c r="AS298" s="809"/>
      <c r="AT298" s="809"/>
      <c r="AU298" s="809"/>
      <c r="AV298" s="810"/>
      <c r="AW298" s="810" t="s">
        <v>184</v>
      </c>
      <c r="AX298" s="809"/>
      <c r="AY298" s="809"/>
      <c r="AZ298" s="809"/>
      <c r="BA298" s="809"/>
      <c r="BB298" s="809"/>
      <c r="BC298" s="809"/>
      <c r="BD298" s="810"/>
      <c r="BE298" s="810" t="s">
        <v>184</v>
      </c>
      <c r="BF298" s="809"/>
      <c r="BG298" s="810" t="s">
        <v>184</v>
      </c>
      <c r="BH298" s="809"/>
      <c r="BI298" s="809"/>
      <c r="BJ298" s="809"/>
      <c r="BK298" s="809"/>
      <c r="BL298" s="809"/>
      <c r="BM298" s="809"/>
      <c r="BN298" s="809"/>
      <c r="BO298" s="809"/>
      <c r="BP298" s="809"/>
      <c r="BQ298" s="809"/>
      <c r="BR298" s="810" t="s">
        <v>184</v>
      </c>
      <c r="BS298" s="810"/>
      <c r="BT298" s="810" t="s">
        <v>184</v>
      </c>
      <c r="BU298" s="810"/>
      <c r="BV298" s="809"/>
      <c r="BW298" s="809"/>
      <c r="BX298" s="809"/>
      <c r="BY298" s="809"/>
      <c r="BZ298" s="809"/>
      <c r="CA298" s="809"/>
      <c r="CB298" s="809"/>
      <c r="CC298" s="809"/>
      <c r="CD298" s="809"/>
      <c r="CE298" s="809"/>
      <c r="CF298" s="809"/>
      <c r="CG298" s="810"/>
      <c r="CH298" s="810"/>
      <c r="CI298" s="810"/>
      <c r="CJ298" s="810" t="s">
        <v>184</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1226</v>
      </c>
      <c r="B299" s="807">
        <f t="shared" si="26"/>
        <v>1</v>
      </c>
      <c r="C299" s="807" t="s">
        <v>4945</v>
      </c>
      <c r="D299" s="603">
        <v>2.0</v>
      </c>
      <c r="E299" s="603">
        <v>2.0</v>
      </c>
      <c r="F299" s="603" t="s">
        <v>347</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184</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347</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347</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347</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347</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347</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347</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404</v>
      </c>
      <c r="B307" s="818">
        <f>counta($I307:$DF307)</f>
        <v>8</v>
      </c>
      <c r="C307" s="818" t="s">
        <v>4983</v>
      </c>
      <c r="D307" s="819">
        <v>3.0</v>
      </c>
      <c r="E307" s="819" t="s">
        <v>273</v>
      </c>
      <c r="F307" s="819" t="s">
        <v>347</v>
      </c>
      <c r="G307" s="820" t="s">
        <v>5253</v>
      </c>
      <c r="H307" s="812"/>
      <c r="I307" s="821"/>
      <c r="J307" s="822"/>
      <c r="K307" s="822"/>
      <c r="L307" s="822"/>
      <c r="M307" s="822" t="s">
        <v>184</v>
      </c>
      <c r="N307" s="821"/>
      <c r="O307" s="821"/>
      <c r="P307" s="821"/>
      <c r="Q307" s="821"/>
      <c r="R307" s="821"/>
      <c r="S307" s="821"/>
      <c r="T307" s="821"/>
      <c r="U307" s="821"/>
      <c r="V307" s="821"/>
      <c r="W307" s="821"/>
      <c r="X307" s="821"/>
      <c r="Y307" s="821"/>
      <c r="Z307" s="821"/>
      <c r="AA307" s="822" t="s">
        <v>184</v>
      </c>
      <c r="AB307" s="821"/>
      <c r="AC307" s="822" t="s">
        <v>184</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184</v>
      </c>
      <c r="AZ307" s="821"/>
      <c r="BA307" s="821"/>
      <c r="BB307" s="821"/>
      <c r="BC307" s="821"/>
      <c r="BD307" s="821"/>
      <c r="BE307" s="821"/>
      <c r="BF307" s="821"/>
      <c r="BG307" s="821"/>
      <c r="BH307" s="821"/>
      <c r="BI307" s="822" t="s">
        <v>184</v>
      </c>
      <c r="BJ307" s="822"/>
      <c r="BK307" s="822"/>
      <c r="BL307" s="821"/>
      <c r="BM307" s="821"/>
      <c r="BN307" s="822"/>
      <c r="BO307" s="822" t="s">
        <v>184</v>
      </c>
      <c r="BP307" s="821"/>
      <c r="BQ307" s="821"/>
      <c r="BR307" s="821"/>
      <c r="BS307" s="821"/>
      <c r="BT307" s="821"/>
      <c r="BU307" s="821"/>
      <c r="BV307" s="821"/>
      <c r="BW307" s="821"/>
      <c r="BX307" s="821"/>
      <c r="BY307" s="821"/>
      <c r="BZ307" s="822"/>
      <c r="CA307" s="822" t="s">
        <v>184</v>
      </c>
      <c r="CB307" s="821"/>
      <c r="CC307" s="821"/>
      <c r="CD307" s="821"/>
      <c r="CE307" s="821"/>
      <c r="CF307" s="821"/>
      <c r="CG307" s="821"/>
      <c r="CH307" s="821"/>
      <c r="CI307" s="821"/>
      <c r="CJ307" s="821"/>
      <c r="CK307" s="821"/>
      <c r="CL307" s="821"/>
      <c r="CM307" s="821"/>
      <c r="CN307" s="821"/>
      <c r="CO307" s="821"/>
      <c r="CP307" s="821"/>
      <c r="CQ307" s="821"/>
      <c r="CR307" s="821"/>
      <c r="CS307" s="822" t="s">
        <v>184</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347</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272</v>
      </c>
      <c r="B309" s="818">
        <f>counta($I309:$DF309)</f>
        <v>7</v>
      </c>
      <c r="C309" s="818" t="s">
        <v>4983</v>
      </c>
      <c r="D309" s="819">
        <v>0.0</v>
      </c>
      <c r="E309" s="819">
        <v>2.0</v>
      </c>
      <c r="F309" s="819" t="s">
        <v>347</v>
      </c>
      <c r="G309" s="820" t="s">
        <v>5255</v>
      </c>
      <c r="H309" s="812"/>
      <c r="I309" s="821"/>
      <c r="J309" s="822"/>
      <c r="K309" s="822"/>
      <c r="L309" s="822"/>
      <c r="M309" s="822"/>
      <c r="N309" s="822" t="s">
        <v>184</v>
      </c>
      <c r="O309" s="821"/>
      <c r="P309" s="821"/>
      <c r="Q309" s="821"/>
      <c r="R309" s="821"/>
      <c r="S309" s="822" t="s">
        <v>184</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184</v>
      </c>
      <c r="AW309" s="821"/>
      <c r="AX309" s="821"/>
      <c r="AY309" s="821"/>
      <c r="AZ309" s="821"/>
      <c r="BA309" s="821"/>
      <c r="BB309" s="821"/>
      <c r="BC309" s="822" t="s">
        <v>184</v>
      </c>
      <c r="BD309" s="821"/>
      <c r="BE309" s="821"/>
      <c r="BF309" s="821"/>
      <c r="BG309" s="821"/>
      <c r="BH309" s="821"/>
      <c r="BI309" s="821"/>
      <c r="BJ309" s="821"/>
      <c r="BK309" s="821"/>
      <c r="BL309" s="821"/>
      <c r="BM309" s="821"/>
      <c r="BN309" s="821"/>
      <c r="BO309" s="821"/>
      <c r="BP309" s="821"/>
      <c r="BQ309" s="821"/>
      <c r="BR309" s="822" t="s">
        <v>184</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184</v>
      </c>
      <c r="CV309" s="821"/>
      <c r="CW309" s="822" t="s">
        <v>184</v>
      </c>
      <c r="CX309" s="821"/>
      <c r="CY309" s="821"/>
      <c r="CZ309" s="821"/>
      <c r="DA309" s="821"/>
      <c r="DB309" s="821"/>
      <c r="DC309" s="821"/>
      <c r="DD309" s="821"/>
      <c r="DE309" s="821"/>
      <c r="DF309" s="821"/>
    </row>
    <row r="310">
      <c r="A310" s="817" t="s">
        <v>3644</v>
      </c>
      <c r="B310" s="818"/>
      <c r="C310" s="818" t="s">
        <v>4983</v>
      </c>
      <c r="D310" s="819">
        <v>5.0</v>
      </c>
      <c r="E310" s="819" t="s">
        <v>273</v>
      </c>
      <c r="F310" s="819" t="s">
        <v>347</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465</v>
      </c>
      <c r="B312" s="818">
        <f t="shared" si="27"/>
        <v>10</v>
      </c>
      <c r="C312" s="818" t="s">
        <v>4945</v>
      </c>
      <c r="D312" s="819">
        <v>1.0</v>
      </c>
      <c r="E312" s="819">
        <v>3.0</v>
      </c>
      <c r="F312" s="819">
        <v>3.0</v>
      </c>
      <c r="G312" s="820" t="s">
        <v>5258</v>
      </c>
      <c r="H312" s="812"/>
      <c r="I312" s="821"/>
      <c r="J312" s="821"/>
      <c r="K312" s="821"/>
      <c r="L312" s="821"/>
      <c r="M312" s="821"/>
      <c r="N312" s="822" t="s">
        <v>184</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184</v>
      </c>
      <c r="AV312" s="822" t="s">
        <v>184</v>
      </c>
      <c r="AW312" s="822" t="s">
        <v>184</v>
      </c>
      <c r="AX312" s="821"/>
      <c r="AY312" s="821"/>
      <c r="AZ312" s="821"/>
      <c r="BA312" s="821"/>
      <c r="BB312" s="821"/>
      <c r="BC312" s="822" t="s">
        <v>184</v>
      </c>
      <c r="BD312" s="821"/>
      <c r="BE312" s="821"/>
      <c r="BF312" s="821"/>
      <c r="BG312" s="821"/>
      <c r="BH312" s="821"/>
      <c r="BI312" s="821"/>
      <c r="BJ312" s="821"/>
      <c r="BK312" s="821"/>
      <c r="BL312" s="821"/>
      <c r="BM312" s="821"/>
      <c r="BN312" s="821"/>
      <c r="BO312" s="821"/>
      <c r="BP312" s="821"/>
      <c r="BQ312" s="821"/>
      <c r="BR312" s="821"/>
      <c r="BS312" s="822" t="s">
        <v>184</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184</v>
      </c>
      <c r="CV312" s="821"/>
      <c r="CW312" s="822" t="s">
        <v>184</v>
      </c>
      <c r="CX312" s="821"/>
      <c r="CY312" s="821"/>
      <c r="CZ312" s="821"/>
      <c r="DA312" s="822"/>
      <c r="DB312" s="822" t="s">
        <v>184</v>
      </c>
      <c r="DC312" s="822" t="s">
        <v>184</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184</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347</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184</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273</v>
      </c>
      <c r="F315" s="819" t="s">
        <v>347</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347</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347</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184</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273</v>
      </c>
      <c r="F319" s="666" t="s">
        <v>347</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273</v>
      </c>
      <c r="F320" s="666" t="s">
        <v>347</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347</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273</v>
      </c>
      <c r="F322" s="666" t="s">
        <v>246</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286</v>
      </c>
      <c r="B323" s="828">
        <f t="shared" ref="B323:B342" si="28">counta($I323:$DF323)</f>
        <v>1</v>
      </c>
      <c r="C323" s="828" t="s">
        <v>4983</v>
      </c>
      <c r="D323" s="666">
        <v>3.0</v>
      </c>
      <c r="E323" s="666" t="s">
        <v>273</v>
      </c>
      <c r="F323" s="666" t="s">
        <v>273</v>
      </c>
      <c r="G323" s="829" t="s">
        <v>5268</v>
      </c>
      <c r="H323" s="812"/>
      <c r="I323" s="830"/>
      <c r="J323" s="811" t="s">
        <v>184</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1276</v>
      </c>
      <c r="B324" s="828">
        <f t="shared" si="28"/>
        <v>5</v>
      </c>
      <c r="C324" s="828" t="s">
        <v>4983</v>
      </c>
      <c r="D324" s="666">
        <v>2.0</v>
      </c>
      <c r="E324" s="666" t="s">
        <v>273</v>
      </c>
      <c r="F324" s="666" t="s">
        <v>347</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184</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184</v>
      </c>
      <c r="BU324" s="831"/>
      <c r="BV324" s="830"/>
      <c r="BW324" s="830"/>
      <c r="BX324" s="830"/>
      <c r="BY324" s="831" t="s">
        <v>184</v>
      </c>
      <c r="BZ324" s="831"/>
      <c r="CA324" s="831"/>
      <c r="CB324" s="831" t="s">
        <v>184</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184</v>
      </c>
      <c r="DA324" s="831"/>
      <c r="DB324" s="831"/>
      <c r="DC324" s="831"/>
      <c r="DD324" s="831"/>
      <c r="DE324" s="831"/>
      <c r="DF324" s="831"/>
    </row>
    <row r="325">
      <c r="A325" s="827" t="s">
        <v>4321</v>
      </c>
      <c r="B325" s="828">
        <f t="shared" si="28"/>
        <v>1</v>
      </c>
      <c r="C325" s="828" t="s">
        <v>4945</v>
      </c>
      <c r="D325" s="666">
        <v>1.0</v>
      </c>
      <c r="E325" s="666" t="s">
        <v>273</v>
      </c>
      <c r="F325" s="666" t="s">
        <v>347</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184</v>
      </c>
    </row>
    <row r="326">
      <c r="A326" s="827" t="s">
        <v>693</v>
      </c>
      <c r="B326" s="828">
        <f t="shared" si="28"/>
        <v>1</v>
      </c>
      <c r="C326" s="828" t="s">
        <v>4983</v>
      </c>
      <c r="D326" s="666">
        <v>3.0</v>
      </c>
      <c r="E326" s="666">
        <v>3.0</v>
      </c>
      <c r="F326" s="666" t="s">
        <v>347</v>
      </c>
      <c r="G326" s="829" t="s">
        <v>5271</v>
      </c>
      <c r="H326" s="812"/>
      <c r="I326" s="830"/>
      <c r="J326" s="830"/>
      <c r="K326" s="830"/>
      <c r="L326" s="830"/>
      <c r="M326" s="830"/>
      <c r="N326" s="830"/>
      <c r="O326" s="830"/>
      <c r="P326" s="831"/>
      <c r="Q326" s="831"/>
      <c r="R326" s="831" t="s">
        <v>184</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347</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184</v>
      </c>
      <c r="CX327" s="830"/>
      <c r="CY327" s="830"/>
      <c r="CZ327" s="830"/>
      <c r="DA327" s="830"/>
      <c r="DB327" s="830"/>
      <c r="DC327" s="830"/>
      <c r="DD327" s="830"/>
      <c r="DE327" s="830"/>
      <c r="DF327" s="830"/>
    </row>
    <row r="328">
      <c r="A328" s="827" t="s">
        <v>1666</v>
      </c>
      <c r="B328" s="828">
        <f t="shared" si="28"/>
        <v>1</v>
      </c>
      <c r="C328" s="828" t="s">
        <v>4983</v>
      </c>
      <c r="D328" s="666">
        <v>4.0</v>
      </c>
      <c r="E328" s="666" t="s">
        <v>273</v>
      </c>
      <c r="F328" s="666" t="s">
        <v>347</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184</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273</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184</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406</v>
      </c>
      <c r="B330" s="828">
        <f t="shared" si="28"/>
        <v>1</v>
      </c>
      <c r="C330" s="828" t="s">
        <v>4945</v>
      </c>
      <c r="D330" s="666">
        <v>5.0</v>
      </c>
      <c r="E330" s="666" t="s">
        <v>273</v>
      </c>
      <c r="F330" s="666" t="s">
        <v>347</v>
      </c>
      <c r="G330" s="829" t="s">
        <v>5275</v>
      </c>
      <c r="H330" s="812"/>
      <c r="I330" s="830"/>
      <c r="J330" s="831"/>
      <c r="K330" s="831"/>
      <c r="L330" s="831"/>
      <c r="M330" s="831" t="s">
        <v>184</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319</v>
      </c>
      <c r="B331" s="828">
        <f t="shared" si="28"/>
        <v>1</v>
      </c>
      <c r="C331" s="828" t="s">
        <v>4945</v>
      </c>
      <c r="D331" s="666">
        <v>3.0</v>
      </c>
      <c r="E331" s="666">
        <v>2.0</v>
      </c>
      <c r="F331" s="666" t="s">
        <v>347</v>
      </c>
      <c r="G331" s="829" t="s">
        <v>5276</v>
      </c>
      <c r="H331" s="812"/>
      <c r="I331" s="830"/>
      <c r="J331" s="831"/>
      <c r="K331" s="831" t="s">
        <v>184</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314</v>
      </c>
      <c r="B332" s="828">
        <f t="shared" si="28"/>
        <v>1</v>
      </c>
      <c r="C332" s="828" t="s">
        <v>4983</v>
      </c>
      <c r="D332" s="666">
        <v>5.0</v>
      </c>
      <c r="E332" s="666" t="s">
        <v>273</v>
      </c>
      <c r="F332" s="666" t="s">
        <v>347</v>
      </c>
      <c r="G332" s="829" t="s">
        <v>5277</v>
      </c>
      <c r="H332" s="812"/>
      <c r="I332" s="830"/>
      <c r="J332" s="831"/>
      <c r="K332" s="831" t="s">
        <v>184</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273</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184</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273</v>
      </c>
      <c r="F334" s="666" t="s">
        <v>347</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184</v>
      </c>
      <c r="BL334" s="830"/>
      <c r="BM334" s="831" t="s">
        <v>184</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273</v>
      </c>
      <c r="F335" s="666" t="s">
        <v>347</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184</v>
      </c>
      <c r="CD335" s="830"/>
      <c r="CE335" s="830"/>
      <c r="CF335" s="831"/>
      <c r="CG335" s="831"/>
      <c r="CH335" s="831"/>
      <c r="CI335" s="831"/>
      <c r="CJ335" s="831"/>
      <c r="CK335" s="831" t="s">
        <v>184</v>
      </c>
      <c r="CL335" s="831"/>
      <c r="CM335" s="830"/>
      <c r="CN335" s="830"/>
      <c r="CO335" s="830"/>
      <c r="CP335" s="830"/>
      <c r="CQ335" s="830"/>
      <c r="CR335" s="831"/>
      <c r="CS335" s="831" t="s">
        <v>184</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347</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316</v>
      </c>
      <c r="B337" s="828">
        <f t="shared" si="28"/>
        <v>1</v>
      </c>
      <c r="C337" s="828" t="s">
        <v>4945</v>
      </c>
      <c r="D337" s="666">
        <v>3.0</v>
      </c>
      <c r="E337" s="666" t="s">
        <v>5282</v>
      </c>
      <c r="F337" s="666" t="s">
        <v>347</v>
      </c>
      <c r="G337" s="829" t="s">
        <v>5283</v>
      </c>
      <c r="H337" s="812"/>
      <c r="I337" s="830"/>
      <c r="J337" s="831"/>
      <c r="K337" s="831" t="s">
        <v>184</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273</v>
      </c>
      <c r="F338" s="666" t="s">
        <v>347</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184</v>
      </c>
      <c r="AP338" s="830"/>
      <c r="AQ338" s="830"/>
      <c r="AR338" s="830"/>
      <c r="AS338" s="830"/>
      <c r="AT338" s="830"/>
      <c r="AU338" s="830"/>
      <c r="AV338" s="830"/>
      <c r="AW338" s="830"/>
      <c r="AX338" s="830"/>
      <c r="AY338" s="830"/>
      <c r="AZ338" s="830"/>
      <c r="BA338" s="830"/>
      <c r="BB338" s="830"/>
      <c r="BC338" s="831" t="s">
        <v>184</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246</v>
      </c>
      <c r="F339" s="666" t="s">
        <v>347</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724</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184</v>
      </c>
      <c r="T340" s="830"/>
      <c r="U340" s="831"/>
      <c r="V340" s="830"/>
      <c r="W340" s="830"/>
      <c r="X340" s="830"/>
      <c r="Y340" s="830"/>
      <c r="Z340" s="830"/>
      <c r="AA340" s="830"/>
      <c r="AB340" s="831" t="s">
        <v>184</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184</v>
      </c>
      <c r="DC340" s="830"/>
      <c r="DD340" s="830"/>
      <c r="DE340" s="830"/>
      <c r="DF340" s="830"/>
    </row>
    <row r="341">
      <c r="A341" s="827" t="s">
        <v>2972</v>
      </c>
      <c r="B341" s="828">
        <f t="shared" si="28"/>
        <v>0</v>
      </c>
      <c r="C341" s="828" t="s">
        <v>4945</v>
      </c>
      <c r="D341" s="666">
        <v>2.0</v>
      </c>
      <c r="E341" s="666">
        <v>3.0</v>
      </c>
      <c r="F341" s="666" t="s">
        <v>347</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273</v>
      </c>
      <c r="F342" s="666" t="s">
        <v>347</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184</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273</v>
      </c>
      <c r="F343" s="666" t="s">
        <v>347</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273</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184</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273</v>
      </c>
      <c r="F345" s="666" t="s">
        <v>347</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184</v>
      </c>
      <c r="CR345" s="830"/>
      <c r="CS345" s="830"/>
      <c r="CT345" s="830"/>
      <c r="CU345" s="830"/>
      <c r="CV345" s="830"/>
      <c r="CW345" s="830"/>
      <c r="CX345" s="830"/>
      <c r="CY345" s="830"/>
      <c r="CZ345" s="830"/>
      <c r="DA345" s="830"/>
      <c r="DB345" s="830"/>
      <c r="DC345" s="830"/>
      <c r="DD345" s="830"/>
      <c r="DE345" s="830"/>
      <c r="DF345" s="830"/>
    </row>
    <row r="346">
      <c r="A346" s="827" t="s">
        <v>1142</v>
      </c>
      <c r="B346" s="828">
        <f t="shared" si="29"/>
        <v>0</v>
      </c>
      <c r="C346" s="828" t="s">
        <v>4983</v>
      </c>
      <c r="D346" s="666">
        <v>1.0</v>
      </c>
      <c r="E346" s="666"/>
      <c r="F346" s="666" t="s">
        <v>347</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347</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273</v>
      </c>
      <c r="F348" s="666" t="s">
        <v>347</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1224</v>
      </c>
      <c r="B350" s="828">
        <f t="shared" si="29"/>
        <v>3</v>
      </c>
      <c r="C350" s="828" t="s">
        <v>4945</v>
      </c>
      <c r="D350" s="666">
        <v>2.0</v>
      </c>
      <c r="E350" s="666">
        <v>2.0</v>
      </c>
      <c r="F350" s="666" t="s">
        <v>347</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184</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184</v>
      </c>
      <c r="BS350" s="831"/>
      <c r="BT350" s="830"/>
      <c r="BU350" s="830"/>
      <c r="BV350" s="830"/>
      <c r="BW350" s="830"/>
      <c r="BX350" s="830"/>
      <c r="BY350" s="830"/>
      <c r="BZ350" s="830"/>
      <c r="CA350" s="830"/>
      <c r="CB350" s="830"/>
      <c r="CC350" s="830"/>
      <c r="CD350" s="830"/>
      <c r="CE350" s="830"/>
      <c r="CF350" s="831" t="s">
        <v>184</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347</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347</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1195</v>
      </c>
      <c r="B353" s="828">
        <f t="shared" ref="B353:B362" si="30">counta($I353:$DF353)</f>
        <v>0</v>
      </c>
      <c r="C353" s="828" t="s">
        <v>4983</v>
      </c>
      <c r="D353" s="666">
        <v>4.0</v>
      </c>
      <c r="E353" s="666" t="s">
        <v>273</v>
      </c>
      <c r="F353" s="666" t="s">
        <v>347</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1199</v>
      </c>
      <c r="B354" s="828">
        <f t="shared" si="30"/>
        <v>0</v>
      </c>
      <c r="C354" s="828" t="s">
        <v>4983</v>
      </c>
      <c r="D354" s="666">
        <v>4.0</v>
      </c>
      <c r="E354" s="666" t="s">
        <v>273</v>
      </c>
      <c r="F354" s="666" t="s">
        <v>347</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273</v>
      </c>
      <c r="F355" s="666" t="s">
        <v>347</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184</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347</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184</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660</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184</v>
      </c>
      <c r="R357" s="830"/>
      <c r="S357" s="830"/>
      <c r="T357" s="830"/>
      <c r="U357" s="830"/>
      <c r="V357" s="830"/>
      <c r="W357" s="830"/>
      <c r="X357" s="830"/>
      <c r="Y357" s="830"/>
      <c r="Z357" s="830"/>
      <c r="AA357" s="830"/>
      <c r="AB357" s="831" t="s">
        <v>184</v>
      </c>
      <c r="AC357" s="831"/>
      <c r="AD357" s="830"/>
      <c r="AE357" s="830"/>
      <c r="AF357" s="830"/>
      <c r="AG357" s="830"/>
      <c r="AH357" s="830"/>
      <c r="AI357" s="830"/>
      <c r="AJ357" s="830"/>
      <c r="AK357" s="830"/>
      <c r="AL357" s="830"/>
      <c r="AM357" s="830"/>
      <c r="AN357" s="830"/>
      <c r="AO357" s="830"/>
      <c r="AP357" s="830"/>
      <c r="AQ357" s="830"/>
      <c r="AR357" s="830"/>
      <c r="AS357" s="831"/>
      <c r="AT357" s="831"/>
      <c r="AU357" s="831" t="s">
        <v>184</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184</v>
      </c>
      <c r="CO357" s="831"/>
      <c r="CP357" s="831"/>
      <c r="CQ357" s="831"/>
      <c r="CR357" s="830"/>
      <c r="CS357" s="830"/>
      <c r="CT357" s="830"/>
      <c r="CU357" s="830"/>
      <c r="CV357" s="830"/>
      <c r="CW357" s="830"/>
      <c r="CX357" s="830"/>
      <c r="CY357" s="830"/>
      <c r="CZ357" s="831" t="s">
        <v>184</v>
      </c>
      <c r="DA357" s="831"/>
      <c r="DB357" s="831" t="s">
        <v>184</v>
      </c>
      <c r="DC357" s="831"/>
      <c r="DD357" s="831"/>
      <c r="DE357" s="831"/>
      <c r="DF357" s="831"/>
    </row>
    <row r="358">
      <c r="A358" s="827" t="s">
        <v>260</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184</v>
      </c>
      <c r="T358" s="830"/>
      <c r="U358" s="831"/>
      <c r="V358" s="830"/>
      <c r="W358" s="830"/>
      <c r="X358" s="830"/>
      <c r="Y358" s="830"/>
      <c r="Z358" s="830"/>
      <c r="AA358" s="830"/>
      <c r="AB358" s="831" t="s">
        <v>184</v>
      </c>
      <c r="AC358" s="831"/>
      <c r="AD358" s="830"/>
      <c r="AE358" s="830"/>
      <c r="AF358" s="830"/>
      <c r="AG358" s="830"/>
      <c r="AH358" s="830"/>
      <c r="AI358" s="830"/>
      <c r="AJ358" s="830"/>
      <c r="AK358" s="830"/>
      <c r="AL358" s="830"/>
      <c r="AM358" s="831"/>
      <c r="AN358" s="831" t="s">
        <v>184</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184</v>
      </c>
      <c r="BS358" s="831" t="s">
        <v>184</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184</v>
      </c>
      <c r="CU358" s="830"/>
      <c r="CV358" s="830"/>
      <c r="CW358" s="830"/>
      <c r="CX358" s="830"/>
      <c r="CY358" s="830"/>
      <c r="CZ358" s="830"/>
      <c r="DA358" s="830"/>
      <c r="DB358" s="830"/>
      <c r="DC358" s="830"/>
      <c r="DD358" s="830"/>
      <c r="DE358" s="830"/>
      <c r="DF358" s="830"/>
    </row>
    <row r="359">
      <c r="A359" s="827" t="s">
        <v>220</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184</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184</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184</v>
      </c>
      <c r="BT359" s="830"/>
      <c r="BU359" s="830"/>
      <c r="BV359" s="831" t="s">
        <v>184</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184</v>
      </c>
      <c r="CV359" s="830"/>
      <c r="CW359" s="831" t="s">
        <v>184</v>
      </c>
      <c r="CX359" s="830"/>
      <c r="CY359" s="830"/>
      <c r="CZ359" s="830"/>
      <c r="DA359" s="830"/>
      <c r="DB359" s="830"/>
      <c r="DC359" s="831" t="s">
        <v>184</v>
      </c>
      <c r="DD359" s="830"/>
      <c r="DE359" s="830"/>
      <c r="DF359" s="830"/>
    </row>
    <row r="360">
      <c r="A360" s="827" t="s">
        <v>4551</v>
      </c>
      <c r="B360" s="828">
        <f t="shared" si="30"/>
        <v>0</v>
      </c>
      <c r="C360" s="828" t="s">
        <v>4983</v>
      </c>
      <c r="D360" s="666">
        <v>4.0</v>
      </c>
      <c r="E360" s="666" t="s">
        <v>273</v>
      </c>
      <c r="F360" s="666" t="s">
        <v>347</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184</v>
      </c>
      <c r="CX361" s="830"/>
      <c r="CY361" s="830"/>
      <c r="CZ361" s="830"/>
      <c r="DA361" s="830"/>
      <c r="DB361" s="830"/>
      <c r="DC361" s="830"/>
      <c r="DD361" s="830"/>
      <c r="DE361" s="830"/>
      <c r="DF361" s="830"/>
    </row>
    <row r="362">
      <c r="A362" s="827" t="s">
        <v>1914</v>
      </c>
      <c r="B362" s="828">
        <f t="shared" si="30"/>
        <v>0</v>
      </c>
      <c r="C362" s="828" t="s">
        <v>4983</v>
      </c>
      <c r="D362" s="666">
        <v>4.0</v>
      </c>
      <c r="E362" s="666" t="s">
        <v>273</v>
      </c>
      <c r="F362" s="666" t="s">
        <v>347</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347</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273</v>
      </c>
      <c r="F364" s="666" t="s">
        <v>347</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273</v>
      </c>
      <c r="F365" s="666" t="s">
        <v>347</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273</v>
      </c>
      <c r="F366" s="666" t="s">
        <v>347</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184</v>
      </c>
      <c r="CS366" s="830"/>
      <c r="CT366" s="830"/>
      <c r="CU366" s="831"/>
      <c r="CV366" s="830"/>
      <c r="CW366" s="830"/>
      <c r="CX366" s="830"/>
      <c r="CY366" s="830"/>
      <c r="CZ366" s="830"/>
      <c r="DA366" s="830"/>
      <c r="DB366" s="830"/>
      <c r="DC366" s="830"/>
      <c r="DD366" s="830"/>
      <c r="DE366" s="830"/>
      <c r="DF366" s="830"/>
    </row>
    <row r="367">
      <c r="A367" s="827" t="s">
        <v>658</v>
      </c>
      <c r="B367" s="828">
        <f t="shared" si="31"/>
        <v>1</v>
      </c>
      <c r="C367" s="828" t="s">
        <v>4983</v>
      </c>
      <c r="D367" s="666">
        <v>4.0</v>
      </c>
      <c r="E367" s="666">
        <v>2.0</v>
      </c>
      <c r="F367" s="666" t="s">
        <v>347</v>
      </c>
      <c r="G367" s="829" t="s">
        <v>5313</v>
      </c>
      <c r="H367" s="812"/>
      <c r="I367" s="830"/>
      <c r="J367" s="830"/>
      <c r="K367" s="830"/>
      <c r="L367" s="830"/>
      <c r="M367" s="830"/>
      <c r="N367" s="830"/>
      <c r="O367" s="830"/>
      <c r="P367" s="830"/>
      <c r="Q367" s="836" t="s">
        <v>184</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722</v>
      </c>
      <c r="B368" s="828">
        <f t="shared" si="31"/>
        <v>2</v>
      </c>
      <c r="C368" s="828" t="s">
        <v>4983</v>
      </c>
      <c r="D368" s="666">
        <v>1.0</v>
      </c>
      <c r="E368" s="666">
        <v>2.0</v>
      </c>
      <c r="F368" s="666" t="s">
        <v>347</v>
      </c>
      <c r="G368" s="829" t="s">
        <v>5314</v>
      </c>
      <c r="H368" s="812"/>
      <c r="I368" s="830"/>
      <c r="J368" s="830"/>
      <c r="K368" s="830"/>
      <c r="L368" s="830"/>
      <c r="M368" s="830"/>
      <c r="N368" s="830"/>
      <c r="O368" s="830"/>
      <c r="P368" s="830"/>
      <c r="Q368" s="830"/>
      <c r="R368" s="830"/>
      <c r="S368" s="831" t="s">
        <v>184</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184</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347</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184</v>
      </c>
      <c r="DC369" s="830"/>
      <c r="DD369" s="830"/>
      <c r="DE369" s="830"/>
      <c r="DF369" s="830"/>
    </row>
    <row r="370">
      <c r="A370" s="827" t="s">
        <v>1801</v>
      </c>
      <c r="B370" s="828"/>
      <c r="C370" s="828" t="s">
        <v>4983</v>
      </c>
      <c r="D370" s="666">
        <v>1.0</v>
      </c>
      <c r="E370" s="666">
        <v>2.0</v>
      </c>
      <c r="F370" s="666" t="s">
        <v>347</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318</v>
      </c>
      <c r="B371" s="828">
        <f t="shared" ref="B371:B372" si="32">counta($I371:$DF371)</f>
        <v>6</v>
      </c>
      <c r="C371" s="828" t="s">
        <v>4983</v>
      </c>
      <c r="D371" s="666">
        <v>1.0</v>
      </c>
      <c r="E371" s="666">
        <v>3.0</v>
      </c>
      <c r="F371" s="666" t="s">
        <v>347</v>
      </c>
      <c r="G371" s="829"/>
      <c r="H371" s="812"/>
      <c r="I371" s="830"/>
      <c r="J371" s="831"/>
      <c r="K371" s="831" t="s">
        <v>184</v>
      </c>
      <c r="L371" s="831"/>
      <c r="M371" s="831"/>
      <c r="N371" s="831" t="s">
        <v>184</v>
      </c>
      <c r="O371" s="830"/>
      <c r="P371" s="830"/>
      <c r="Q371" s="830"/>
      <c r="R371" s="830"/>
      <c r="S371" s="830"/>
      <c r="T371" s="836" t="s">
        <v>184</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184</v>
      </c>
      <c r="AQ371" s="830"/>
      <c r="AR371" s="831" t="s">
        <v>184</v>
      </c>
      <c r="AS371" s="830"/>
      <c r="AT371" s="830"/>
      <c r="AU371" s="830"/>
      <c r="AV371" s="830"/>
      <c r="AW371" s="830"/>
      <c r="AX371" s="830"/>
      <c r="AY371" s="830"/>
      <c r="AZ371" s="830"/>
      <c r="BA371" s="830"/>
      <c r="BB371" s="830"/>
      <c r="BC371" s="830"/>
      <c r="BD371" s="831"/>
      <c r="BE371" s="831" t="s">
        <v>184</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184</v>
      </c>
      <c r="CV372" s="830"/>
      <c r="CW372" s="830"/>
      <c r="CX372" s="830"/>
      <c r="CY372" s="830"/>
      <c r="CZ372" s="830"/>
      <c r="DA372" s="830"/>
      <c r="DB372" s="830"/>
      <c r="DC372" s="830"/>
      <c r="DD372" s="830"/>
      <c r="DE372" s="830"/>
      <c r="DF372" s="830"/>
    </row>
    <row r="373">
      <c r="A373" s="827" t="s">
        <v>442</v>
      </c>
      <c r="B373" s="828"/>
      <c r="C373" s="828" t="s">
        <v>4983</v>
      </c>
      <c r="D373" s="666">
        <v>1.0</v>
      </c>
      <c r="E373" s="666" t="s">
        <v>273</v>
      </c>
      <c r="F373" s="666" t="s">
        <v>347</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1230</v>
      </c>
      <c r="B374" s="828">
        <f t="shared" ref="B374:B384" si="33">counta($I374:$DF374)</f>
        <v>1</v>
      </c>
      <c r="C374" s="828" t="s">
        <v>4945</v>
      </c>
      <c r="D374" s="666">
        <v>4.0</v>
      </c>
      <c r="E374" s="666" t="s">
        <v>273</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184</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398</v>
      </c>
      <c r="B375" s="828">
        <f t="shared" si="33"/>
        <v>7</v>
      </c>
      <c r="C375" s="828" t="s">
        <v>4983</v>
      </c>
      <c r="D375" s="666">
        <v>1.0</v>
      </c>
      <c r="E375" s="666">
        <v>3.0</v>
      </c>
      <c r="F375" s="666" t="s">
        <v>347</v>
      </c>
      <c r="G375" s="829" t="s">
        <v>5320</v>
      </c>
      <c r="H375" s="812"/>
      <c r="I375" s="830"/>
      <c r="J375" s="831"/>
      <c r="K375" s="831"/>
      <c r="L375" s="831"/>
      <c r="M375" s="831"/>
      <c r="N375" s="831" t="s">
        <v>184</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184</v>
      </c>
      <c r="AW375" s="831" t="s">
        <v>184</v>
      </c>
      <c r="AX375" s="830"/>
      <c r="AY375" s="830"/>
      <c r="AZ375" s="830"/>
      <c r="BA375" s="830"/>
      <c r="BB375" s="830"/>
      <c r="BC375" s="830"/>
      <c r="BD375" s="831" t="s">
        <v>184</v>
      </c>
      <c r="BE375" s="830"/>
      <c r="BF375" s="830"/>
      <c r="BG375" s="831" t="s">
        <v>184</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184</v>
      </c>
      <c r="CF375" s="830"/>
      <c r="CG375" s="830"/>
      <c r="CH375" s="830"/>
      <c r="CI375" s="830"/>
      <c r="CJ375" s="830"/>
      <c r="CK375" s="830"/>
      <c r="CL375" s="830"/>
      <c r="CM375" s="830"/>
      <c r="CN375" s="830"/>
      <c r="CO375" s="830"/>
      <c r="CP375" s="830"/>
      <c r="CQ375" s="830"/>
      <c r="CR375" s="830"/>
      <c r="CS375" s="830"/>
      <c r="CT375" s="830"/>
      <c r="CU375" s="830"/>
      <c r="CV375" s="830"/>
      <c r="CW375" s="831" t="s">
        <v>184</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273</v>
      </c>
      <c r="F377" s="666" t="s">
        <v>347</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273</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184</v>
      </c>
      <c r="BQ378" s="830"/>
      <c r="BR378" s="830"/>
      <c r="BS378" s="830"/>
      <c r="BT378" s="830"/>
      <c r="BU378" s="830"/>
      <c r="BV378" s="830"/>
      <c r="BW378" s="830"/>
      <c r="BX378" s="831" t="str">
        <f>image("https://i.imgur.com/J69HZ4b.png",4,15,15)</f>
        <v/>
      </c>
      <c r="BY378" s="831" t="s">
        <v>184</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723</v>
      </c>
      <c r="B379" s="828">
        <f t="shared" si="33"/>
        <v>6</v>
      </c>
      <c r="C379" s="828" t="s">
        <v>4983</v>
      </c>
      <c r="D379" s="666">
        <v>1.0</v>
      </c>
      <c r="E379" s="666">
        <v>3.0</v>
      </c>
      <c r="F379" s="666" t="s">
        <v>347</v>
      </c>
      <c r="G379" s="829" t="s">
        <v>5324</v>
      </c>
      <c r="H379" s="812"/>
      <c r="I379" s="830"/>
      <c r="J379" s="830"/>
      <c r="K379" s="830"/>
      <c r="L379" s="830"/>
      <c r="M379" s="830"/>
      <c r="N379" s="830"/>
      <c r="O379" s="830"/>
      <c r="P379" s="830"/>
      <c r="Q379" s="830"/>
      <c r="R379" s="830"/>
      <c r="S379" s="831" t="s">
        <v>184</v>
      </c>
      <c r="T379" s="830"/>
      <c r="U379" s="831"/>
      <c r="V379" s="830"/>
      <c r="W379" s="830"/>
      <c r="X379" s="830"/>
      <c r="Y379" s="830"/>
      <c r="Z379" s="830"/>
      <c r="AA379" s="830"/>
      <c r="AB379" s="831" t="s">
        <v>184</v>
      </c>
      <c r="AC379" s="831"/>
      <c r="AD379" s="830"/>
      <c r="AE379" s="830"/>
      <c r="AF379" s="830"/>
      <c r="AG379" s="830"/>
      <c r="AH379" s="830"/>
      <c r="AI379" s="830"/>
      <c r="AJ379" s="830"/>
      <c r="AK379" s="830"/>
      <c r="AL379" s="830"/>
      <c r="AM379" s="830"/>
      <c r="AN379" s="830"/>
      <c r="AO379" s="830"/>
      <c r="AP379" s="830"/>
      <c r="AQ379" s="830"/>
      <c r="AR379" s="831" t="s">
        <v>184</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184</v>
      </c>
      <c r="CV379" s="830"/>
      <c r="CW379" s="830"/>
      <c r="CX379" s="830"/>
      <c r="CY379" s="830"/>
      <c r="CZ379" s="830"/>
      <c r="DA379" s="831"/>
      <c r="DB379" s="831" t="s">
        <v>184</v>
      </c>
      <c r="DC379" s="831" t="s">
        <v>184</v>
      </c>
      <c r="DD379" s="830"/>
      <c r="DE379" s="830"/>
      <c r="DF379" s="830"/>
    </row>
    <row r="380">
      <c r="A380" s="827" t="s">
        <v>1032</v>
      </c>
      <c r="B380" s="828">
        <f t="shared" si="33"/>
        <v>5</v>
      </c>
      <c r="C380" s="828" t="s">
        <v>4945</v>
      </c>
      <c r="D380" s="666">
        <v>3.0</v>
      </c>
      <c r="E380" s="666" t="s">
        <v>273</v>
      </c>
      <c r="F380" s="666" t="s">
        <v>347</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184</v>
      </c>
      <c r="AA380" s="830"/>
      <c r="AB380" s="830"/>
      <c r="AC380" s="830"/>
      <c r="AD380" s="831"/>
      <c r="AE380" s="831" t="s">
        <v>184</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184</v>
      </c>
      <c r="CU380" s="830"/>
      <c r="CV380" s="831" t="s">
        <v>184</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347</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184</v>
      </c>
      <c r="DC382" s="830"/>
      <c r="DD382" s="830"/>
      <c r="DE382" s="830"/>
      <c r="DF382" s="830"/>
    </row>
    <row r="383">
      <c r="A383" s="827" t="s">
        <v>890</v>
      </c>
      <c r="B383" s="828">
        <f t="shared" si="33"/>
        <v>2</v>
      </c>
      <c r="C383" s="828" t="s">
        <v>4945</v>
      </c>
      <c r="D383" s="666">
        <v>2.0</v>
      </c>
      <c r="E383" s="666">
        <v>2.0</v>
      </c>
      <c r="F383" s="666" t="s">
        <v>347</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184</v>
      </c>
      <c r="AS383" s="830"/>
      <c r="AT383" s="830"/>
      <c r="AU383" s="830"/>
      <c r="AV383" s="831"/>
      <c r="AW383" s="831" t="s">
        <v>184</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692</v>
      </c>
      <c r="B384" s="828">
        <f t="shared" si="33"/>
        <v>4</v>
      </c>
      <c r="C384" s="828" t="s">
        <v>4945</v>
      </c>
      <c r="D384" s="666">
        <v>3.0</v>
      </c>
      <c r="E384" s="666" t="s">
        <v>273</v>
      </c>
      <c r="F384" s="666" t="s">
        <v>347</v>
      </c>
      <c r="G384" s="829" t="s">
        <v>5330</v>
      </c>
      <c r="H384" s="812"/>
      <c r="I384" s="830"/>
      <c r="J384" s="830"/>
      <c r="K384" s="830"/>
      <c r="L384" s="830"/>
      <c r="M384" s="830"/>
      <c r="N384" s="830"/>
      <c r="O384" s="830"/>
      <c r="P384" s="831"/>
      <c r="Q384" s="831"/>
      <c r="R384" s="831" t="s">
        <v>184</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184</v>
      </c>
      <c r="BP384" s="830"/>
      <c r="BQ384" s="830"/>
      <c r="BR384" s="830"/>
      <c r="BS384" s="830"/>
      <c r="BT384" s="830"/>
      <c r="BU384" s="830"/>
      <c r="BV384" s="830"/>
      <c r="BW384" s="830"/>
      <c r="BX384" s="830"/>
      <c r="BY384" s="830"/>
      <c r="BZ384" s="831"/>
      <c r="CA384" s="831"/>
      <c r="CB384" s="831"/>
      <c r="CC384" s="831"/>
      <c r="CD384" s="831"/>
      <c r="CE384" s="831" t="s">
        <v>184</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184</v>
      </c>
      <c r="DB384" s="830"/>
      <c r="DC384" s="830"/>
      <c r="DD384" s="830"/>
      <c r="DE384" s="830"/>
      <c r="DF384" s="830"/>
    </row>
    <row r="385">
      <c r="A385" s="827" t="s">
        <v>1060</v>
      </c>
      <c r="B385" s="828"/>
      <c r="C385" s="828" t="s">
        <v>4983</v>
      </c>
      <c r="D385" s="666">
        <v>2.0</v>
      </c>
      <c r="E385" s="666" t="s">
        <v>273</v>
      </c>
      <c r="F385" s="666" t="s">
        <v>347</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322</v>
      </c>
      <c r="B386" s="828">
        <f t="shared" ref="B386:B387" si="34">counta($I386:$DF386)</f>
        <v>1</v>
      </c>
      <c r="C386" s="828" t="s">
        <v>4945</v>
      </c>
      <c r="D386" s="666">
        <v>3.0</v>
      </c>
      <c r="E386" s="666" t="s">
        <v>5282</v>
      </c>
      <c r="F386" s="666" t="s">
        <v>347</v>
      </c>
      <c r="G386" s="829" t="s">
        <v>5332</v>
      </c>
      <c r="H386" s="812"/>
      <c r="I386" s="830"/>
      <c r="J386" s="831"/>
      <c r="K386" s="831" t="s">
        <v>184</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273</v>
      </c>
      <c r="F387" s="666" t="s">
        <v>347</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184</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273</v>
      </c>
      <c r="F388" s="666" t="s">
        <v>347</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273</v>
      </c>
      <c r="F389" s="666" t="s">
        <v>347</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347</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347</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184</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347</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184</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1291</v>
      </c>
      <c r="B394" s="842">
        <f t="shared" si="35"/>
        <v>1</v>
      </c>
      <c r="C394" s="842" t="s">
        <v>4945</v>
      </c>
      <c r="D394" s="843">
        <v>5.0</v>
      </c>
      <c r="E394" s="843">
        <v>3.0</v>
      </c>
      <c r="F394" s="843" t="s">
        <v>347</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184</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726</v>
      </c>
      <c r="B395" s="842">
        <f t="shared" si="35"/>
        <v>1</v>
      </c>
      <c r="C395" s="842" t="s">
        <v>4945</v>
      </c>
      <c r="D395" s="843">
        <v>3.0</v>
      </c>
      <c r="E395" s="843">
        <v>3.0</v>
      </c>
      <c r="F395" s="843" t="s">
        <v>347</v>
      </c>
      <c r="G395" s="844" t="s">
        <v>5340</v>
      </c>
      <c r="H395" s="812"/>
      <c r="I395" s="845"/>
      <c r="J395" s="845"/>
      <c r="K395" s="845"/>
      <c r="L395" s="845"/>
      <c r="M395" s="845"/>
      <c r="N395" s="845"/>
      <c r="O395" s="845"/>
      <c r="P395" s="845"/>
      <c r="Q395" s="845"/>
      <c r="R395" s="845"/>
      <c r="S395" s="846" t="s">
        <v>184</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347</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184</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1004</v>
      </c>
      <c r="B397" s="842">
        <f t="shared" si="35"/>
        <v>2</v>
      </c>
      <c r="C397" s="842" t="s">
        <v>4945</v>
      </c>
      <c r="D397" s="843">
        <v>4.0</v>
      </c>
      <c r="E397" s="843">
        <v>3.0</v>
      </c>
      <c r="F397" s="843" t="s">
        <v>347</v>
      </c>
      <c r="G397" s="844" t="s">
        <v>5342</v>
      </c>
      <c r="H397" s="812"/>
      <c r="I397" s="845"/>
      <c r="J397" s="845"/>
      <c r="K397" s="845"/>
      <c r="L397" s="845"/>
      <c r="M397" s="845"/>
      <c r="N397" s="845"/>
      <c r="O397" s="845"/>
      <c r="P397" s="845"/>
      <c r="Q397" s="845"/>
      <c r="R397" s="845"/>
      <c r="S397" s="845"/>
      <c r="T397" s="845"/>
      <c r="U397" s="845"/>
      <c r="V397" s="845"/>
      <c r="W397" s="845"/>
      <c r="X397" s="846"/>
      <c r="Y397" s="846" t="s">
        <v>184</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184</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273</v>
      </c>
      <c r="F399" s="651" t="s">
        <v>347</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184</v>
      </c>
      <c r="CY399" s="851"/>
      <c r="CZ399" s="851"/>
      <c r="DA399" s="851"/>
      <c r="DB399" s="851"/>
      <c r="DC399" s="852"/>
      <c r="DD399" s="851"/>
      <c r="DE399" s="852"/>
      <c r="DF399" s="851"/>
    </row>
    <row r="400">
      <c r="A400" s="853" t="s">
        <v>3506</v>
      </c>
      <c r="B400" s="849">
        <f t="shared" si="36"/>
        <v>0</v>
      </c>
      <c r="C400" s="849" t="s">
        <v>4983</v>
      </c>
      <c r="D400" s="651">
        <v>6.0</v>
      </c>
      <c r="E400" s="651" t="s">
        <v>273</v>
      </c>
      <c r="F400" s="651" t="s">
        <v>347</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273</v>
      </c>
      <c r="F401" s="651" t="s">
        <v>273</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184</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273</v>
      </c>
      <c r="F402" s="651" t="s">
        <v>273</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184</v>
      </c>
      <c r="DD402" s="851"/>
      <c r="DE402" s="852"/>
      <c r="DF402" s="851"/>
    </row>
    <row r="403">
      <c r="A403" s="853" t="s">
        <v>2378</v>
      </c>
      <c r="B403" s="849">
        <f t="shared" si="36"/>
        <v>1</v>
      </c>
      <c r="C403" s="849" t="s">
        <v>4983</v>
      </c>
      <c r="D403" s="651">
        <v>6.0</v>
      </c>
      <c r="E403" s="651" t="s">
        <v>273</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184</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273</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184</v>
      </c>
      <c r="DF404" s="851"/>
    </row>
    <row r="405">
      <c r="A405" s="853" t="s">
        <v>3303</v>
      </c>
      <c r="B405" s="849">
        <f t="shared" si="36"/>
        <v>0</v>
      </c>
      <c r="C405" s="849" t="s">
        <v>4983</v>
      </c>
      <c r="D405" s="651">
        <v>5.0</v>
      </c>
      <c r="E405" s="651" t="s">
        <v>273</v>
      </c>
      <c r="F405" s="651" t="s">
        <v>273</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347</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273</v>
      </c>
      <c r="F408" s="857" t="s">
        <v>246</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347</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273</v>
      </c>
      <c r="F411" s="857" t="s">
        <v>347</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179</v>
      </c>
      <c r="E412" s="857" t="s">
        <v>179</v>
      </c>
      <c r="F412" s="857" t="s">
        <v>179</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179</v>
      </c>
      <c r="E413" s="857" t="s">
        <v>179</v>
      </c>
      <c r="F413" s="857" t="s">
        <v>179</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179</v>
      </c>
      <c r="E414" s="857" t="s">
        <v>246</v>
      </c>
      <c r="F414" s="857" t="s">
        <v>347</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501</v>
      </c>
      <c r="B415" s="856">
        <f t="shared" si="37"/>
        <v>0</v>
      </c>
      <c r="C415" s="856" t="s">
        <v>4945</v>
      </c>
      <c r="D415" s="857">
        <v>2.0</v>
      </c>
      <c r="E415" s="857" t="s">
        <v>273</v>
      </c>
      <c r="F415" s="857" t="s">
        <v>347</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508</v>
      </c>
      <c r="B416" s="856">
        <f t="shared" si="37"/>
        <v>0</v>
      </c>
      <c r="C416" s="856" t="s">
        <v>4945</v>
      </c>
      <c r="D416" s="857" t="s">
        <v>179</v>
      </c>
      <c r="E416" s="857" t="s">
        <v>179</v>
      </c>
      <c r="F416" s="857" t="s">
        <v>179</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825</v>
      </c>
      <c r="B417" s="856"/>
      <c r="C417" s="856" t="s">
        <v>4983</v>
      </c>
      <c r="D417" s="857">
        <v>3.0</v>
      </c>
      <c r="E417" s="857">
        <v>3.0</v>
      </c>
      <c r="F417" s="857" t="s">
        <v>347</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273</v>
      </c>
      <c r="F418" s="857" t="s">
        <v>347</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184</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246</v>
      </c>
      <c r="F419" s="857" t="s">
        <v>347</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179</v>
      </c>
      <c r="E420" s="857">
        <v>4.0</v>
      </c>
      <c r="F420" s="857" t="s">
        <v>347</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246</v>
      </c>
      <c r="F421" s="857" t="s">
        <v>347</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893</v>
      </c>
      <c r="B422" s="856"/>
      <c r="C422" s="856" t="s">
        <v>4983</v>
      </c>
      <c r="D422" s="857">
        <v>4.0</v>
      </c>
      <c r="E422" s="857">
        <v>2.0</v>
      </c>
      <c r="F422" s="857" t="s">
        <v>347</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273</v>
      </c>
      <c r="F423" s="857" t="s">
        <v>347</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184</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179</v>
      </c>
      <c r="E424" s="857" t="s">
        <v>179</v>
      </c>
      <c r="F424" s="857" t="s">
        <v>179</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179</v>
      </c>
      <c r="E425" s="857" t="s">
        <v>273</v>
      </c>
      <c r="F425" s="857" t="s">
        <v>347</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273</v>
      </c>
      <c r="F426" s="857" t="s">
        <v>347</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184</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632</v>
      </c>
      <c r="B427" s="856">
        <f t="shared" si="38"/>
        <v>2</v>
      </c>
      <c r="C427" s="856" t="s">
        <v>4983</v>
      </c>
      <c r="D427" s="857">
        <v>2.0</v>
      </c>
      <c r="E427" s="857" t="s">
        <v>273</v>
      </c>
      <c r="F427" s="857" t="s">
        <v>347</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184</v>
      </c>
      <c r="AR427" s="859"/>
      <c r="AS427" s="859"/>
      <c r="AT427" s="859"/>
      <c r="AU427" s="859"/>
      <c r="AV427" s="859"/>
      <c r="AW427" s="859"/>
      <c r="AX427" s="859"/>
      <c r="AY427" s="859"/>
      <c r="AZ427" s="860" t="s">
        <v>184</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273</v>
      </c>
      <c r="F428" s="857" t="s">
        <v>347</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184</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347</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347</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1143</v>
      </c>
      <c r="B431" s="856">
        <f t="shared" ref="B431:B435" si="39">counta($I431:$DF431)</f>
        <v>1</v>
      </c>
      <c r="C431" s="856" t="s">
        <v>4945</v>
      </c>
      <c r="D431" s="857">
        <v>2.0</v>
      </c>
      <c r="E431" s="857" t="s">
        <v>273</v>
      </c>
      <c r="F431" s="857" t="s">
        <v>347</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184</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179</v>
      </c>
      <c r="E432" s="857" t="s">
        <v>273</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946</v>
      </c>
      <c r="B433" s="856">
        <f t="shared" si="39"/>
        <v>2</v>
      </c>
      <c r="C433" s="856" t="s">
        <v>4945</v>
      </c>
      <c r="D433" s="857">
        <v>2.0</v>
      </c>
      <c r="E433" s="857" t="s">
        <v>273</v>
      </c>
      <c r="F433" s="857" t="s">
        <v>347</v>
      </c>
      <c r="G433" s="858" t="s">
        <v>5376</v>
      </c>
      <c r="H433" s="812"/>
      <c r="I433" s="859"/>
      <c r="J433" s="859"/>
      <c r="K433" s="859"/>
      <c r="L433" s="859"/>
      <c r="M433" s="859"/>
      <c r="N433" s="859"/>
      <c r="O433" s="859"/>
      <c r="P433" s="859"/>
      <c r="Q433" s="859"/>
      <c r="R433" s="859"/>
      <c r="S433" s="859"/>
      <c r="T433" s="859"/>
      <c r="U433" s="859"/>
      <c r="V433" s="860"/>
      <c r="W433" s="860" t="s">
        <v>184</v>
      </c>
      <c r="X433" s="860" t="s">
        <v>184</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273</v>
      </c>
      <c r="F434" s="857" t="s">
        <v>347</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184</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273</v>
      </c>
      <c r="F435" s="857" t="s">
        <v>347</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184</v>
      </c>
      <c r="AO435" s="860"/>
      <c r="AP435" s="860"/>
      <c r="AQ435" s="860" t="s">
        <v>184</v>
      </c>
      <c r="AR435" s="859"/>
      <c r="AS435" s="859"/>
      <c r="AT435" s="859"/>
      <c r="AU435" s="859"/>
      <c r="AV435" s="859"/>
      <c r="AW435" s="859"/>
      <c r="AX435" s="859"/>
      <c r="AY435" s="859"/>
      <c r="AZ435" s="859"/>
      <c r="BA435" s="859"/>
      <c r="BB435" s="859"/>
      <c r="BC435" s="859"/>
      <c r="BD435" s="859"/>
      <c r="BE435" s="859"/>
      <c r="BF435" s="859"/>
      <c r="BG435" s="859"/>
      <c r="BH435" s="859"/>
      <c r="BI435" s="859"/>
      <c r="BJ435" s="860" t="s">
        <v>184</v>
      </c>
      <c r="BK435" s="859"/>
      <c r="BL435" s="860" t="s">
        <v>184</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184</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273</v>
      </c>
      <c r="F436" s="857" t="s">
        <v>347</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273</v>
      </c>
      <c r="F437" s="857" t="s">
        <v>347</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347</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273</v>
      </c>
      <c r="F439" s="857" t="s">
        <v>347</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246</v>
      </c>
      <c r="F440" s="857" t="s">
        <v>347</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273</v>
      </c>
      <c r="F441" s="857" t="s">
        <v>347</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347</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273</v>
      </c>
      <c r="F443" s="857" t="s">
        <v>347</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246</v>
      </c>
      <c r="F444" s="857" t="s">
        <v>347</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661</v>
      </c>
      <c r="B445" s="856"/>
      <c r="C445" s="856" t="s">
        <v>4983</v>
      </c>
      <c r="D445" s="857" t="s">
        <v>179</v>
      </c>
      <c r="E445" s="857" t="s">
        <v>179</v>
      </c>
      <c r="F445" s="857" t="s">
        <v>179</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273</v>
      </c>
      <c r="F446" s="857" t="s">
        <v>347</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273</v>
      </c>
      <c r="F447" s="857" t="s">
        <v>347</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184</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347</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246</v>
      </c>
      <c r="F449" s="857" t="s">
        <v>347</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127</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179</v>
      </c>
      <c r="E451" s="857" t="s">
        <v>179</v>
      </c>
      <c r="F451" s="857" t="s">
        <v>179</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917</v>
      </c>
      <c r="B452" s="856"/>
      <c r="C452" s="856" t="s">
        <v>4945</v>
      </c>
      <c r="D452" s="857">
        <v>1.0</v>
      </c>
      <c r="E452" s="857">
        <v>2.0</v>
      </c>
      <c r="F452" s="857" t="s">
        <v>347</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539</v>
      </c>
      <c r="B453" s="856">
        <f t="shared" ref="B453:B454" si="42">counta($I453:$DF453)</f>
        <v>1</v>
      </c>
      <c r="C453" s="856" t="s">
        <v>4945</v>
      </c>
      <c r="D453" s="857">
        <v>3.0</v>
      </c>
      <c r="E453" s="857" t="s">
        <v>273</v>
      </c>
      <c r="F453" s="857" t="s">
        <v>347</v>
      </c>
      <c r="G453" s="858" t="s">
        <v>5396</v>
      </c>
      <c r="H453" s="812"/>
      <c r="I453" s="859"/>
      <c r="J453" s="859"/>
      <c r="K453" s="859"/>
      <c r="L453" s="859"/>
      <c r="M453" s="859"/>
      <c r="N453" s="859"/>
      <c r="O453" s="860" t="s">
        <v>184</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347</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273</v>
      </c>
      <c r="F455" s="857" t="s">
        <v>347</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273</v>
      </c>
      <c r="F456" s="857" t="s">
        <v>347</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184</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273</v>
      </c>
      <c r="F457" s="857" t="s">
        <v>347</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184</v>
      </c>
      <c r="AU457" s="859"/>
      <c r="AV457" s="860"/>
      <c r="AW457" s="860"/>
      <c r="AX457" s="860"/>
      <c r="AY457" s="860" t="s">
        <v>184</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186</v>
      </c>
      <c r="B458" s="856">
        <f t="shared" si="43"/>
        <v>3</v>
      </c>
      <c r="C458" s="856" t="s">
        <v>4945</v>
      </c>
      <c r="D458" s="857">
        <v>2.0</v>
      </c>
      <c r="E458" s="857" t="s">
        <v>273</v>
      </c>
      <c r="F458" s="857" t="s">
        <v>347</v>
      </c>
      <c r="G458" s="858" t="s">
        <v>5401</v>
      </c>
      <c r="H458" s="864"/>
      <c r="I458" s="860" t="s">
        <v>184</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184</v>
      </c>
      <c r="CP458" s="859"/>
      <c r="CQ458" s="859"/>
      <c r="CR458" s="859"/>
      <c r="CS458" s="859"/>
      <c r="CT458" s="859"/>
      <c r="CU458" s="859"/>
      <c r="CV458" s="859"/>
      <c r="CW458" s="859"/>
      <c r="CX458" s="860"/>
      <c r="CY458" s="860" t="s">
        <v>184</v>
      </c>
      <c r="CZ458" s="859"/>
      <c r="DA458" s="859"/>
      <c r="DB458" s="859"/>
      <c r="DC458" s="859"/>
      <c r="DD458" s="859"/>
      <c r="DE458" s="859"/>
      <c r="DF458" s="859"/>
    </row>
    <row r="459">
      <c r="A459" s="855" t="s">
        <v>368</v>
      </c>
      <c r="B459" s="856">
        <f t="shared" si="43"/>
        <v>1</v>
      </c>
      <c r="C459" s="856" t="s">
        <v>4945</v>
      </c>
      <c r="D459" s="857">
        <v>2.0</v>
      </c>
      <c r="E459" s="857" t="s">
        <v>273</v>
      </c>
      <c r="F459" s="857" t="s">
        <v>347</v>
      </c>
      <c r="G459" s="858" t="s">
        <v>5402</v>
      </c>
      <c r="H459" s="864"/>
      <c r="I459" s="860"/>
      <c r="J459" s="859"/>
      <c r="K459" s="859"/>
      <c r="L459" s="860" t="s">
        <v>184</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273</v>
      </c>
      <c r="F460" s="857" t="s">
        <v>347</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347</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273</v>
      </c>
      <c r="F462" s="857" t="s">
        <v>347</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273</v>
      </c>
      <c r="F463" s="857" t="s">
        <v>347</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273</v>
      </c>
      <c r="F464" s="857" t="s">
        <v>347</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437</v>
      </c>
      <c r="B466" s="867">
        <f t="shared" ref="B466:B467" si="44">counta($I466:$DF466)</f>
        <v>1</v>
      </c>
      <c r="C466" s="867" t="s">
        <v>4983</v>
      </c>
      <c r="D466" s="618" t="s">
        <v>179</v>
      </c>
      <c r="E466" s="618" t="s">
        <v>179</v>
      </c>
      <c r="F466" s="618" t="s">
        <v>179</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184</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440</v>
      </c>
      <c r="B467" s="867">
        <f t="shared" si="44"/>
        <v>4</v>
      </c>
      <c r="C467" s="867" t="s">
        <v>4983</v>
      </c>
      <c r="D467" s="618" t="s">
        <v>179</v>
      </c>
      <c r="E467" s="618" t="s">
        <v>179</v>
      </c>
      <c r="F467" s="618" t="s">
        <v>179</v>
      </c>
      <c r="G467" s="868" t="s">
        <v>5409</v>
      </c>
      <c r="H467" s="812"/>
      <c r="I467" s="869"/>
      <c r="J467" s="869"/>
      <c r="K467" s="869"/>
      <c r="L467" s="869"/>
      <c r="M467" s="869"/>
      <c r="N467" s="869"/>
      <c r="O467" s="869"/>
      <c r="P467" s="869"/>
      <c r="Q467" s="869"/>
      <c r="R467" s="869"/>
      <c r="S467" s="869"/>
      <c r="T467" s="869"/>
      <c r="U467" s="870" t="s">
        <v>184</v>
      </c>
      <c r="V467" s="869"/>
      <c r="W467" s="869"/>
      <c r="X467" s="869"/>
      <c r="Y467" s="869"/>
      <c r="Z467" s="869"/>
      <c r="AA467" s="869"/>
      <c r="AB467" s="869"/>
      <c r="AC467" s="870" t="s">
        <v>184</v>
      </c>
      <c r="AD467" s="869"/>
      <c r="AE467" s="869"/>
      <c r="AF467" s="870"/>
      <c r="AG467" s="869"/>
      <c r="AH467" s="869"/>
      <c r="AI467" s="869"/>
      <c r="AJ467" s="869"/>
      <c r="AK467" s="869"/>
      <c r="AL467" s="869"/>
      <c r="AM467" s="869"/>
      <c r="AN467" s="869"/>
      <c r="AO467" s="869"/>
      <c r="AP467" s="869"/>
      <c r="AQ467" s="869"/>
      <c r="AR467" s="869"/>
      <c r="AS467" s="870" t="s">
        <v>184</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184</v>
      </c>
      <c r="CW467" s="869"/>
      <c r="CX467" s="869"/>
      <c r="CY467" s="869"/>
      <c r="CZ467" s="869"/>
      <c r="DA467" s="869"/>
      <c r="DB467" s="869"/>
      <c r="DC467" s="869"/>
      <c r="DD467" s="869"/>
      <c r="DE467" s="869"/>
      <c r="DF467" s="869"/>
    </row>
    <row r="468">
      <c r="A468" s="866" t="s">
        <v>4696</v>
      </c>
      <c r="B468" s="867"/>
      <c r="C468" s="867" t="s">
        <v>4983</v>
      </c>
      <c r="D468" s="618" t="s">
        <v>179</v>
      </c>
      <c r="E468" s="618" t="s">
        <v>179</v>
      </c>
      <c r="F468" s="618" t="s">
        <v>179</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179</v>
      </c>
      <c r="E469" s="618" t="s">
        <v>179</v>
      </c>
      <c r="F469" s="618" t="s">
        <v>179</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667</v>
      </c>
      <c r="B470" s="867">
        <f t="shared" ref="B470:B478" si="45">counta($I470:$DF470)</f>
        <v>8</v>
      </c>
      <c r="C470" s="867" t="s">
        <v>4983</v>
      </c>
      <c r="D470" s="618" t="s">
        <v>179</v>
      </c>
      <c r="E470" s="618" t="s">
        <v>179</v>
      </c>
      <c r="F470" s="618" t="s">
        <v>179</v>
      </c>
      <c r="G470" s="868" t="s">
        <v>5412</v>
      </c>
      <c r="H470" s="812"/>
      <c r="I470" s="869"/>
      <c r="J470" s="869"/>
      <c r="K470" s="869"/>
      <c r="L470" s="869"/>
      <c r="M470" s="869"/>
      <c r="N470" s="869"/>
      <c r="O470" s="869"/>
      <c r="P470" s="869"/>
      <c r="Q470" s="871" t="s">
        <v>184</v>
      </c>
      <c r="R470" s="869"/>
      <c r="S470" s="869"/>
      <c r="T470" s="869"/>
      <c r="U470" s="869"/>
      <c r="V470" s="870" t="s">
        <v>184</v>
      </c>
      <c r="W470" s="869"/>
      <c r="X470" s="869"/>
      <c r="Y470" s="869"/>
      <c r="Z470" s="870" t="s">
        <v>184</v>
      </c>
      <c r="AA470" s="869"/>
      <c r="AB470" s="869"/>
      <c r="AC470" s="869"/>
      <c r="AD470" s="869"/>
      <c r="AE470" s="869"/>
      <c r="AF470" s="870" t="s">
        <v>184</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184</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184</v>
      </c>
      <c r="CS470" s="870" t="s">
        <v>184</v>
      </c>
      <c r="CT470" s="869"/>
      <c r="CU470" s="869"/>
      <c r="CV470" s="869"/>
      <c r="CW470" s="869"/>
      <c r="CX470" s="869"/>
      <c r="CY470" s="869"/>
      <c r="CZ470" s="869"/>
      <c r="DA470" s="870" t="s">
        <v>184</v>
      </c>
      <c r="DB470" s="869"/>
      <c r="DC470" s="869"/>
      <c r="DD470" s="869"/>
      <c r="DE470" s="869"/>
      <c r="DF470" s="869"/>
    </row>
    <row r="471">
      <c r="A471" s="866" t="s">
        <v>695</v>
      </c>
      <c r="B471" s="867">
        <f t="shared" si="45"/>
        <v>4</v>
      </c>
      <c r="C471" s="867" t="s">
        <v>4945</v>
      </c>
      <c r="D471" s="618" t="s">
        <v>179</v>
      </c>
      <c r="E471" s="618" t="s">
        <v>179</v>
      </c>
      <c r="F471" s="618" t="s">
        <v>179</v>
      </c>
      <c r="G471" s="868" t="s">
        <v>5413</v>
      </c>
      <c r="H471" s="812"/>
      <c r="I471" s="869"/>
      <c r="J471" s="869"/>
      <c r="K471" s="869"/>
      <c r="L471" s="869"/>
      <c r="M471" s="869"/>
      <c r="N471" s="869"/>
      <c r="O471" s="869"/>
      <c r="P471" s="870"/>
      <c r="Q471" s="870"/>
      <c r="R471" s="870" t="s">
        <v>184</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184</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184</v>
      </c>
      <c r="BJ471" s="870"/>
      <c r="BK471" s="870"/>
      <c r="BL471" s="869"/>
      <c r="BM471" s="869"/>
      <c r="BN471" s="869"/>
      <c r="BO471" s="869"/>
      <c r="BP471" s="869"/>
      <c r="BQ471" s="869"/>
      <c r="BR471" s="869"/>
      <c r="BS471" s="869"/>
      <c r="BT471" s="869"/>
      <c r="BU471" s="869"/>
      <c r="BV471" s="869"/>
      <c r="BW471" s="869"/>
      <c r="BX471" s="870" t="s">
        <v>184</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363</v>
      </c>
      <c r="B472" s="867">
        <f t="shared" si="45"/>
        <v>5</v>
      </c>
      <c r="C472" s="867" t="s">
        <v>4945</v>
      </c>
      <c r="D472" s="618" t="s">
        <v>179</v>
      </c>
      <c r="E472" s="618" t="s">
        <v>179</v>
      </c>
      <c r="F472" s="618" t="s">
        <v>179</v>
      </c>
      <c r="G472" s="868" t="s">
        <v>5414</v>
      </c>
      <c r="H472" s="812"/>
      <c r="I472" s="869"/>
      <c r="J472" s="869"/>
      <c r="K472" s="869"/>
      <c r="L472" s="796" t="s">
        <v>184</v>
      </c>
      <c r="M472" s="869"/>
      <c r="N472" s="869"/>
      <c r="O472" s="869"/>
      <c r="P472" s="870"/>
      <c r="Q472" s="870"/>
      <c r="R472" s="870" t="s">
        <v>184</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184</v>
      </c>
      <c r="AN472" s="869"/>
      <c r="AO472" s="869"/>
      <c r="AP472" s="869"/>
      <c r="AQ472" s="869"/>
      <c r="AR472" s="869"/>
      <c r="AS472" s="870" t="s">
        <v>184</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184</v>
      </c>
      <c r="CZ472" s="869"/>
      <c r="DA472" s="869"/>
      <c r="DB472" s="869"/>
      <c r="DC472" s="869"/>
      <c r="DD472" s="869"/>
      <c r="DE472" s="869"/>
      <c r="DF472" s="869"/>
    </row>
    <row r="473">
      <c r="A473" s="866" t="s">
        <v>609</v>
      </c>
      <c r="B473" s="867">
        <f t="shared" si="45"/>
        <v>7</v>
      </c>
      <c r="C473" s="867" t="s">
        <v>4983</v>
      </c>
      <c r="D473" s="618" t="s">
        <v>179</v>
      </c>
      <c r="E473" s="618" t="s">
        <v>179</v>
      </c>
      <c r="F473" s="618" t="s">
        <v>179</v>
      </c>
      <c r="G473" s="868" t="s">
        <v>5415</v>
      </c>
      <c r="H473" s="812"/>
      <c r="I473" s="869"/>
      <c r="J473" s="869"/>
      <c r="K473" s="869"/>
      <c r="L473" s="869"/>
      <c r="M473" s="869"/>
      <c r="N473" s="869"/>
      <c r="O473" s="869"/>
      <c r="P473" s="870" t="s">
        <v>184</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184</v>
      </c>
      <c r="BF473" s="869"/>
      <c r="BG473" s="869"/>
      <c r="BH473" s="869"/>
      <c r="BI473" s="869"/>
      <c r="BJ473" s="869"/>
      <c r="BK473" s="869"/>
      <c r="BL473" s="869"/>
      <c r="BM473" s="869"/>
      <c r="BN473" s="869"/>
      <c r="BO473" s="869"/>
      <c r="BP473" s="870" t="s">
        <v>184</v>
      </c>
      <c r="BQ473" s="869"/>
      <c r="BR473" s="869"/>
      <c r="BS473" s="869"/>
      <c r="BT473" s="869"/>
      <c r="BU473" s="869"/>
      <c r="BV473" s="869"/>
      <c r="BW473" s="869"/>
      <c r="BX473" s="869"/>
      <c r="BY473" s="870" t="s">
        <v>184</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184</v>
      </c>
      <c r="CV473" s="869"/>
      <c r="CW473" s="870" t="s">
        <v>184</v>
      </c>
      <c r="CX473" s="870"/>
      <c r="CY473" s="870" t="s">
        <v>184</v>
      </c>
      <c r="CZ473" s="869"/>
      <c r="DA473" s="869"/>
      <c r="DB473" s="869"/>
      <c r="DC473" s="869"/>
      <c r="DD473" s="869"/>
      <c r="DE473" s="869"/>
      <c r="DF473" s="869"/>
    </row>
    <row r="474">
      <c r="A474" s="866" t="s">
        <v>443</v>
      </c>
      <c r="B474" s="867">
        <f t="shared" si="45"/>
        <v>5</v>
      </c>
      <c r="C474" s="867" t="s">
        <v>4945</v>
      </c>
      <c r="D474" s="618" t="s">
        <v>179</v>
      </c>
      <c r="E474" s="618" t="s">
        <v>179</v>
      </c>
      <c r="F474" s="618" t="s">
        <v>179</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184</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184</v>
      </c>
      <c r="BU474" s="870"/>
      <c r="BV474" s="869"/>
      <c r="BW474" s="869"/>
      <c r="BX474" s="869"/>
      <c r="BY474" s="869"/>
      <c r="BZ474" s="870"/>
      <c r="CA474" s="870"/>
      <c r="CB474" s="870" t="s">
        <v>184</v>
      </c>
      <c r="CC474" s="869"/>
      <c r="CD474" s="869"/>
      <c r="CE474" s="869"/>
      <c r="CF474" s="869"/>
      <c r="CG474" s="869"/>
      <c r="CH474" s="869"/>
      <c r="CI474" s="869"/>
      <c r="CJ474" s="869"/>
      <c r="CK474" s="869"/>
      <c r="CL474" s="869"/>
      <c r="CM474" s="869"/>
      <c r="CN474" s="869"/>
      <c r="CO474" s="870" t="s">
        <v>184</v>
      </c>
      <c r="CP474" s="870" t="s">
        <v>184</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179</v>
      </c>
      <c r="E475" s="618" t="s">
        <v>179</v>
      </c>
      <c r="F475" s="618" t="s">
        <v>179</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184</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184</v>
      </c>
    </row>
    <row r="476">
      <c r="A476" s="866" t="s">
        <v>2344</v>
      </c>
      <c r="B476" s="867">
        <f t="shared" si="45"/>
        <v>1</v>
      </c>
      <c r="C476" s="867" t="s">
        <v>4983</v>
      </c>
      <c r="D476" s="618" t="s">
        <v>179</v>
      </c>
      <c r="E476" s="618" t="s">
        <v>179</v>
      </c>
      <c r="F476" s="618" t="s">
        <v>179</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184</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179</v>
      </c>
      <c r="E477" s="618" t="s">
        <v>179</v>
      </c>
      <c r="F477" s="618" t="s">
        <v>179</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184</v>
      </c>
      <c r="AI477" s="869"/>
      <c r="AJ477" s="869"/>
      <c r="AK477" s="869"/>
      <c r="AL477" s="869"/>
      <c r="AM477" s="870"/>
      <c r="AN477" s="870" t="s">
        <v>184</v>
      </c>
      <c r="AO477" s="870"/>
      <c r="AP477" s="870"/>
      <c r="AQ477" s="870" t="s">
        <v>184</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184</v>
      </c>
      <c r="CP477" s="869"/>
      <c r="CQ477" s="869"/>
      <c r="CR477" s="869"/>
      <c r="CS477" s="869"/>
      <c r="CT477" s="869"/>
      <c r="CU477" s="869"/>
      <c r="CV477" s="869"/>
      <c r="CW477" s="869"/>
      <c r="CX477" s="869"/>
      <c r="CY477" s="869"/>
      <c r="CZ477" s="869"/>
      <c r="DA477" s="869"/>
      <c r="DB477" s="869"/>
      <c r="DC477" s="869"/>
      <c r="DD477" s="869"/>
      <c r="DE477" s="869"/>
      <c r="DF477" s="869"/>
    </row>
    <row r="478">
      <c r="A478" s="866" t="s">
        <v>369</v>
      </c>
      <c r="B478" s="867">
        <f t="shared" si="45"/>
        <v>5</v>
      </c>
      <c r="C478" s="867" t="s">
        <v>4983</v>
      </c>
      <c r="D478" s="618" t="s">
        <v>179</v>
      </c>
      <c r="E478" s="618" t="s">
        <v>179</v>
      </c>
      <c r="F478" s="618" t="s">
        <v>179</v>
      </c>
      <c r="G478" s="868" t="s">
        <v>5420</v>
      </c>
      <c r="H478" s="812"/>
      <c r="I478" s="869"/>
      <c r="J478" s="869"/>
      <c r="K478" s="869"/>
      <c r="L478" s="796" t="s">
        <v>184</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184</v>
      </c>
      <c r="AZ478" s="869"/>
      <c r="BA478" s="869"/>
      <c r="BB478" s="869"/>
      <c r="BC478" s="869"/>
      <c r="BD478" s="869"/>
      <c r="BE478" s="869"/>
      <c r="BF478" s="869"/>
      <c r="BG478" s="869"/>
      <c r="BH478" s="869"/>
      <c r="BI478" s="869"/>
      <c r="BJ478" s="869"/>
      <c r="BK478" s="869"/>
      <c r="BL478" s="869"/>
      <c r="BM478" s="869"/>
      <c r="BN478" s="869"/>
      <c r="BO478" s="869"/>
      <c r="BP478" s="869"/>
      <c r="BQ478" s="870" t="s">
        <v>184</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184</v>
      </c>
      <c r="CL478" s="870"/>
      <c r="CM478" s="869"/>
      <c r="CN478" s="869"/>
      <c r="CO478" s="869"/>
      <c r="CP478" s="869"/>
      <c r="CQ478" s="869"/>
      <c r="CR478" s="869"/>
      <c r="CS478" s="869"/>
      <c r="CT478" s="869"/>
      <c r="CU478" s="869"/>
      <c r="CV478" s="869"/>
      <c r="CW478" s="869"/>
      <c r="CX478" s="870"/>
      <c r="CY478" s="870" t="s">
        <v>184</v>
      </c>
      <c r="CZ478" s="869"/>
      <c r="DA478" s="869"/>
      <c r="DB478" s="869"/>
      <c r="DC478" s="869"/>
      <c r="DD478" s="869"/>
      <c r="DE478" s="869"/>
      <c r="DF478" s="869"/>
    </row>
    <row r="479">
      <c r="A479" s="866" t="s">
        <v>2094</v>
      </c>
      <c r="B479" s="867"/>
      <c r="C479" s="867" t="s">
        <v>4983</v>
      </c>
      <c r="D479" s="618" t="s">
        <v>179</v>
      </c>
      <c r="E479" s="618" t="s">
        <v>179</v>
      </c>
      <c r="F479" s="618" t="s">
        <v>179</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370</v>
      </c>
      <c r="B480" s="867">
        <f t="shared" ref="B480:B487" si="46">counta($I480:$DF480)</f>
        <v>1</v>
      </c>
      <c r="C480" s="867" t="s">
        <v>4983</v>
      </c>
      <c r="D480" s="618" t="s">
        <v>179</v>
      </c>
      <c r="E480" s="618" t="s">
        <v>179</v>
      </c>
      <c r="F480" s="618" t="s">
        <v>179</v>
      </c>
      <c r="G480" s="868" t="s">
        <v>5422</v>
      </c>
      <c r="H480" s="812"/>
      <c r="I480" s="869"/>
      <c r="J480" s="869"/>
      <c r="K480" s="869"/>
      <c r="L480" s="796" t="s">
        <v>184</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850</v>
      </c>
      <c r="B481" s="867">
        <f t="shared" si="46"/>
        <v>9</v>
      </c>
      <c r="C481" s="867" t="s">
        <v>4983</v>
      </c>
      <c r="D481" s="618" t="s">
        <v>179</v>
      </c>
      <c r="E481" s="618" t="s">
        <v>179</v>
      </c>
      <c r="F481" s="618" t="s">
        <v>179</v>
      </c>
      <c r="G481" s="868" t="s">
        <v>5423</v>
      </c>
      <c r="H481" s="812"/>
      <c r="I481" s="869"/>
      <c r="J481" s="869"/>
      <c r="K481" s="869"/>
      <c r="L481" s="869"/>
      <c r="M481" s="869"/>
      <c r="N481" s="869"/>
      <c r="O481" s="869"/>
      <c r="P481" s="869"/>
      <c r="Q481" s="869"/>
      <c r="R481" s="869"/>
      <c r="S481" s="869"/>
      <c r="T481" s="869"/>
      <c r="U481" s="869"/>
      <c r="V481" s="870" t="s">
        <v>184</v>
      </c>
      <c r="W481" s="869"/>
      <c r="X481" s="869"/>
      <c r="Y481" s="869"/>
      <c r="Z481" s="869"/>
      <c r="AA481" s="869"/>
      <c r="AB481" s="869"/>
      <c r="AC481" s="870" t="s">
        <v>184</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184</v>
      </c>
      <c r="BG481" s="869"/>
      <c r="BH481" s="869"/>
      <c r="BI481" s="869"/>
      <c r="BJ481" s="870"/>
      <c r="BK481" s="870" t="s">
        <v>184</v>
      </c>
      <c r="BL481" s="869"/>
      <c r="BM481" s="870" t="s">
        <v>184</v>
      </c>
      <c r="BN481" s="869"/>
      <c r="BO481" s="869"/>
      <c r="BP481" s="869"/>
      <c r="BQ481" s="870" t="s">
        <v>184</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184</v>
      </c>
      <c r="CO481" s="870"/>
      <c r="CP481" s="870"/>
      <c r="CQ481" s="870"/>
      <c r="CR481" s="869"/>
      <c r="CS481" s="869"/>
      <c r="CT481" s="870" t="s">
        <v>184</v>
      </c>
      <c r="CU481" s="869"/>
      <c r="CV481" s="869"/>
      <c r="CW481" s="869"/>
      <c r="CX481" s="870" t="s">
        <v>184</v>
      </c>
      <c r="CY481" s="869"/>
      <c r="CZ481" s="869"/>
      <c r="DA481" s="869"/>
      <c r="DB481" s="869"/>
      <c r="DC481" s="869"/>
      <c r="DD481" s="869"/>
      <c r="DE481" s="869"/>
      <c r="DF481" s="869"/>
    </row>
    <row r="482">
      <c r="A482" s="866" t="s">
        <v>3461</v>
      </c>
      <c r="B482" s="867">
        <f t="shared" si="46"/>
        <v>0</v>
      </c>
      <c r="C482" s="867" t="s">
        <v>4983</v>
      </c>
      <c r="D482" s="618" t="s">
        <v>179</v>
      </c>
      <c r="E482" s="618" t="s">
        <v>179</v>
      </c>
      <c r="F482" s="618" t="s">
        <v>179</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361</v>
      </c>
      <c r="B483" s="867">
        <f t="shared" si="46"/>
        <v>4</v>
      </c>
      <c r="C483" s="867" t="s">
        <v>4983</v>
      </c>
      <c r="D483" s="618" t="s">
        <v>179</v>
      </c>
      <c r="E483" s="618" t="s">
        <v>179</v>
      </c>
      <c r="F483" s="618" t="s">
        <v>179</v>
      </c>
      <c r="G483" s="868" t="s">
        <v>5425</v>
      </c>
      <c r="H483" s="812"/>
      <c r="I483" s="869"/>
      <c r="J483" s="869"/>
      <c r="K483" s="869"/>
      <c r="L483" s="796" t="s">
        <v>184</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184</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184</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184</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179</v>
      </c>
      <c r="E484" s="618" t="s">
        <v>179</v>
      </c>
      <c r="F484" s="618" t="s">
        <v>179</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179</v>
      </c>
      <c r="E485" s="618" t="s">
        <v>179</v>
      </c>
      <c r="F485" s="618" t="s">
        <v>179</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184</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184</v>
      </c>
      <c r="CN485" s="869"/>
      <c r="CO485" s="869"/>
      <c r="CP485" s="869"/>
      <c r="CQ485" s="869"/>
      <c r="CR485" s="869"/>
      <c r="CS485" s="869"/>
      <c r="CT485" s="870" t="s">
        <v>184</v>
      </c>
      <c r="CU485" s="869"/>
      <c r="CV485" s="869"/>
      <c r="CW485" s="869"/>
      <c r="CX485" s="869"/>
      <c r="CY485" s="869"/>
      <c r="CZ485" s="869"/>
      <c r="DA485" s="870"/>
      <c r="DB485" s="870"/>
      <c r="DC485" s="870"/>
      <c r="DD485" s="870"/>
      <c r="DE485" s="870" t="s">
        <v>184</v>
      </c>
      <c r="DF485" s="870" t="s">
        <v>184</v>
      </c>
    </row>
    <row r="486">
      <c r="A486" s="866" t="s">
        <v>2755</v>
      </c>
      <c r="B486" s="867">
        <f t="shared" si="46"/>
        <v>1</v>
      </c>
      <c r="C486" s="867" t="s">
        <v>4983</v>
      </c>
      <c r="D486" s="618" t="s">
        <v>179</v>
      </c>
      <c r="E486" s="618" t="s">
        <v>179</v>
      </c>
      <c r="F486" s="618" t="s">
        <v>179</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184</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179</v>
      </c>
      <c r="E487" s="618" t="s">
        <v>179</v>
      </c>
      <c r="F487" s="618" t="s">
        <v>179</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179</v>
      </c>
      <c r="E488" s="618" t="s">
        <v>179</v>
      </c>
      <c r="F488" s="618" t="s">
        <v>179</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1146</v>
      </c>
      <c r="B489" s="867">
        <f t="shared" ref="B489:B505" si="47">counta($I489:$DF489)</f>
        <v>0</v>
      </c>
      <c r="C489" s="867" t="s">
        <v>4945</v>
      </c>
      <c r="D489" s="618" t="s">
        <v>179</v>
      </c>
      <c r="E489" s="618" t="s">
        <v>179</v>
      </c>
      <c r="F489" s="618" t="s">
        <v>179</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284</v>
      </c>
      <c r="B490" s="867">
        <f t="shared" si="47"/>
        <v>1</v>
      </c>
      <c r="C490" s="867" t="s">
        <v>4983</v>
      </c>
      <c r="D490" s="618" t="s">
        <v>179</v>
      </c>
      <c r="E490" s="618" t="s">
        <v>179</v>
      </c>
      <c r="F490" s="618" t="s">
        <v>179</v>
      </c>
      <c r="G490" s="868" t="s">
        <v>5432</v>
      </c>
      <c r="H490" s="812"/>
      <c r="I490" s="869"/>
      <c r="J490" s="811" t="s">
        <v>184</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1272</v>
      </c>
      <c r="B491" s="867">
        <f t="shared" si="47"/>
        <v>4</v>
      </c>
      <c r="C491" s="867" t="s">
        <v>4983</v>
      </c>
      <c r="D491" s="618" t="s">
        <v>179</v>
      </c>
      <c r="E491" s="618" t="s">
        <v>179</v>
      </c>
      <c r="F491" s="618" t="s">
        <v>179</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184</v>
      </c>
      <c r="AG491" s="869"/>
      <c r="AH491" s="869"/>
      <c r="AI491" s="869"/>
      <c r="AJ491" s="869"/>
      <c r="AK491" s="869"/>
      <c r="AL491" s="869"/>
      <c r="AM491" s="870" t="s">
        <v>184</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184</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184</v>
      </c>
      <c r="CY491" s="869"/>
      <c r="CZ491" s="869"/>
      <c r="DA491" s="869"/>
      <c r="DB491" s="869"/>
      <c r="DC491" s="869"/>
      <c r="DD491" s="869"/>
      <c r="DE491" s="869"/>
      <c r="DF491" s="869"/>
    </row>
    <row r="492">
      <c r="A492" s="866" t="s">
        <v>1887</v>
      </c>
      <c r="B492" s="867">
        <f t="shared" si="47"/>
        <v>0</v>
      </c>
      <c r="C492" s="867" t="s">
        <v>4983</v>
      </c>
      <c r="D492" s="618" t="s">
        <v>179</v>
      </c>
      <c r="E492" s="618" t="s">
        <v>179</v>
      </c>
      <c r="F492" s="618" t="s">
        <v>179</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179</v>
      </c>
      <c r="E493" s="618" t="s">
        <v>179</v>
      </c>
      <c r="F493" s="618" t="s">
        <v>179</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179</v>
      </c>
      <c r="E494" s="618" t="s">
        <v>179</v>
      </c>
      <c r="F494" s="618" t="s">
        <v>179</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184</v>
      </c>
      <c r="AJ494" s="870"/>
      <c r="AK494" s="870"/>
      <c r="AL494" s="870"/>
      <c r="AM494" s="869"/>
      <c r="AN494" s="869"/>
      <c r="AO494" s="869"/>
      <c r="AP494" s="869"/>
      <c r="AQ494" s="869"/>
      <c r="AR494" s="869"/>
      <c r="AS494" s="869"/>
      <c r="AT494" s="869"/>
      <c r="AU494" s="869"/>
      <c r="AV494" s="869"/>
      <c r="AW494" s="869"/>
      <c r="AX494" s="870"/>
      <c r="AY494" s="870"/>
      <c r="AZ494" s="870"/>
      <c r="BA494" s="870" t="s">
        <v>184</v>
      </c>
      <c r="BB494" s="869"/>
      <c r="BC494" s="869"/>
      <c r="BD494" s="869"/>
      <c r="BE494" s="869"/>
      <c r="BF494" s="869"/>
      <c r="BG494" s="869"/>
      <c r="BH494" s="869"/>
      <c r="BI494" s="870" t="s">
        <v>184</v>
      </c>
      <c r="BJ494" s="870"/>
      <c r="BK494" s="870"/>
      <c r="BL494" s="869"/>
      <c r="BM494" s="869"/>
      <c r="BN494" s="869"/>
      <c r="BO494" s="869"/>
      <c r="BP494" s="870" t="s">
        <v>184</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184</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179</v>
      </c>
      <c r="E495" s="618" t="s">
        <v>179</v>
      </c>
      <c r="F495" s="618" t="s">
        <v>179</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184</v>
      </c>
      <c r="AK495" s="870"/>
      <c r="AL495" s="869"/>
      <c r="AM495" s="869"/>
      <c r="AN495" s="870" t="s">
        <v>184</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184</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184</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184</v>
      </c>
      <c r="DE495" s="870"/>
      <c r="DF495" s="869"/>
    </row>
    <row r="496">
      <c r="A496" s="866" t="s">
        <v>971</v>
      </c>
      <c r="B496" s="867">
        <f t="shared" si="47"/>
        <v>3</v>
      </c>
      <c r="C496" s="867" t="s">
        <v>4983</v>
      </c>
      <c r="D496" s="618" t="s">
        <v>179</v>
      </c>
      <c r="E496" s="618" t="s">
        <v>179</v>
      </c>
      <c r="F496" s="618" t="s">
        <v>179</v>
      </c>
      <c r="G496" s="868" t="s">
        <v>5438</v>
      </c>
      <c r="H496" s="812"/>
      <c r="I496" s="869"/>
      <c r="J496" s="869"/>
      <c r="K496" s="869"/>
      <c r="L496" s="869"/>
      <c r="M496" s="869"/>
      <c r="N496" s="869"/>
      <c r="O496" s="869"/>
      <c r="P496" s="869"/>
      <c r="Q496" s="869"/>
      <c r="R496" s="869"/>
      <c r="S496" s="869"/>
      <c r="T496" s="869"/>
      <c r="U496" s="869"/>
      <c r="V496" s="869"/>
      <c r="W496" s="869"/>
      <c r="X496" s="870" t="s">
        <v>184</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184</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184</v>
      </c>
      <c r="CW496" s="869"/>
      <c r="CX496" s="869"/>
      <c r="CY496" s="869"/>
      <c r="CZ496" s="869"/>
      <c r="DA496" s="869"/>
      <c r="DB496" s="869"/>
      <c r="DC496" s="869"/>
      <c r="DD496" s="869"/>
      <c r="DE496" s="869"/>
      <c r="DF496" s="869"/>
    </row>
    <row r="497">
      <c r="A497" s="866" t="s">
        <v>408</v>
      </c>
      <c r="B497" s="867">
        <f t="shared" si="47"/>
        <v>5</v>
      </c>
      <c r="C497" s="867" t="s">
        <v>4983</v>
      </c>
      <c r="D497" s="618" t="s">
        <v>179</v>
      </c>
      <c r="E497" s="618" t="s">
        <v>179</v>
      </c>
      <c r="F497" s="618" t="s">
        <v>179</v>
      </c>
      <c r="G497" s="868" t="s">
        <v>5439</v>
      </c>
      <c r="H497" s="812"/>
      <c r="I497" s="869"/>
      <c r="J497" s="831"/>
      <c r="K497" s="831"/>
      <c r="L497" s="831"/>
      <c r="M497" s="870" t="s">
        <v>184</v>
      </c>
      <c r="N497" s="869"/>
      <c r="O497" s="869"/>
      <c r="P497" s="869"/>
      <c r="Q497" s="869"/>
      <c r="R497" s="869"/>
      <c r="S497" s="869"/>
      <c r="T497" s="869"/>
      <c r="U497" s="869"/>
      <c r="V497" s="869"/>
      <c r="W497" s="869"/>
      <c r="X497" s="869"/>
      <c r="Y497" s="869"/>
      <c r="Z497" s="869"/>
      <c r="AA497" s="869"/>
      <c r="AB497" s="869"/>
      <c r="AC497" s="870" t="s">
        <v>184</v>
      </c>
      <c r="AD497" s="869"/>
      <c r="AE497" s="869"/>
      <c r="AF497" s="869"/>
      <c r="AG497" s="869"/>
      <c r="AH497" s="870" t="s">
        <v>184</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184</v>
      </c>
      <c r="BG497" s="869"/>
      <c r="BH497" s="869"/>
      <c r="BI497" s="869"/>
      <c r="BJ497" s="869"/>
      <c r="BK497" s="869"/>
      <c r="BL497" s="869"/>
      <c r="BM497" s="870" t="s">
        <v>184</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179</v>
      </c>
      <c r="E498" s="618" t="s">
        <v>179</v>
      </c>
      <c r="F498" s="618" t="s">
        <v>179</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179</v>
      </c>
      <c r="E499" s="618" t="s">
        <v>179</v>
      </c>
      <c r="F499" s="618" t="s">
        <v>179</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184</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184</v>
      </c>
      <c r="BZ499" s="869"/>
      <c r="CA499" s="869"/>
      <c r="CB499" s="869"/>
      <c r="CC499" s="870" t="s">
        <v>184</v>
      </c>
      <c r="CD499" s="869"/>
      <c r="CE499" s="869"/>
      <c r="CF499" s="870"/>
      <c r="CG499" s="870" t="s">
        <v>184</v>
      </c>
      <c r="CH499" s="870"/>
      <c r="CI499" s="870"/>
      <c r="CJ499" s="870"/>
      <c r="CK499" s="870" t="s">
        <v>184</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179</v>
      </c>
      <c r="E500" s="618" t="s">
        <v>179</v>
      </c>
      <c r="F500" s="618" t="s">
        <v>179</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184</v>
      </c>
      <c r="BA500" s="869"/>
      <c r="BB500" s="870" t="s">
        <v>184</v>
      </c>
      <c r="BC500" s="870"/>
      <c r="BD500" s="869"/>
      <c r="BE500" s="869"/>
      <c r="BF500" s="869"/>
      <c r="BG500" s="869"/>
      <c r="BH500" s="869"/>
      <c r="BI500" s="869"/>
      <c r="BJ500" s="869"/>
      <c r="BK500" s="869"/>
      <c r="BL500" s="869"/>
      <c r="BM500" s="869"/>
      <c r="BN500" s="870" t="s">
        <v>184</v>
      </c>
      <c r="BO500" s="869"/>
      <c r="BP500" s="869"/>
      <c r="BQ500" s="869"/>
      <c r="BR500" s="869"/>
      <c r="BS500" s="869"/>
      <c r="BT500" s="869"/>
      <c r="BU500" s="869"/>
      <c r="BV500" s="869"/>
      <c r="BW500" s="869"/>
      <c r="BX500" s="869"/>
      <c r="BY500" s="869"/>
      <c r="BZ500" s="870"/>
      <c r="CA500" s="870"/>
      <c r="CB500" s="870"/>
      <c r="CC500" s="870"/>
      <c r="CD500" s="870"/>
      <c r="CE500" s="870" t="s">
        <v>184</v>
      </c>
      <c r="CF500" s="870"/>
      <c r="CG500" s="870"/>
      <c r="CH500" s="870"/>
      <c r="CI500" s="870"/>
      <c r="CJ500" s="870"/>
      <c r="CK500" s="870" t="s">
        <v>184</v>
      </c>
      <c r="CL500" s="870"/>
      <c r="CM500" s="870" t="s">
        <v>184</v>
      </c>
      <c r="CN500" s="869"/>
      <c r="CO500" s="869"/>
      <c r="CP500" s="869"/>
      <c r="CQ500" s="869"/>
      <c r="CR500" s="870" t="s">
        <v>184</v>
      </c>
      <c r="CS500" s="869"/>
      <c r="CT500" s="869"/>
      <c r="CU500" s="869"/>
      <c r="CV500" s="869"/>
      <c r="CW500" s="869"/>
      <c r="CX500" s="869"/>
      <c r="CY500" s="869"/>
      <c r="CZ500" s="869"/>
      <c r="DA500" s="869"/>
      <c r="DB500" s="869"/>
      <c r="DC500" s="869"/>
      <c r="DD500" s="869"/>
      <c r="DE500" s="869"/>
      <c r="DF500" s="869"/>
    </row>
    <row r="501">
      <c r="A501" s="866" t="s">
        <v>432</v>
      </c>
      <c r="B501" s="867">
        <f t="shared" si="47"/>
        <v>6</v>
      </c>
      <c r="C501" s="867" t="s">
        <v>4983</v>
      </c>
      <c r="D501" s="618" t="s">
        <v>179</v>
      </c>
      <c r="E501" s="618" t="s">
        <v>179</v>
      </c>
      <c r="F501" s="618" t="s">
        <v>179</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184</v>
      </c>
      <c r="AI501" s="870" t="s">
        <v>184</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184</v>
      </c>
      <c r="BG501" s="869"/>
      <c r="BH501" s="869"/>
      <c r="BI501" s="869"/>
      <c r="BJ501" s="870"/>
      <c r="BK501" s="870" t="s">
        <v>184</v>
      </c>
      <c r="BL501" s="869"/>
      <c r="BM501" s="869"/>
      <c r="BN501" s="869"/>
      <c r="BO501" s="869"/>
      <c r="BP501" s="869"/>
      <c r="BQ501" s="869"/>
      <c r="BR501" s="869"/>
      <c r="BS501" s="869"/>
      <c r="BT501" s="869"/>
      <c r="BU501" s="869"/>
      <c r="BV501" s="869"/>
      <c r="BW501" s="869"/>
      <c r="BX501" s="869"/>
      <c r="BY501" s="869"/>
      <c r="BZ501" s="870"/>
      <c r="CA501" s="870"/>
      <c r="CB501" s="870" t="s">
        <v>184</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184</v>
      </c>
      <c r="DE501" s="870"/>
      <c r="DF501" s="869"/>
    </row>
    <row r="502">
      <c r="A502" s="866" t="s">
        <v>542</v>
      </c>
      <c r="B502" s="867">
        <f t="shared" si="47"/>
        <v>5</v>
      </c>
      <c r="C502" s="867" t="s">
        <v>4945</v>
      </c>
      <c r="D502" s="618" t="s">
        <v>179</v>
      </c>
      <c r="E502" s="618" t="s">
        <v>179</v>
      </c>
      <c r="F502" s="618" t="s">
        <v>179</v>
      </c>
      <c r="G502" s="868" t="s">
        <v>5444</v>
      </c>
      <c r="H502" s="812"/>
      <c r="I502" s="869"/>
      <c r="J502" s="869"/>
      <c r="K502" s="869"/>
      <c r="L502" s="869"/>
      <c r="M502" s="870"/>
      <c r="N502" s="869"/>
      <c r="O502" s="870" t="s">
        <v>184</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184</v>
      </c>
      <c r="BR502" s="869"/>
      <c r="BS502" s="869"/>
      <c r="BT502" s="869"/>
      <c r="BU502" s="869"/>
      <c r="BV502" s="870" t="s">
        <v>184</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184</v>
      </c>
      <c r="DB502" s="869"/>
      <c r="DC502" s="869"/>
      <c r="DD502" s="869"/>
      <c r="DE502" s="870" t="s">
        <v>184</v>
      </c>
      <c r="DF502" s="869"/>
    </row>
    <row r="503">
      <c r="A503" s="866" t="s">
        <v>1342</v>
      </c>
      <c r="B503" s="867">
        <f t="shared" si="47"/>
        <v>5</v>
      </c>
      <c r="C503" s="867" t="s">
        <v>4945</v>
      </c>
      <c r="D503" s="618" t="s">
        <v>179</v>
      </c>
      <c r="E503" s="618" t="s">
        <v>179</v>
      </c>
      <c r="F503" s="618" t="s">
        <v>179</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184</v>
      </c>
      <c r="AJ503" s="870"/>
      <c r="AK503" s="870"/>
      <c r="AL503" s="870"/>
      <c r="AM503" s="869"/>
      <c r="AN503" s="869"/>
      <c r="AO503" s="869"/>
      <c r="AP503" s="869"/>
      <c r="AQ503" s="869"/>
      <c r="AR503" s="869"/>
      <c r="AS503" s="869"/>
      <c r="AT503" s="869"/>
      <c r="AU503" s="869"/>
      <c r="AV503" s="869"/>
      <c r="AW503" s="869"/>
      <c r="AX503" s="870"/>
      <c r="AY503" s="870" t="s">
        <v>184</v>
      </c>
      <c r="AZ503" s="869"/>
      <c r="BA503" s="869"/>
      <c r="BB503" s="869"/>
      <c r="BC503" s="869"/>
      <c r="BD503" s="869"/>
      <c r="BE503" s="869"/>
      <c r="BF503" s="869"/>
      <c r="BG503" s="869"/>
      <c r="BH503" s="869"/>
      <c r="BI503" s="870" t="s">
        <v>184</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184</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184</v>
      </c>
      <c r="CY503" s="869"/>
      <c r="CZ503" s="869"/>
      <c r="DA503" s="869"/>
      <c r="DB503" s="869"/>
      <c r="DC503" s="869"/>
      <c r="DD503" s="869"/>
      <c r="DE503" s="869"/>
      <c r="DF503" s="869"/>
    </row>
    <row r="504">
      <c r="A504" s="866" t="s">
        <v>1030</v>
      </c>
      <c r="B504" s="867">
        <f t="shared" si="47"/>
        <v>4</v>
      </c>
      <c r="C504" s="867" t="s">
        <v>4983</v>
      </c>
      <c r="D504" s="618" t="s">
        <v>179</v>
      </c>
      <c r="E504" s="618" t="s">
        <v>179</v>
      </c>
      <c r="F504" s="618" t="s">
        <v>179</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184</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184</v>
      </c>
      <c r="CF504" s="869"/>
      <c r="CG504" s="869"/>
      <c r="CH504" s="869"/>
      <c r="CI504" s="869"/>
      <c r="CJ504" s="869"/>
      <c r="CK504" s="869"/>
      <c r="CL504" s="869"/>
      <c r="CM504" s="869"/>
      <c r="CN504" s="869"/>
      <c r="CO504" s="870"/>
      <c r="CP504" s="870" t="s">
        <v>184</v>
      </c>
      <c r="CQ504" s="870"/>
      <c r="CR504" s="869"/>
      <c r="CS504" s="869"/>
      <c r="CT504" s="869"/>
      <c r="CU504" s="869"/>
      <c r="CV504" s="869"/>
      <c r="CW504" s="869"/>
      <c r="CX504" s="869"/>
      <c r="CY504" s="869"/>
      <c r="CZ504" s="869"/>
      <c r="DA504" s="869"/>
      <c r="DB504" s="869"/>
      <c r="DC504" s="870" t="s">
        <v>184</v>
      </c>
      <c r="DD504" s="869"/>
      <c r="DE504" s="869"/>
      <c r="DF504" s="869"/>
    </row>
    <row r="505">
      <c r="A505" s="866" t="s">
        <v>402</v>
      </c>
      <c r="B505" s="867">
        <f t="shared" si="47"/>
        <v>5</v>
      </c>
      <c r="C505" s="867" t="s">
        <v>4945</v>
      </c>
      <c r="D505" s="618" t="s">
        <v>179</v>
      </c>
      <c r="E505" s="618" t="s">
        <v>179</v>
      </c>
      <c r="F505" s="618" t="s">
        <v>179</v>
      </c>
      <c r="G505" s="868" t="s">
        <v>5447</v>
      </c>
      <c r="H505" s="864"/>
      <c r="I505" s="870"/>
      <c r="J505" s="831"/>
      <c r="K505" s="831"/>
      <c r="L505" s="831"/>
      <c r="M505" s="870" t="s">
        <v>184</v>
      </c>
      <c r="N505" s="869"/>
      <c r="O505" s="869"/>
      <c r="P505" s="870"/>
      <c r="Q505" s="870"/>
      <c r="R505" s="870" t="s">
        <v>184</v>
      </c>
      <c r="S505" s="869"/>
      <c r="T505" s="869"/>
      <c r="U505" s="869"/>
      <c r="V505" s="869"/>
      <c r="W505" s="869"/>
      <c r="X505" s="869"/>
      <c r="Y505" s="869"/>
      <c r="Z505" s="869"/>
      <c r="AA505" s="869"/>
      <c r="AB505" s="869"/>
      <c r="AC505" s="869"/>
      <c r="AD505" s="870"/>
      <c r="AE505" s="870"/>
      <c r="AF505" s="869"/>
      <c r="AG505" s="869"/>
      <c r="AH505" s="870"/>
      <c r="AI505" s="869"/>
      <c r="AJ505" s="870" t="s">
        <v>184</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184</v>
      </c>
      <c r="DA505" s="870"/>
      <c r="DB505" s="870" t="s">
        <v>184</v>
      </c>
      <c r="DC505" s="870"/>
      <c r="DD505" s="870"/>
      <c r="DE505" s="870"/>
      <c r="DF505" s="870"/>
    </row>
    <row r="506">
      <c r="A506" s="866" t="s">
        <v>218</v>
      </c>
      <c r="B506" s="867"/>
      <c r="C506" s="867" t="s">
        <v>4983</v>
      </c>
      <c r="D506" s="618" t="s">
        <v>179</v>
      </c>
      <c r="E506" s="618" t="s">
        <v>179</v>
      </c>
      <c r="F506" s="618" t="s">
        <v>179</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179</v>
      </c>
      <c r="E507" s="618" t="s">
        <v>179</v>
      </c>
      <c r="F507" s="618" t="s">
        <v>179</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184</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198</v>
      </c>
      <c r="B508" s="867">
        <f t="shared" si="48"/>
        <v>9</v>
      </c>
      <c r="C508" s="867" t="s">
        <v>4983</v>
      </c>
      <c r="D508" s="618" t="s">
        <v>179</v>
      </c>
      <c r="E508" s="618" t="s">
        <v>179</v>
      </c>
      <c r="F508" s="618" t="s">
        <v>179</v>
      </c>
      <c r="G508" s="868" t="s">
        <v>5450</v>
      </c>
      <c r="H508" s="864"/>
      <c r="I508" s="870" t="s">
        <v>184</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184</v>
      </c>
      <c r="AF508" s="869"/>
      <c r="AG508" s="869"/>
      <c r="AH508" s="870" t="s">
        <v>184</v>
      </c>
      <c r="AI508" s="869"/>
      <c r="AJ508" s="869"/>
      <c r="AK508" s="869"/>
      <c r="AL508" s="870" t="s">
        <v>184</v>
      </c>
      <c r="AM508" s="869"/>
      <c r="AN508" s="869"/>
      <c r="AO508" s="869"/>
      <c r="AP508" s="869"/>
      <c r="AQ508" s="869"/>
      <c r="AR508" s="869"/>
      <c r="AS508" s="870" t="s">
        <v>184</v>
      </c>
      <c r="AT508" s="870"/>
      <c r="AU508" s="870" t="s">
        <v>184</v>
      </c>
      <c r="AV508" s="869"/>
      <c r="AW508" s="869"/>
      <c r="AX508" s="869"/>
      <c r="AY508" s="869"/>
      <c r="AZ508" s="869"/>
      <c r="BA508" s="869"/>
      <c r="BB508" s="869"/>
      <c r="BC508" s="869"/>
      <c r="BD508" s="869"/>
      <c r="BE508" s="869"/>
      <c r="BF508" s="869"/>
      <c r="BG508" s="869"/>
      <c r="BH508" s="869"/>
      <c r="BI508" s="869"/>
      <c r="BJ508" s="869"/>
      <c r="BK508" s="869"/>
      <c r="BL508" s="869"/>
      <c r="BM508" s="869"/>
      <c r="BN508" s="870" t="s">
        <v>184</v>
      </c>
      <c r="BO508" s="869"/>
      <c r="BP508" s="869"/>
      <c r="BQ508" s="870" t="s">
        <v>184</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184</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179</v>
      </c>
      <c r="E510" s="618" t="s">
        <v>179</v>
      </c>
      <c r="F510" s="618" t="s">
        <v>179</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179</v>
      </c>
      <c r="E511" s="618" t="s">
        <v>179</v>
      </c>
      <c r="F511" s="618" t="s">
        <v>179</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184</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179</v>
      </c>
      <c r="E512" s="618" t="s">
        <v>179</v>
      </c>
      <c r="F512" s="618" t="s">
        <v>179</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548</v>
      </c>
      <c r="B513" s="867">
        <f t="shared" si="48"/>
        <v>9</v>
      </c>
      <c r="C513" s="867" t="s">
        <v>4983</v>
      </c>
      <c r="D513" s="618" t="s">
        <v>179</v>
      </c>
      <c r="E513" s="618" t="s">
        <v>179</v>
      </c>
      <c r="F513" s="618" t="s">
        <v>179</v>
      </c>
      <c r="G513" s="868" t="s">
        <v>5455</v>
      </c>
      <c r="H513" s="812"/>
      <c r="I513" s="869"/>
      <c r="J513" s="869"/>
      <c r="K513" s="869"/>
      <c r="L513" s="869"/>
      <c r="M513" s="869"/>
      <c r="N513" s="869"/>
      <c r="O513" s="870" t="s">
        <v>184</v>
      </c>
      <c r="P513" s="870" t="s">
        <v>184</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184</v>
      </c>
      <c r="BA513" s="870" t="s">
        <v>184</v>
      </c>
      <c r="BB513" s="869"/>
      <c r="BC513" s="869"/>
      <c r="BD513" s="869"/>
      <c r="BE513" s="869"/>
      <c r="BF513" s="869"/>
      <c r="BG513" s="869"/>
      <c r="BH513" s="869"/>
      <c r="BI513" s="869"/>
      <c r="BJ513" s="870"/>
      <c r="BK513" s="870" t="s">
        <v>184</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184</v>
      </c>
      <c r="CN513" s="869"/>
      <c r="CO513" s="869"/>
      <c r="CP513" s="869"/>
      <c r="CQ513" s="869"/>
      <c r="CR513" s="869"/>
      <c r="CS513" s="869"/>
      <c r="CT513" s="869"/>
      <c r="CU513" s="869"/>
      <c r="CV513" s="870"/>
      <c r="CW513" s="869"/>
      <c r="CX513" s="869"/>
      <c r="CY513" s="869"/>
      <c r="CZ513" s="870" t="s">
        <v>184</v>
      </c>
      <c r="DA513" s="870"/>
      <c r="DB513" s="870" t="s">
        <v>184</v>
      </c>
      <c r="DC513" s="870"/>
      <c r="DD513" s="870" t="s">
        <v>184</v>
      </c>
      <c r="DE513" s="870"/>
      <c r="DF513" s="869"/>
    </row>
    <row r="514">
      <c r="A514" s="866" t="s">
        <v>1933</v>
      </c>
      <c r="B514" s="867">
        <f t="shared" si="48"/>
        <v>1</v>
      </c>
      <c r="C514" s="867" t="s">
        <v>4983</v>
      </c>
      <c r="D514" s="618" t="s">
        <v>179</v>
      </c>
      <c r="E514" s="618" t="s">
        <v>179</v>
      </c>
      <c r="F514" s="618" t="s">
        <v>179</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184</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179</v>
      </c>
      <c r="E515" s="618" t="s">
        <v>179</v>
      </c>
      <c r="F515" s="618" t="s">
        <v>179</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184</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179</v>
      </c>
      <c r="E516" s="618" t="s">
        <v>179</v>
      </c>
      <c r="F516" s="618" t="s">
        <v>179</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184</v>
      </c>
      <c r="CR516" s="869"/>
      <c r="CS516" s="869"/>
      <c r="CT516" s="869"/>
      <c r="CU516" s="869"/>
      <c r="CV516" s="869"/>
      <c r="CW516" s="869"/>
      <c r="CX516" s="869"/>
      <c r="CY516" s="869"/>
      <c r="CZ516" s="869"/>
      <c r="DA516" s="869"/>
      <c r="DB516" s="869"/>
      <c r="DC516" s="870"/>
      <c r="DD516" s="870"/>
      <c r="DE516" s="870"/>
      <c r="DF516" s="869"/>
    </row>
    <row r="517">
      <c r="A517" s="866" t="s">
        <v>803</v>
      </c>
      <c r="B517" s="867">
        <f t="shared" si="48"/>
        <v>2</v>
      </c>
      <c r="C517" s="867" t="s">
        <v>4983</v>
      </c>
      <c r="D517" s="618" t="s">
        <v>179</v>
      </c>
      <c r="E517" s="618" t="s">
        <v>179</v>
      </c>
      <c r="F517" s="618" t="s">
        <v>179</v>
      </c>
      <c r="G517" s="868" t="s">
        <v>5459</v>
      </c>
      <c r="H517" s="812"/>
      <c r="I517" s="869"/>
      <c r="J517" s="869"/>
      <c r="K517" s="869"/>
      <c r="L517" s="869"/>
      <c r="M517" s="869"/>
      <c r="N517" s="869"/>
      <c r="O517" s="869"/>
      <c r="P517" s="869"/>
      <c r="Q517" s="869"/>
      <c r="R517" s="869"/>
      <c r="S517" s="869"/>
      <c r="T517" s="869"/>
      <c r="U517" s="870" t="s">
        <v>184</v>
      </c>
      <c r="V517" s="869"/>
      <c r="W517" s="869"/>
      <c r="X517" s="869"/>
      <c r="Y517" s="869"/>
      <c r="Z517" s="869"/>
      <c r="AA517" s="869"/>
      <c r="AB517" s="870"/>
      <c r="AC517" s="870"/>
      <c r="AD517" s="869"/>
      <c r="AE517" s="869"/>
      <c r="AF517" s="869"/>
      <c r="AG517" s="869"/>
      <c r="AH517" s="869"/>
      <c r="AI517" s="869"/>
      <c r="AJ517" s="870" t="s">
        <v>184</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913</v>
      </c>
      <c r="B518" s="867">
        <f t="shared" si="48"/>
        <v>3</v>
      </c>
      <c r="C518" s="867" t="s">
        <v>4983</v>
      </c>
      <c r="D518" s="618" t="s">
        <v>179</v>
      </c>
      <c r="E518" s="618" t="s">
        <v>179</v>
      </c>
      <c r="F518" s="618" t="s">
        <v>179</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184</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184</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184</v>
      </c>
      <c r="DE518" s="870"/>
      <c r="DF518" s="869"/>
    </row>
    <row r="519">
      <c r="A519" s="866" t="s">
        <v>1145</v>
      </c>
      <c r="B519" s="867">
        <f t="shared" si="48"/>
        <v>0</v>
      </c>
      <c r="C519" s="867" t="s">
        <v>4945</v>
      </c>
      <c r="D519" s="618" t="s">
        <v>179</v>
      </c>
      <c r="E519" s="618" t="s">
        <v>179</v>
      </c>
      <c r="F519" s="618" t="s">
        <v>179</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179</v>
      </c>
      <c r="E520" s="618" t="s">
        <v>179</v>
      </c>
      <c r="F520" s="618" t="s">
        <v>179</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179</v>
      </c>
      <c r="E521" s="618" t="s">
        <v>179</v>
      </c>
      <c r="F521" s="618" t="s">
        <v>179</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544</v>
      </c>
      <c r="B522" s="867">
        <f t="shared" si="49"/>
        <v>3</v>
      </c>
      <c r="C522" s="867" t="s">
        <v>4983</v>
      </c>
      <c r="D522" s="618" t="s">
        <v>179</v>
      </c>
      <c r="E522" s="618" t="s">
        <v>179</v>
      </c>
      <c r="F522" s="618" t="s">
        <v>179</v>
      </c>
      <c r="G522" s="868" t="s">
        <v>5464</v>
      </c>
      <c r="H522" s="812"/>
      <c r="I522" s="869"/>
      <c r="J522" s="869"/>
      <c r="K522" s="869"/>
      <c r="L522" s="869"/>
      <c r="M522" s="869"/>
      <c r="N522" s="869"/>
      <c r="O522" s="870" t="s">
        <v>184</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184</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179</v>
      </c>
      <c r="E523" s="618" t="s">
        <v>179</v>
      </c>
      <c r="F523" s="618" t="s">
        <v>179</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179</v>
      </c>
      <c r="E524" s="618" t="s">
        <v>179</v>
      </c>
      <c r="F524" s="618" t="s">
        <v>179</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179</v>
      </c>
      <c r="E525" s="618" t="s">
        <v>179</v>
      </c>
      <c r="F525" s="618" t="s">
        <v>179</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179</v>
      </c>
      <c r="E526" s="618" t="s">
        <v>179</v>
      </c>
      <c r="F526" s="618" t="s">
        <v>179</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184</v>
      </c>
      <c r="CY526" s="870"/>
      <c r="CZ526" s="869"/>
      <c r="DA526" s="869"/>
      <c r="DB526" s="869"/>
      <c r="DC526" s="869"/>
      <c r="DD526" s="869"/>
      <c r="DE526" s="869"/>
      <c r="DF526" s="869"/>
    </row>
    <row r="527">
      <c r="A527" s="866" t="s">
        <v>4520</v>
      </c>
      <c r="B527" s="867"/>
      <c r="C527" s="867" t="s">
        <v>4983</v>
      </c>
      <c r="D527" s="618" t="s">
        <v>179</v>
      </c>
      <c r="E527" s="618" t="s">
        <v>179</v>
      </c>
      <c r="F527" s="618" t="s">
        <v>179</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943</v>
      </c>
      <c r="B528" s="867">
        <f t="shared" ref="B528:B562" si="51">counta($I528:$DF528)</f>
        <v>7</v>
      </c>
      <c r="C528" s="867" t="s">
        <v>4945</v>
      </c>
      <c r="D528" s="618" t="s">
        <v>179</v>
      </c>
      <c r="E528" s="618" t="s">
        <v>179</v>
      </c>
      <c r="F528" s="618" t="s">
        <v>179</v>
      </c>
      <c r="G528" s="868" t="s">
        <v>5470</v>
      </c>
      <c r="H528" s="812"/>
      <c r="I528" s="869"/>
      <c r="J528" s="869"/>
      <c r="K528" s="869"/>
      <c r="L528" s="869"/>
      <c r="M528" s="869"/>
      <c r="N528" s="869"/>
      <c r="O528" s="869"/>
      <c r="P528" s="869"/>
      <c r="Q528" s="869"/>
      <c r="R528" s="869"/>
      <c r="S528" s="869"/>
      <c r="T528" s="869"/>
      <c r="U528" s="869"/>
      <c r="V528" s="870"/>
      <c r="W528" s="870" t="s">
        <v>184</v>
      </c>
      <c r="X528" s="869"/>
      <c r="Y528" s="869"/>
      <c r="Z528" s="869"/>
      <c r="AA528" s="869"/>
      <c r="AB528" s="869"/>
      <c r="AC528" s="869"/>
      <c r="AD528" s="869"/>
      <c r="AE528" s="869"/>
      <c r="AF528" s="869"/>
      <c r="AG528" s="869"/>
      <c r="AH528" s="869"/>
      <c r="AI528" s="870" t="s">
        <v>184</v>
      </c>
      <c r="AJ528" s="870"/>
      <c r="AK528" s="870"/>
      <c r="AL528" s="870" t="s">
        <v>184</v>
      </c>
      <c r="AM528" s="870"/>
      <c r="AN528" s="870" t="s">
        <v>184</v>
      </c>
      <c r="AO528" s="869"/>
      <c r="AP528" s="869"/>
      <c r="AQ528" s="869"/>
      <c r="AR528" s="869"/>
      <c r="AS528" s="869"/>
      <c r="AT528" s="870" t="s">
        <v>184</v>
      </c>
      <c r="AU528" s="869"/>
      <c r="AV528" s="869"/>
      <c r="AW528" s="869"/>
      <c r="AX528" s="869"/>
      <c r="AY528" s="869"/>
      <c r="AZ528" s="870" t="s">
        <v>184</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184</v>
      </c>
      <c r="CZ528" s="869"/>
      <c r="DA528" s="869"/>
      <c r="DB528" s="869"/>
      <c r="DC528" s="869"/>
      <c r="DD528" s="869"/>
      <c r="DE528" s="869"/>
      <c r="DF528" s="869"/>
    </row>
    <row r="529">
      <c r="A529" s="866" t="s">
        <v>798</v>
      </c>
      <c r="B529" s="867">
        <f t="shared" si="51"/>
        <v>2</v>
      </c>
      <c r="C529" s="867" t="s">
        <v>4945</v>
      </c>
      <c r="D529" s="618" t="s">
        <v>179</v>
      </c>
      <c r="E529" s="618" t="s">
        <v>179</v>
      </c>
      <c r="F529" s="618" t="s">
        <v>179</v>
      </c>
      <c r="G529" s="868" t="s">
        <v>5471</v>
      </c>
      <c r="H529" s="812"/>
      <c r="I529" s="869"/>
      <c r="J529" s="869"/>
      <c r="K529" s="869"/>
      <c r="L529" s="869"/>
      <c r="M529" s="869"/>
      <c r="N529" s="869"/>
      <c r="O529" s="869"/>
      <c r="P529" s="869"/>
      <c r="Q529" s="869"/>
      <c r="R529" s="869"/>
      <c r="S529" s="869"/>
      <c r="T529" s="869"/>
      <c r="U529" s="870" t="s">
        <v>184</v>
      </c>
      <c r="V529" s="870"/>
      <c r="W529" s="870" t="s">
        <v>184</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920</v>
      </c>
      <c r="B530" s="867">
        <f t="shared" si="51"/>
        <v>4</v>
      </c>
      <c r="C530" s="867" t="s">
        <v>4983</v>
      </c>
      <c r="D530" s="618" t="s">
        <v>179</v>
      </c>
      <c r="E530" s="618" t="s">
        <v>179</v>
      </c>
      <c r="F530" s="618" t="s">
        <v>179</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184</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184</v>
      </c>
      <c r="BF530" s="869"/>
      <c r="BG530" s="869"/>
      <c r="BH530" s="869"/>
      <c r="BI530" s="869"/>
      <c r="BJ530" s="870"/>
      <c r="BK530" s="869"/>
      <c r="BL530" s="869"/>
      <c r="BM530" s="869"/>
      <c r="BN530" s="869"/>
      <c r="BO530" s="869"/>
      <c r="BP530" s="869"/>
      <c r="BQ530" s="869"/>
      <c r="BR530" s="869"/>
      <c r="BS530" s="870" t="s">
        <v>184</v>
      </c>
      <c r="BT530" s="869"/>
      <c r="BU530" s="869"/>
      <c r="BV530" s="869"/>
      <c r="BW530" s="870" t="s">
        <v>184</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179</v>
      </c>
      <c r="E531" s="618" t="s">
        <v>179</v>
      </c>
      <c r="F531" s="618" t="s">
        <v>179</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184</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179</v>
      </c>
      <c r="E532" s="618" t="s">
        <v>179</v>
      </c>
      <c r="F532" s="618" t="s">
        <v>179</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974</v>
      </c>
      <c r="B533" s="867">
        <f t="shared" si="51"/>
        <v>5</v>
      </c>
      <c r="C533" s="867" t="s">
        <v>4945</v>
      </c>
      <c r="D533" s="618" t="s">
        <v>179</v>
      </c>
      <c r="E533" s="618" t="s">
        <v>179</v>
      </c>
      <c r="F533" s="618" t="s">
        <v>179</v>
      </c>
      <c r="G533" s="868" t="s">
        <v>5475</v>
      </c>
      <c r="H533" s="812"/>
      <c r="I533" s="869"/>
      <c r="J533" s="869"/>
      <c r="K533" s="869"/>
      <c r="L533" s="869"/>
      <c r="M533" s="869"/>
      <c r="N533" s="869"/>
      <c r="O533" s="869"/>
      <c r="P533" s="869"/>
      <c r="Q533" s="869"/>
      <c r="R533" s="869"/>
      <c r="S533" s="869"/>
      <c r="T533" s="869"/>
      <c r="U533" s="869"/>
      <c r="V533" s="870"/>
      <c r="W533" s="870"/>
      <c r="X533" s="870" t="s">
        <v>184</v>
      </c>
      <c r="Y533" s="869"/>
      <c r="Z533" s="869"/>
      <c r="AA533" s="869"/>
      <c r="AB533" s="869"/>
      <c r="AC533" s="869"/>
      <c r="AD533" s="869"/>
      <c r="AE533" s="869"/>
      <c r="AF533" s="869"/>
      <c r="AG533" s="869"/>
      <c r="AH533" s="869"/>
      <c r="AI533" s="869"/>
      <c r="AJ533" s="870" t="s">
        <v>184</v>
      </c>
      <c r="AK533" s="870"/>
      <c r="AL533" s="869"/>
      <c r="AM533" s="869"/>
      <c r="AN533" s="869"/>
      <c r="AO533" s="869"/>
      <c r="AP533" s="869"/>
      <c r="AQ533" s="870" t="s">
        <v>184</v>
      </c>
      <c r="AR533" s="869"/>
      <c r="AS533" s="869"/>
      <c r="AT533" s="869"/>
      <c r="AU533" s="869"/>
      <c r="AV533" s="869"/>
      <c r="AW533" s="869"/>
      <c r="AX533" s="869"/>
      <c r="AY533" s="869"/>
      <c r="AZ533" s="869"/>
      <c r="BA533" s="869"/>
      <c r="BB533" s="869"/>
      <c r="BC533" s="869"/>
      <c r="BD533" s="869"/>
      <c r="BE533" s="869"/>
      <c r="BF533" s="869"/>
      <c r="BG533" s="869"/>
      <c r="BH533" s="869"/>
      <c r="BI533" s="869"/>
      <c r="BJ533" s="870" t="s">
        <v>184</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184</v>
      </c>
      <c r="CW533" s="869"/>
      <c r="CX533" s="869"/>
      <c r="CY533" s="869"/>
      <c r="CZ533" s="869"/>
      <c r="DA533" s="869"/>
      <c r="DB533" s="869"/>
      <c r="DC533" s="869"/>
      <c r="DD533" s="869"/>
      <c r="DE533" s="869"/>
      <c r="DF533" s="869"/>
    </row>
    <row r="534">
      <c r="A534" s="866" t="s">
        <v>324</v>
      </c>
      <c r="B534" s="867">
        <f t="shared" si="51"/>
        <v>1</v>
      </c>
      <c r="C534" s="867" t="s">
        <v>4983</v>
      </c>
      <c r="D534" s="618" t="s">
        <v>179</v>
      </c>
      <c r="E534" s="618" t="s">
        <v>179</v>
      </c>
      <c r="F534" s="618" t="s">
        <v>179</v>
      </c>
      <c r="G534" s="868" t="s">
        <v>5476</v>
      </c>
      <c r="H534" s="812"/>
      <c r="I534" s="869"/>
      <c r="J534" s="831"/>
      <c r="K534" s="831" t="s">
        <v>184</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395</v>
      </c>
      <c r="B535" s="867">
        <f t="shared" si="51"/>
        <v>9</v>
      </c>
      <c r="C535" s="867" t="s">
        <v>4983</v>
      </c>
      <c r="D535" s="618" t="s">
        <v>179</v>
      </c>
      <c r="E535" s="618" t="s">
        <v>179</v>
      </c>
      <c r="F535" s="618" t="s">
        <v>179</v>
      </c>
      <c r="G535" s="868" t="s">
        <v>5477</v>
      </c>
      <c r="H535" s="812"/>
      <c r="I535" s="869"/>
      <c r="J535" s="831"/>
      <c r="K535" s="831"/>
      <c r="L535" s="831"/>
      <c r="M535" s="870" t="s">
        <v>184</v>
      </c>
      <c r="N535" s="869"/>
      <c r="O535" s="869"/>
      <c r="P535" s="869"/>
      <c r="Q535" s="869"/>
      <c r="R535" s="869"/>
      <c r="S535" s="869"/>
      <c r="T535" s="869"/>
      <c r="U535" s="869"/>
      <c r="V535" s="869"/>
      <c r="W535" s="869"/>
      <c r="X535" s="869"/>
      <c r="Y535" s="869"/>
      <c r="Z535" s="869"/>
      <c r="AA535" s="869"/>
      <c r="AB535" s="869"/>
      <c r="AC535" s="869"/>
      <c r="AD535" s="870" t="s">
        <v>184</v>
      </c>
      <c r="AE535" s="869"/>
      <c r="AF535" s="869"/>
      <c r="AG535" s="869"/>
      <c r="AH535" s="869"/>
      <c r="AI535" s="869"/>
      <c r="AJ535" s="869"/>
      <c r="AK535" s="869"/>
      <c r="AL535" s="869"/>
      <c r="AM535" s="869"/>
      <c r="AN535" s="869"/>
      <c r="AO535" s="869"/>
      <c r="AP535" s="869"/>
      <c r="AQ535" s="869"/>
      <c r="AR535" s="869"/>
      <c r="AS535" s="869"/>
      <c r="AT535" s="869"/>
      <c r="AU535" s="869"/>
      <c r="AV535" s="870" t="s">
        <v>184</v>
      </c>
      <c r="AW535" s="869"/>
      <c r="AX535" s="869"/>
      <c r="AY535" s="869"/>
      <c r="AZ535" s="869"/>
      <c r="BA535" s="869"/>
      <c r="BB535" s="869"/>
      <c r="BC535" s="869"/>
      <c r="BD535" s="870"/>
      <c r="BE535" s="870" t="s">
        <v>184</v>
      </c>
      <c r="BF535" s="869"/>
      <c r="BG535" s="869"/>
      <c r="BH535" s="869"/>
      <c r="BI535" s="869"/>
      <c r="BJ535" s="869"/>
      <c r="BK535" s="869"/>
      <c r="BL535" s="869"/>
      <c r="BM535" s="869"/>
      <c r="BN535" s="869"/>
      <c r="BO535" s="869"/>
      <c r="BP535" s="869"/>
      <c r="BQ535" s="869"/>
      <c r="BR535" s="869"/>
      <c r="BS535" s="869"/>
      <c r="BT535" s="869"/>
      <c r="BU535" s="870" t="s">
        <v>184</v>
      </c>
      <c r="BV535" s="869"/>
      <c r="BW535" s="869"/>
      <c r="BX535" s="869"/>
      <c r="BY535" s="870" t="s">
        <v>184</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184</v>
      </c>
      <c r="CZ535" s="869"/>
      <c r="DA535" s="870" t="s">
        <v>184</v>
      </c>
      <c r="DB535" s="870" t="s">
        <v>184</v>
      </c>
      <c r="DC535" s="869"/>
      <c r="DD535" s="869"/>
      <c r="DE535" s="869"/>
      <c r="DF535" s="869"/>
    </row>
    <row r="536">
      <c r="A536" s="866" t="s">
        <v>1086</v>
      </c>
      <c r="B536" s="867">
        <f t="shared" si="51"/>
        <v>3</v>
      </c>
      <c r="C536" s="867" t="s">
        <v>4983</v>
      </c>
      <c r="D536" s="618" t="s">
        <v>179</v>
      </c>
      <c r="E536" s="618" t="s">
        <v>179</v>
      </c>
      <c r="F536" s="618" t="s">
        <v>179</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184</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184</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184</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973</v>
      </c>
      <c r="B537" s="867">
        <f t="shared" si="51"/>
        <v>2</v>
      </c>
      <c r="C537" s="867" t="s">
        <v>4983</v>
      </c>
      <c r="D537" s="618" t="s">
        <v>179</v>
      </c>
      <c r="E537" s="618" t="s">
        <v>179</v>
      </c>
      <c r="F537" s="618" t="s">
        <v>179</v>
      </c>
      <c r="G537" s="868" t="s">
        <v>5479</v>
      </c>
      <c r="H537" s="812"/>
      <c r="I537" s="869"/>
      <c r="J537" s="869"/>
      <c r="K537" s="869"/>
      <c r="L537" s="869"/>
      <c r="M537" s="869"/>
      <c r="N537" s="869"/>
      <c r="O537" s="869"/>
      <c r="P537" s="869"/>
      <c r="Q537" s="869"/>
      <c r="R537" s="869"/>
      <c r="S537" s="869"/>
      <c r="T537" s="869"/>
      <c r="U537" s="869"/>
      <c r="V537" s="869"/>
      <c r="W537" s="869"/>
      <c r="X537" s="870" t="s">
        <v>184</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184</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691</v>
      </c>
      <c r="B538" s="867">
        <f t="shared" si="51"/>
        <v>1</v>
      </c>
      <c r="C538" s="867" t="s">
        <v>4983</v>
      </c>
      <c r="D538" s="618" t="s">
        <v>179</v>
      </c>
      <c r="E538" s="618" t="s">
        <v>179</v>
      </c>
      <c r="F538" s="618" t="s">
        <v>179</v>
      </c>
      <c r="G538" s="868" t="s">
        <v>5480</v>
      </c>
      <c r="H538" s="812"/>
      <c r="I538" s="869"/>
      <c r="J538" s="869"/>
      <c r="K538" s="869"/>
      <c r="L538" s="869"/>
      <c r="M538" s="869"/>
      <c r="N538" s="869"/>
      <c r="O538" s="869"/>
      <c r="P538" s="870"/>
      <c r="Q538" s="870"/>
      <c r="R538" s="870" t="s">
        <v>184</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179</v>
      </c>
      <c r="E539" s="618" t="s">
        <v>179</v>
      </c>
      <c r="F539" s="618" t="s">
        <v>179</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819</v>
      </c>
      <c r="B540" s="867">
        <f t="shared" si="51"/>
        <v>4</v>
      </c>
      <c r="C540" s="867" t="s">
        <v>4983</v>
      </c>
      <c r="D540" s="618" t="s">
        <v>179</v>
      </c>
      <c r="E540" s="618" t="s">
        <v>179</v>
      </c>
      <c r="F540" s="618" t="s">
        <v>179</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184</v>
      </c>
      <c r="AE540" s="869"/>
      <c r="AF540" s="870" t="s">
        <v>184</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184</v>
      </c>
      <c r="BX540" s="869"/>
      <c r="BY540" s="869"/>
      <c r="BZ540" s="869"/>
      <c r="CA540" s="869"/>
      <c r="CB540" s="869"/>
      <c r="CC540" s="869"/>
      <c r="CD540" s="869"/>
      <c r="CE540" s="869"/>
      <c r="CF540" s="869"/>
      <c r="CG540" s="869"/>
      <c r="CH540" s="869"/>
      <c r="CI540" s="869"/>
      <c r="CJ540" s="869"/>
      <c r="CK540" s="869"/>
      <c r="CL540" s="869"/>
      <c r="CM540" s="869"/>
      <c r="CN540" s="869"/>
      <c r="CO540" s="870"/>
      <c r="CP540" s="870" t="s">
        <v>184</v>
      </c>
      <c r="CQ540" s="870"/>
      <c r="CR540" s="869"/>
      <c r="CS540" s="869"/>
      <c r="CT540" s="869"/>
      <c r="CU540" s="869"/>
      <c r="CV540" s="869"/>
      <c r="CW540" s="869"/>
      <c r="CX540" s="869"/>
      <c r="CY540" s="869"/>
      <c r="CZ540" s="869"/>
      <c r="DA540" s="869"/>
      <c r="DB540" s="869"/>
      <c r="DC540" s="869"/>
      <c r="DD540" s="869"/>
      <c r="DE540" s="869"/>
      <c r="DF540" s="869"/>
    </row>
    <row r="541">
      <c r="A541" s="866" t="s">
        <v>1141</v>
      </c>
      <c r="B541" s="867">
        <f t="shared" si="51"/>
        <v>3</v>
      </c>
      <c r="C541" s="867" t="s">
        <v>4945</v>
      </c>
      <c r="D541" s="618" t="s">
        <v>179</v>
      </c>
      <c r="E541" s="618" t="s">
        <v>179</v>
      </c>
      <c r="F541" s="618" t="s">
        <v>179</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184</v>
      </c>
      <c r="AW541" s="869"/>
      <c r="AX541" s="870"/>
      <c r="AY541" s="870" t="s">
        <v>184</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184</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179</v>
      </c>
      <c r="E542" s="618" t="s">
        <v>179</v>
      </c>
      <c r="F542" s="618" t="s">
        <v>179</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184</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184</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294</v>
      </c>
      <c r="B543" s="867">
        <f t="shared" si="51"/>
        <v>6</v>
      </c>
      <c r="C543" s="867" t="s">
        <v>4983</v>
      </c>
      <c r="D543" s="618" t="s">
        <v>179</v>
      </c>
      <c r="E543" s="618" t="s">
        <v>179</v>
      </c>
      <c r="F543" s="618" t="s">
        <v>179</v>
      </c>
      <c r="G543" s="868" t="s">
        <v>5485</v>
      </c>
      <c r="H543" s="812"/>
      <c r="I543" s="869"/>
      <c r="J543" s="811" t="s">
        <v>184</v>
      </c>
      <c r="K543" s="869"/>
      <c r="L543" s="869"/>
      <c r="M543" s="869"/>
      <c r="N543" s="869"/>
      <c r="O543" s="869"/>
      <c r="P543" s="869"/>
      <c r="Q543" s="869"/>
      <c r="R543" s="869"/>
      <c r="S543" s="869"/>
      <c r="T543" s="869"/>
      <c r="U543" s="869"/>
      <c r="V543" s="869"/>
      <c r="W543" s="869"/>
      <c r="X543" s="869"/>
      <c r="Y543" s="869"/>
      <c r="Z543" s="869"/>
      <c r="AA543" s="869"/>
      <c r="AB543" s="870" t="s">
        <v>184</v>
      </c>
      <c r="AC543" s="870"/>
      <c r="AD543" s="869"/>
      <c r="AE543" s="869"/>
      <c r="AF543" s="869"/>
      <c r="AG543" s="869"/>
      <c r="AH543" s="869"/>
      <c r="AI543" s="869"/>
      <c r="AJ543" s="870" t="s">
        <v>184</v>
      </c>
      <c r="AK543" s="870"/>
      <c r="AL543" s="869"/>
      <c r="AM543" s="869"/>
      <c r="AN543" s="869"/>
      <c r="AO543" s="869"/>
      <c r="AP543" s="869"/>
      <c r="AQ543" s="869"/>
      <c r="AR543" s="869"/>
      <c r="AS543" s="869"/>
      <c r="AT543" s="869"/>
      <c r="AU543" s="869"/>
      <c r="AV543" s="870"/>
      <c r="AW543" s="870" t="s">
        <v>184</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184</v>
      </c>
      <c r="BU543" s="870"/>
      <c r="BV543" s="869"/>
      <c r="BW543" s="869"/>
      <c r="BX543" s="869"/>
      <c r="BY543" s="869"/>
      <c r="BZ543" s="869"/>
      <c r="CA543" s="869"/>
      <c r="CB543" s="869"/>
      <c r="CC543" s="869"/>
      <c r="CD543" s="869"/>
      <c r="CE543" s="869"/>
      <c r="CF543" s="870" t="s">
        <v>184</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464</v>
      </c>
      <c r="B544" s="867">
        <f t="shared" si="51"/>
        <v>3</v>
      </c>
      <c r="C544" s="867" t="s">
        <v>4983</v>
      </c>
      <c r="D544" s="618" t="s">
        <v>179</v>
      </c>
      <c r="E544" s="618" t="s">
        <v>179</v>
      </c>
      <c r="F544" s="618" t="s">
        <v>179</v>
      </c>
      <c r="G544" s="868" t="s">
        <v>5486</v>
      </c>
      <c r="H544" s="812"/>
      <c r="I544" s="869"/>
      <c r="J544" s="870"/>
      <c r="K544" s="870"/>
      <c r="L544" s="870"/>
      <c r="M544" s="870"/>
      <c r="N544" s="870" t="s">
        <v>184</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184</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184</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179</v>
      </c>
      <c r="E545" s="618" t="s">
        <v>179</v>
      </c>
      <c r="F545" s="618" t="s">
        <v>179</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1319</v>
      </c>
      <c r="B546" s="867">
        <f t="shared" si="51"/>
        <v>2</v>
      </c>
      <c r="C546" s="867" t="s">
        <v>4983</v>
      </c>
      <c r="D546" s="618" t="s">
        <v>179</v>
      </c>
      <c r="E546" s="618" t="s">
        <v>179</v>
      </c>
      <c r="F546" s="618" t="s">
        <v>179</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184</v>
      </c>
      <c r="BC546" s="870"/>
      <c r="BD546" s="869"/>
      <c r="BE546" s="869"/>
      <c r="BF546" s="869"/>
      <c r="BG546" s="869"/>
      <c r="BH546" s="869"/>
      <c r="BI546" s="869"/>
      <c r="BJ546" s="869"/>
      <c r="BK546" s="870" t="s">
        <v>184</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1031</v>
      </c>
      <c r="B547" s="867">
        <f t="shared" si="51"/>
        <v>11</v>
      </c>
      <c r="C547" s="867" t="s">
        <v>4983</v>
      </c>
      <c r="D547" s="618" t="s">
        <v>179</v>
      </c>
      <c r="E547" s="618" t="s">
        <v>179</v>
      </c>
      <c r="F547" s="618" t="s">
        <v>179</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184</v>
      </c>
      <c r="AA547" s="869"/>
      <c r="AB547" s="869"/>
      <c r="AC547" s="869"/>
      <c r="AD547" s="870"/>
      <c r="AE547" s="870" t="s">
        <v>184</v>
      </c>
      <c r="AF547" s="869"/>
      <c r="AG547" s="869"/>
      <c r="AH547" s="869"/>
      <c r="AI547" s="870" t="s">
        <v>184</v>
      </c>
      <c r="AJ547" s="870"/>
      <c r="AK547" s="870"/>
      <c r="AL547" s="870"/>
      <c r="AM547" s="869"/>
      <c r="AN547" s="869"/>
      <c r="AO547" s="870" t="s">
        <v>184</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184</v>
      </c>
      <c r="BK547" s="869"/>
      <c r="BL547" s="869"/>
      <c r="BM547" s="869"/>
      <c r="BN547" s="870"/>
      <c r="BO547" s="870" t="s">
        <v>184</v>
      </c>
      <c r="BP547" s="870" t="s">
        <v>184</v>
      </c>
      <c r="BQ547" s="869"/>
      <c r="BR547" s="869"/>
      <c r="BS547" s="869"/>
      <c r="BT547" s="869"/>
      <c r="BU547" s="869"/>
      <c r="BV547" s="870" t="s">
        <v>184</v>
      </c>
      <c r="BW547" s="870"/>
      <c r="BX547" s="870" t="str">
        <f>image("https://i.imgur.com/Le4Ot7B.png",4,15,15)</f>
        <v/>
      </c>
      <c r="BY547" s="869"/>
      <c r="BZ547" s="870"/>
      <c r="CA547" s="870" t="s">
        <v>184</v>
      </c>
      <c r="CB547" s="869"/>
      <c r="CC547" s="869"/>
      <c r="CD547" s="869"/>
      <c r="CE547" s="869"/>
      <c r="CF547" s="869"/>
      <c r="CG547" s="869"/>
      <c r="CH547" s="869"/>
      <c r="CI547" s="869"/>
      <c r="CJ547" s="869"/>
      <c r="CK547" s="869"/>
      <c r="CL547" s="869"/>
      <c r="CM547" s="870"/>
      <c r="CN547" s="870" t="s">
        <v>184</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601</v>
      </c>
      <c r="B548" s="867">
        <f t="shared" si="51"/>
        <v>1</v>
      </c>
      <c r="C548" s="867" t="s">
        <v>4983</v>
      </c>
      <c r="D548" s="618" t="s">
        <v>179</v>
      </c>
      <c r="E548" s="618" t="s">
        <v>179</v>
      </c>
      <c r="F548" s="618" t="s">
        <v>179</v>
      </c>
      <c r="G548" s="868" t="s">
        <v>5490</v>
      </c>
      <c r="H548" s="812"/>
      <c r="I548" s="869"/>
      <c r="J548" s="869"/>
      <c r="K548" s="869"/>
      <c r="L548" s="869"/>
      <c r="M548" s="869"/>
      <c r="N548" s="869"/>
      <c r="O548" s="869"/>
      <c r="P548" s="871" t="s">
        <v>184</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179</v>
      </c>
      <c r="E549" s="618" t="s">
        <v>179</v>
      </c>
      <c r="F549" s="618" t="s">
        <v>179</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184</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184</v>
      </c>
      <c r="CB549" s="869"/>
      <c r="CC549" s="869"/>
      <c r="CD549" s="869"/>
      <c r="CE549" s="869"/>
      <c r="CF549" s="870"/>
      <c r="CG549" s="870"/>
      <c r="CH549" s="870"/>
      <c r="CI549" s="870"/>
      <c r="CJ549" s="870"/>
      <c r="CK549" s="870" t="s">
        <v>184</v>
      </c>
      <c r="CL549" s="870"/>
      <c r="CM549" s="869"/>
      <c r="CN549" s="869"/>
      <c r="CO549" s="869"/>
      <c r="CP549" s="869"/>
      <c r="CQ549" s="869"/>
      <c r="CR549" s="869"/>
      <c r="CS549" s="869"/>
      <c r="CT549" s="870" t="s">
        <v>184</v>
      </c>
      <c r="CU549" s="869"/>
      <c r="CV549" s="869"/>
      <c r="CW549" s="869"/>
      <c r="CX549" s="869"/>
      <c r="CY549" s="869"/>
      <c r="CZ549" s="869"/>
      <c r="DA549" s="869"/>
      <c r="DB549" s="869"/>
      <c r="DC549" s="869"/>
      <c r="DD549" s="869"/>
      <c r="DE549" s="869"/>
      <c r="DF549" s="869"/>
    </row>
    <row r="550">
      <c r="A550" s="866" t="s">
        <v>506</v>
      </c>
      <c r="B550" s="867">
        <f t="shared" si="51"/>
        <v>3</v>
      </c>
      <c r="C550" s="867" t="s">
        <v>4983</v>
      </c>
      <c r="D550" s="618" t="s">
        <v>179</v>
      </c>
      <c r="E550" s="618" t="s">
        <v>179</v>
      </c>
      <c r="F550" s="618" t="s">
        <v>179</v>
      </c>
      <c r="G550" s="868" t="s">
        <v>5492</v>
      </c>
      <c r="H550" s="812"/>
      <c r="I550" s="869"/>
      <c r="J550" s="869"/>
      <c r="K550" s="869"/>
      <c r="L550" s="869"/>
      <c r="M550" s="869"/>
      <c r="N550" s="869"/>
      <c r="O550" s="870" t="s">
        <v>184</v>
      </c>
      <c r="P550" s="870"/>
      <c r="Q550" s="870"/>
      <c r="R550" s="870"/>
      <c r="S550" s="869"/>
      <c r="T550" s="870"/>
      <c r="U550" s="869"/>
      <c r="V550" s="870"/>
      <c r="W550" s="870" t="s">
        <v>184</v>
      </c>
      <c r="X550" s="869"/>
      <c r="Y550" s="869"/>
      <c r="Z550" s="869"/>
      <c r="AA550" s="869"/>
      <c r="AB550" s="869"/>
      <c r="AC550" s="869"/>
      <c r="AD550" s="869"/>
      <c r="AE550" s="869"/>
      <c r="AF550" s="869"/>
      <c r="AG550" s="869"/>
      <c r="AH550" s="869"/>
      <c r="AI550" s="870" t="s">
        <v>184</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179</v>
      </c>
      <c r="E551" s="618" t="s">
        <v>179</v>
      </c>
      <c r="F551" s="618" t="s">
        <v>179</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179</v>
      </c>
      <c r="E552" s="618" t="s">
        <v>179</v>
      </c>
      <c r="F552" s="618" t="s">
        <v>179</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580</v>
      </c>
      <c r="B553" s="867">
        <f t="shared" si="51"/>
        <v>7</v>
      </c>
      <c r="C553" s="867" t="s">
        <v>4983</v>
      </c>
      <c r="D553" s="618" t="s">
        <v>179</v>
      </c>
      <c r="E553" s="618" t="s">
        <v>179</v>
      </c>
      <c r="F553" s="618" t="s">
        <v>179</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184</v>
      </c>
      <c r="AR553" s="869"/>
      <c r="AS553" s="869"/>
      <c r="AT553" s="869"/>
      <c r="AU553" s="869"/>
      <c r="AV553" s="869"/>
      <c r="AW553" s="869"/>
      <c r="AX553" s="870"/>
      <c r="AY553" s="870" t="s">
        <v>184</v>
      </c>
      <c r="AZ553" s="869"/>
      <c r="BA553" s="869"/>
      <c r="BB553" s="869"/>
      <c r="BC553" s="869"/>
      <c r="BD553" s="870"/>
      <c r="BE553" s="870"/>
      <c r="BF553" s="870" t="s">
        <v>184</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184</v>
      </c>
      <c r="CD553" s="869"/>
      <c r="CE553" s="869"/>
      <c r="CF553" s="869"/>
      <c r="CG553" s="869"/>
      <c r="CH553" s="869"/>
      <c r="CI553" s="869"/>
      <c r="CJ553" s="869"/>
      <c r="CK553" s="869"/>
      <c r="CL553" s="869"/>
      <c r="CM553" s="869"/>
      <c r="CN553" s="869"/>
      <c r="CO553" s="869"/>
      <c r="CP553" s="869"/>
      <c r="CQ553" s="869"/>
      <c r="CR553" s="869"/>
      <c r="CS553" s="869"/>
      <c r="CT553" s="869"/>
      <c r="CU553" s="869"/>
      <c r="CV553" s="870" t="s">
        <v>184</v>
      </c>
      <c r="CW553" s="869"/>
      <c r="CX553" s="870" t="s">
        <v>184</v>
      </c>
      <c r="CY553" s="869"/>
      <c r="CZ553" s="869"/>
      <c r="DA553" s="870" t="s">
        <v>184</v>
      </c>
      <c r="DB553" s="869"/>
      <c r="DC553" s="869"/>
      <c r="DD553" s="869"/>
      <c r="DE553" s="869"/>
      <c r="DF553" s="869"/>
    </row>
    <row r="554">
      <c r="A554" s="866" t="s">
        <v>1765</v>
      </c>
      <c r="B554" s="867">
        <f t="shared" si="51"/>
        <v>1</v>
      </c>
      <c r="C554" s="867" t="s">
        <v>4983</v>
      </c>
      <c r="D554" s="618" t="s">
        <v>179</v>
      </c>
      <c r="E554" s="618" t="s">
        <v>179</v>
      </c>
      <c r="F554" s="618" t="s">
        <v>179</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184</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179</v>
      </c>
      <c r="E555" s="618" t="s">
        <v>179</v>
      </c>
      <c r="F555" s="618" t="s">
        <v>179</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184</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184</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184</v>
      </c>
      <c r="CZ555" s="869"/>
      <c r="DA555" s="869"/>
      <c r="DB555" s="869"/>
      <c r="DC555" s="869"/>
      <c r="DD555" s="869"/>
      <c r="DE555" s="869"/>
      <c r="DF555" s="869"/>
    </row>
    <row r="556">
      <c r="A556" s="866" t="s">
        <v>3323</v>
      </c>
      <c r="B556" s="867">
        <f t="shared" si="51"/>
        <v>0</v>
      </c>
      <c r="C556" s="867" t="s">
        <v>4983</v>
      </c>
      <c r="D556" s="618" t="s">
        <v>179</v>
      </c>
      <c r="E556" s="618" t="s">
        <v>179</v>
      </c>
      <c r="F556" s="618" t="s">
        <v>179</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503</v>
      </c>
      <c r="B557" s="867">
        <f t="shared" si="51"/>
        <v>0</v>
      </c>
      <c r="C557" s="867" t="s">
        <v>4983</v>
      </c>
      <c r="D557" s="618" t="s">
        <v>179</v>
      </c>
      <c r="E557" s="618" t="s">
        <v>179</v>
      </c>
      <c r="F557" s="618" t="s">
        <v>179</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179</v>
      </c>
      <c r="E558" s="618" t="s">
        <v>179</v>
      </c>
      <c r="F558" s="618" t="s">
        <v>179</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184</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193</v>
      </c>
      <c r="B559" s="867">
        <f t="shared" si="51"/>
        <v>9</v>
      </c>
      <c r="C559" s="867" t="s">
        <v>4983</v>
      </c>
      <c r="D559" s="618" t="s">
        <v>179</v>
      </c>
      <c r="E559" s="618" t="s">
        <v>179</v>
      </c>
      <c r="F559" s="618" t="s">
        <v>179</v>
      </c>
      <c r="G559" s="868" t="s">
        <v>5501</v>
      </c>
      <c r="H559" s="864"/>
      <c r="I559" s="870" t="s">
        <v>184</v>
      </c>
      <c r="J559" s="869"/>
      <c r="K559" s="869"/>
      <c r="L559" s="869"/>
      <c r="M559" s="869"/>
      <c r="N559" s="869"/>
      <c r="O559" s="870" t="s">
        <v>184</v>
      </c>
      <c r="P559" s="870"/>
      <c r="Q559" s="870"/>
      <c r="R559" s="870"/>
      <c r="S559" s="869"/>
      <c r="T559" s="870" t="s">
        <v>184</v>
      </c>
      <c r="U559" s="869"/>
      <c r="V559" s="870" t="s">
        <v>184</v>
      </c>
      <c r="W559" s="869"/>
      <c r="X559" s="869"/>
      <c r="Y559" s="869"/>
      <c r="Z559" s="869"/>
      <c r="AA559" s="870" t="s">
        <v>184</v>
      </c>
      <c r="AB559" s="869"/>
      <c r="AC559" s="869"/>
      <c r="AD559" s="869"/>
      <c r="AE559" s="869"/>
      <c r="AF559" s="869"/>
      <c r="AG559" s="870" t="s">
        <v>184</v>
      </c>
      <c r="AH559" s="869"/>
      <c r="AI559" s="869"/>
      <c r="AJ559" s="869"/>
      <c r="AK559" s="869"/>
      <c r="AL559" s="869"/>
      <c r="AM559" s="870" t="s">
        <v>184</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184</v>
      </c>
      <c r="CQ559" s="870"/>
      <c r="CR559" s="869"/>
      <c r="CS559" s="869"/>
      <c r="CT559" s="869"/>
      <c r="CU559" s="869"/>
      <c r="CV559" s="869"/>
      <c r="CW559" s="869"/>
      <c r="CX559" s="869"/>
      <c r="CY559" s="869"/>
      <c r="CZ559" s="870" t="s">
        <v>184</v>
      </c>
      <c r="DA559" s="870"/>
      <c r="DB559" s="870"/>
      <c r="DC559" s="870"/>
      <c r="DD559" s="870"/>
      <c r="DE559" s="870"/>
      <c r="DF559" s="870"/>
    </row>
    <row r="560">
      <c r="A560" s="866" t="s">
        <v>1166</v>
      </c>
      <c r="B560" s="867">
        <f t="shared" si="51"/>
        <v>1</v>
      </c>
      <c r="C560" s="867" t="s">
        <v>4983</v>
      </c>
      <c r="D560" s="618" t="s">
        <v>179</v>
      </c>
      <c r="E560" s="618" t="s">
        <v>179</v>
      </c>
      <c r="F560" s="618" t="s">
        <v>179</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184</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767</v>
      </c>
      <c r="B561" s="867">
        <f t="shared" si="51"/>
        <v>1</v>
      </c>
      <c r="C561" s="867" t="s">
        <v>4983</v>
      </c>
      <c r="D561" s="618" t="s">
        <v>179</v>
      </c>
      <c r="E561" s="618" t="s">
        <v>179</v>
      </c>
      <c r="F561" s="618" t="s">
        <v>179</v>
      </c>
      <c r="G561" s="868" t="s">
        <v>5503</v>
      </c>
      <c r="H561" s="864"/>
      <c r="I561" s="870"/>
      <c r="J561" s="869"/>
      <c r="K561" s="869"/>
      <c r="L561" s="869"/>
      <c r="M561" s="869"/>
      <c r="N561" s="869"/>
      <c r="O561" s="870"/>
      <c r="P561" s="870"/>
      <c r="Q561" s="870"/>
      <c r="R561" s="870"/>
      <c r="S561" s="869"/>
      <c r="T561" s="870" t="s">
        <v>184</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605</v>
      </c>
      <c r="B562" s="867">
        <f t="shared" si="51"/>
        <v>4</v>
      </c>
      <c r="C562" s="867" t="s">
        <v>4983</v>
      </c>
      <c r="D562" s="618" t="s">
        <v>179</v>
      </c>
      <c r="E562" s="618" t="s">
        <v>179</v>
      </c>
      <c r="F562" s="618" t="s">
        <v>179</v>
      </c>
      <c r="G562" s="868" t="s">
        <v>5504</v>
      </c>
      <c r="H562" s="812"/>
      <c r="I562" s="869"/>
      <c r="J562" s="869"/>
      <c r="K562" s="869"/>
      <c r="L562" s="869"/>
      <c r="M562" s="869"/>
      <c r="N562" s="869"/>
      <c r="O562" s="869"/>
      <c r="P562" s="870" t="s">
        <v>184</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184</v>
      </c>
      <c r="BZ562" s="869"/>
      <c r="CA562" s="869"/>
      <c r="CB562" s="869"/>
      <c r="CC562" s="869"/>
      <c r="CD562" s="869"/>
      <c r="CE562" s="869"/>
      <c r="CF562" s="869"/>
      <c r="CG562" s="869"/>
      <c r="CH562" s="869"/>
      <c r="CI562" s="869"/>
      <c r="CJ562" s="869"/>
      <c r="CK562" s="869"/>
      <c r="CL562" s="869"/>
      <c r="CM562" s="869"/>
      <c r="CN562" s="869"/>
      <c r="CO562" s="869"/>
      <c r="CP562" s="869"/>
      <c r="CQ562" s="869"/>
      <c r="CR562" s="870" t="s">
        <v>184</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179</v>
      </c>
      <c r="E563" s="618" t="s">
        <v>179</v>
      </c>
      <c r="F563" s="618" t="s">
        <v>179</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945</v>
      </c>
      <c r="B564" s="867">
        <f t="shared" ref="B564:B576" si="52">counta($I564:$DF564)</f>
        <v>1</v>
      </c>
      <c r="C564" s="867" t="s">
        <v>4983</v>
      </c>
      <c r="D564" s="618" t="s">
        <v>179</v>
      </c>
      <c r="E564" s="618" t="s">
        <v>179</v>
      </c>
      <c r="F564" s="618" t="s">
        <v>179</v>
      </c>
      <c r="G564" s="868" t="s">
        <v>5506</v>
      </c>
      <c r="H564" s="812"/>
      <c r="I564" s="869"/>
      <c r="J564" s="869"/>
      <c r="K564" s="869"/>
      <c r="L564" s="869"/>
      <c r="M564" s="869"/>
      <c r="N564" s="869"/>
      <c r="O564" s="869"/>
      <c r="P564" s="869"/>
      <c r="Q564" s="869"/>
      <c r="R564" s="869"/>
      <c r="S564" s="869"/>
      <c r="T564" s="869"/>
      <c r="U564" s="869"/>
      <c r="V564" s="870"/>
      <c r="W564" s="870" t="s">
        <v>184</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179</v>
      </c>
      <c r="E565" s="618" t="s">
        <v>179</v>
      </c>
      <c r="F565" s="618" t="s">
        <v>179</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184</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184</v>
      </c>
      <c r="CH565" s="870"/>
      <c r="CI565" s="870"/>
      <c r="CJ565" s="869"/>
      <c r="CK565" s="869"/>
      <c r="CL565" s="869"/>
      <c r="CM565" s="869"/>
      <c r="CN565" s="869"/>
      <c r="CO565" s="869"/>
      <c r="CP565" s="869"/>
      <c r="CQ565" s="869"/>
      <c r="CR565" s="870"/>
      <c r="CS565" s="870" t="s">
        <v>184</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179</v>
      </c>
      <c r="E566" s="618" t="s">
        <v>179</v>
      </c>
      <c r="F566" s="618" t="s">
        <v>179</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184</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999</v>
      </c>
      <c r="B567" s="867">
        <f t="shared" si="52"/>
        <v>2</v>
      </c>
      <c r="C567" s="867" t="s">
        <v>4983</v>
      </c>
      <c r="D567" s="618" t="s">
        <v>179</v>
      </c>
      <c r="E567" s="618" t="s">
        <v>179</v>
      </c>
      <c r="F567" s="618" t="s">
        <v>179</v>
      </c>
      <c r="G567" s="868" t="s">
        <v>5509</v>
      </c>
      <c r="H567" s="812"/>
      <c r="I567" s="869"/>
      <c r="J567" s="869"/>
      <c r="K567" s="869"/>
      <c r="L567" s="869"/>
      <c r="M567" s="869"/>
      <c r="N567" s="869"/>
      <c r="O567" s="869"/>
      <c r="P567" s="869"/>
      <c r="Q567" s="869"/>
      <c r="R567" s="869"/>
      <c r="S567" s="869"/>
      <c r="T567" s="869"/>
      <c r="U567" s="869"/>
      <c r="V567" s="869"/>
      <c r="W567" s="869"/>
      <c r="X567" s="870"/>
      <c r="Y567" s="870" t="s">
        <v>184</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184</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179</v>
      </c>
      <c r="E568" s="618" t="s">
        <v>179</v>
      </c>
      <c r="F568" s="618" t="s">
        <v>179</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179</v>
      </c>
      <c r="E569" s="618" t="s">
        <v>179</v>
      </c>
      <c r="F569" s="618" t="s">
        <v>179</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179</v>
      </c>
      <c r="E570" s="618"/>
      <c r="F570" s="618" t="s">
        <v>179</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179</v>
      </c>
      <c r="E571" s="618" t="s">
        <v>179</v>
      </c>
      <c r="F571" s="618" t="s">
        <v>179</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179</v>
      </c>
      <c r="E572" s="618" t="s">
        <v>179</v>
      </c>
      <c r="F572" s="618" t="s">
        <v>179</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977</v>
      </c>
      <c r="B573" s="867">
        <f t="shared" si="52"/>
        <v>2</v>
      </c>
      <c r="C573" s="867" t="s">
        <v>4983</v>
      </c>
      <c r="D573" s="618" t="s">
        <v>179</v>
      </c>
      <c r="E573" s="618" t="s">
        <v>179</v>
      </c>
      <c r="F573" s="618" t="s">
        <v>179</v>
      </c>
      <c r="G573" s="868" t="s">
        <v>5515</v>
      </c>
      <c r="H573" s="812"/>
      <c r="I573" s="869"/>
      <c r="J573" s="869"/>
      <c r="K573" s="869"/>
      <c r="L573" s="869"/>
      <c r="M573" s="869"/>
      <c r="N573" s="869"/>
      <c r="O573" s="869"/>
      <c r="P573" s="870"/>
      <c r="Q573" s="869"/>
      <c r="R573" s="869"/>
      <c r="S573" s="869"/>
      <c r="T573" s="869"/>
      <c r="U573" s="869"/>
      <c r="V573" s="869"/>
      <c r="W573" s="869"/>
      <c r="X573" s="870" t="s">
        <v>184</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184</v>
      </c>
      <c r="DB573" s="870"/>
      <c r="DC573" s="870"/>
      <c r="DD573" s="870"/>
      <c r="DE573" s="870"/>
      <c r="DF573" s="870"/>
    </row>
    <row r="574">
      <c r="A574" s="866" t="s">
        <v>607</v>
      </c>
      <c r="B574" s="867">
        <f t="shared" si="52"/>
        <v>3</v>
      </c>
      <c r="C574" s="867" t="s">
        <v>4945</v>
      </c>
      <c r="D574" s="618" t="s">
        <v>179</v>
      </c>
      <c r="E574" s="618" t="s">
        <v>179</v>
      </c>
      <c r="F574" s="618" t="s">
        <v>179</v>
      </c>
      <c r="G574" s="868" t="s">
        <v>5516</v>
      </c>
      <c r="H574" s="812"/>
      <c r="I574" s="869"/>
      <c r="J574" s="869"/>
      <c r="K574" s="869"/>
      <c r="L574" s="869"/>
      <c r="M574" s="869"/>
      <c r="N574" s="869"/>
      <c r="O574" s="869"/>
      <c r="P574" s="870" t="s">
        <v>184</v>
      </c>
      <c r="Q574" s="869"/>
      <c r="R574" s="869"/>
      <c r="S574" s="869"/>
      <c r="T574" s="869"/>
      <c r="U574" s="869"/>
      <c r="V574" s="869"/>
      <c r="W574" s="869"/>
      <c r="X574" s="869"/>
      <c r="Y574" s="869"/>
      <c r="Z574" s="869"/>
      <c r="AA574" s="869"/>
      <c r="AB574" s="869"/>
      <c r="AC574" s="870" t="s">
        <v>184</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184</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179</v>
      </c>
      <c r="E575" s="618" t="s">
        <v>179</v>
      </c>
      <c r="F575" s="618" t="s">
        <v>179</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976</v>
      </c>
      <c r="B576" s="867">
        <f t="shared" si="52"/>
        <v>3</v>
      </c>
      <c r="C576" s="867" t="s">
        <v>4945</v>
      </c>
      <c r="D576" s="618" t="s">
        <v>179</v>
      </c>
      <c r="E576" s="618" t="s">
        <v>179</v>
      </c>
      <c r="F576" s="618" t="s">
        <v>179</v>
      </c>
      <c r="G576" s="868" t="s">
        <v>5519</v>
      </c>
      <c r="H576" s="812"/>
      <c r="I576" s="869"/>
      <c r="J576" s="869"/>
      <c r="K576" s="869"/>
      <c r="L576" s="869"/>
      <c r="M576" s="869"/>
      <c r="N576" s="869"/>
      <c r="O576" s="869"/>
      <c r="P576" s="870"/>
      <c r="Q576" s="869"/>
      <c r="R576" s="869"/>
      <c r="S576" s="869"/>
      <c r="T576" s="869"/>
      <c r="U576" s="869"/>
      <c r="V576" s="869"/>
      <c r="W576" s="869"/>
      <c r="X576" s="870" t="s">
        <v>184</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184</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184</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179</v>
      </c>
      <c r="E577" s="618" t="s">
        <v>179</v>
      </c>
      <c r="F577" s="618" t="s">
        <v>179</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179</v>
      </c>
      <c r="E578" s="618" t="s">
        <v>179</v>
      </c>
      <c r="F578" s="618" t="s">
        <v>179</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184</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184</v>
      </c>
      <c r="CH578" s="870"/>
      <c r="CI578" s="870"/>
      <c r="CJ578" s="869"/>
      <c r="CK578" s="869"/>
      <c r="CL578" s="869"/>
      <c r="CM578" s="869"/>
      <c r="CN578" s="869"/>
      <c r="CO578" s="869"/>
      <c r="CP578" s="869"/>
      <c r="CQ578" s="869"/>
      <c r="CR578" s="870"/>
      <c r="CS578" s="870" t="s">
        <v>184</v>
      </c>
      <c r="CT578" s="869"/>
      <c r="CU578" s="869"/>
      <c r="CV578" s="869"/>
      <c r="CW578" s="869"/>
      <c r="CX578" s="869"/>
      <c r="CY578" s="869"/>
      <c r="CZ578" s="869"/>
      <c r="DA578" s="870"/>
      <c r="DB578" s="870"/>
      <c r="DC578" s="870"/>
      <c r="DD578" s="870"/>
      <c r="DE578" s="870"/>
      <c r="DF578" s="870" t="s">
        <v>184</v>
      </c>
    </row>
    <row r="579">
      <c r="A579" s="866" t="s">
        <v>1091</v>
      </c>
      <c r="B579" s="867">
        <f t="shared" si="53"/>
        <v>5</v>
      </c>
      <c r="C579" s="867" t="s">
        <v>4983</v>
      </c>
      <c r="D579" s="618" t="s">
        <v>179</v>
      </c>
      <c r="E579" s="618" t="s">
        <v>179</v>
      </c>
      <c r="F579" s="618" t="s">
        <v>179</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184</v>
      </c>
      <c r="AB579" s="869"/>
      <c r="AC579" s="869"/>
      <c r="AD579" s="869"/>
      <c r="AE579" s="869"/>
      <c r="AF579" s="869"/>
      <c r="AG579" s="869"/>
      <c r="AH579" s="869"/>
      <c r="AI579" s="869"/>
      <c r="AJ579" s="869"/>
      <c r="AK579" s="869"/>
      <c r="AL579" s="869"/>
      <c r="AM579" s="870" t="s">
        <v>184</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184</v>
      </c>
      <c r="CD579" s="869"/>
      <c r="CE579" s="869"/>
      <c r="CF579" s="870"/>
      <c r="CG579" s="870"/>
      <c r="CH579" s="870"/>
      <c r="CI579" s="870"/>
      <c r="CJ579" s="870"/>
      <c r="CK579" s="870" t="s">
        <v>184</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184</v>
      </c>
    </row>
    <row r="580">
      <c r="A580" s="866" t="s">
        <v>434</v>
      </c>
      <c r="B580" s="867">
        <f t="shared" si="53"/>
        <v>8</v>
      </c>
      <c r="C580" s="867" t="s">
        <v>4983</v>
      </c>
      <c r="D580" s="618" t="s">
        <v>179</v>
      </c>
      <c r="E580" s="618" t="s">
        <v>179</v>
      </c>
      <c r="F580" s="618" t="s">
        <v>179</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184</v>
      </c>
      <c r="AA580" s="870" t="s">
        <v>184</v>
      </c>
      <c r="AB580" s="869"/>
      <c r="AC580" s="869"/>
      <c r="AD580" s="870"/>
      <c r="AE580" s="870"/>
      <c r="AF580" s="869"/>
      <c r="AG580" s="869"/>
      <c r="AH580" s="869"/>
      <c r="AI580" s="869"/>
      <c r="AJ580" s="869"/>
      <c r="AK580" s="869"/>
      <c r="AL580" s="869"/>
      <c r="AM580" s="869"/>
      <c r="AN580" s="869"/>
      <c r="AO580" s="869"/>
      <c r="AP580" s="869"/>
      <c r="AQ580" s="869"/>
      <c r="AR580" s="869"/>
      <c r="AS580" s="870" t="s">
        <v>184</v>
      </c>
      <c r="AT580" s="869"/>
      <c r="AU580" s="869"/>
      <c r="AV580" s="869"/>
      <c r="AW580" s="869"/>
      <c r="AX580" s="870" t="s">
        <v>184</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184</v>
      </c>
      <c r="BX580" s="870" t="str">
        <f>image("https://i.imgur.com/O6u431F.png",4,15,15)</f>
        <v/>
      </c>
      <c r="BY580" s="869"/>
      <c r="BZ580" s="870"/>
      <c r="CA580" s="870" t="s">
        <v>184</v>
      </c>
      <c r="CB580" s="869"/>
      <c r="CC580" s="869"/>
      <c r="CD580" s="869"/>
      <c r="CE580" s="869"/>
      <c r="CF580" s="869"/>
      <c r="CG580" s="869"/>
      <c r="CH580" s="869"/>
      <c r="CI580" s="869"/>
      <c r="CJ580" s="869"/>
      <c r="CK580" s="869"/>
      <c r="CL580" s="869"/>
      <c r="CM580" s="869"/>
      <c r="CN580" s="869"/>
      <c r="CO580" s="869"/>
      <c r="CP580" s="869"/>
      <c r="CQ580" s="869"/>
      <c r="CR580" s="870" t="s">
        <v>184</v>
      </c>
      <c r="CS580" s="870"/>
      <c r="CT580" s="869"/>
      <c r="CU580" s="869"/>
      <c r="CV580" s="869"/>
      <c r="CW580" s="869"/>
      <c r="CX580" s="869"/>
      <c r="CY580" s="869"/>
      <c r="CZ580" s="869"/>
      <c r="DA580" s="869"/>
      <c r="DB580" s="869"/>
      <c r="DC580" s="869"/>
      <c r="DD580" s="869"/>
      <c r="DE580" s="869"/>
      <c r="DF580" s="869"/>
    </row>
    <row r="581">
      <c r="A581" s="866" t="s">
        <v>1246</v>
      </c>
      <c r="B581" s="867">
        <f t="shared" si="53"/>
        <v>3</v>
      </c>
      <c r="C581" s="867" t="s">
        <v>4983</v>
      </c>
      <c r="D581" s="618" t="s">
        <v>179</v>
      </c>
      <c r="E581" s="618" t="s">
        <v>179</v>
      </c>
      <c r="F581" s="618" t="s">
        <v>179</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184</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184</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184</v>
      </c>
      <c r="CT581" s="869"/>
      <c r="CU581" s="869"/>
      <c r="CV581" s="869"/>
      <c r="CW581" s="869"/>
      <c r="CX581" s="869"/>
      <c r="CY581" s="869"/>
      <c r="CZ581" s="869"/>
      <c r="DA581" s="869"/>
      <c r="DB581" s="869"/>
      <c r="DC581" s="869"/>
      <c r="DD581" s="869"/>
      <c r="DE581" s="869"/>
      <c r="DF581" s="869"/>
    </row>
    <row r="582">
      <c r="A582" s="866" t="s">
        <v>975</v>
      </c>
      <c r="B582" s="867">
        <f t="shared" si="53"/>
        <v>3</v>
      </c>
      <c r="C582" s="867" t="s">
        <v>4983</v>
      </c>
      <c r="D582" s="618" t="s">
        <v>179</v>
      </c>
      <c r="E582" s="618" t="s">
        <v>179</v>
      </c>
      <c r="F582" s="618" t="s">
        <v>179</v>
      </c>
      <c r="G582" s="868" t="s">
        <v>5525</v>
      </c>
      <c r="H582" s="812"/>
      <c r="I582" s="869"/>
      <c r="J582" s="869"/>
      <c r="K582" s="869"/>
      <c r="L582" s="869"/>
      <c r="M582" s="869"/>
      <c r="N582" s="869"/>
      <c r="O582" s="869"/>
      <c r="P582" s="869"/>
      <c r="Q582" s="869"/>
      <c r="R582" s="869"/>
      <c r="S582" s="869"/>
      <c r="T582" s="869"/>
      <c r="U582" s="869"/>
      <c r="V582" s="869"/>
      <c r="W582" s="869"/>
      <c r="X582" s="870" t="s">
        <v>184</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184</v>
      </c>
      <c r="CP582" s="869"/>
      <c r="CQ582" s="869"/>
      <c r="CR582" s="870"/>
      <c r="CS582" s="870"/>
      <c r="CT582" s="869"/>
      <c r="CU582" s="869"/>
      <c r="CV582" s="869"/>
      <c r="CW582" s="869"/>
      <c r="CX582" s="869"/>
      <c r="CY582" s="869"/>
      <c r="CZ582" s="869"/>
      <c r="DA582" s="869"/>
      <c r="DB582" s="869"/>
      <c r="DC582" s="869"/>
      <c r="DD582" s="869"/>
      <c r="DE582" s="870" t="s">
        <v>184</v>
      </c>
      <c r="DF582" s="869"/>
    </row>
    <row r="583">
      <c r="A583" s="866" t="s">
        <v>1512</v>
      </c>
      <c r="B583" s="867">
        <f t="shared" si="53"/>
        <v>1</v>
      </c>
      <c r="C583" s="867" t="s">
        <v>4983</v>
      </c>
      <c r="D583" s="618" t="s">
        <v>179</v>
      </c>
      <c r="E583" s="618" t="s">
        <v>179</v>
      </c>
      <c r="F583" s="618" t="s">
        <v>179</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184</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179</v>
      </c>
      <c r="E584" s="618" t="s">
        <v>179</v>
      </c>
      <c r="F584" s="618" t="s">
        <v>179</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179</v>
      </c>
      <c r="E585" s="618" t="s">
        <v>179</v>
      </c>
      <c r="F585" s="618" t="s">
        <v>179</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766</v>
      </c>
      <c r="B586" s="867">
        <f t="shared" si="53"/>
        <v>5</v>
      </c>
      <c r="C586" s="867" t="s">
        <v>4983</v>
      </c>
      <c r="D586" s="618" t="s">
        <v>179</v>
      </c>
      <c r="E586" s="618" t="s">
        <v>179</v>
      </c>
      <c r="F586" s="618" t="s">
        <v>179</v>
      </c>
      <c r="G586" s="868" t="s">
        <v>5529</v>
      </c>
      <c r="H586" s="812"/>
      <c r="I586" s="869"/>
      <c r="J586" s="869"/>
      <c r="K586" s="869"/>
      <c r="L586" s="869"/>
      <c r="M586" s="869"/>
      <c r="N586" s="869"/>
      <c r="O586" s="869"/>
      <c r="P586" s="869"/>
      <c r="Q586" s="869"/>
      <c r="R586" s="869"/>
      <c r="S586" s="869"/>
      <c r="T586" s="870" t="s">
        <v>184</v>
      </c>
      <c r="U586" s="869"/>
      <c r="V586" s="870"/>
      <c r="W586" s="870" t="s">
        <v>184</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184</v>
      </c>
      <c r="BY586" s="869"/>
      <c r="BZ586" s="869"/>
      <c r="CA586" s="869"/>
      <c r="CB586" s="869"/>
      <c r="CC586" s="869"/>
      <c r="CD586" s="869"/>
      <c r="CE586" s="869"/>
      <c r="CF586" s="869"/>
      <c r="CG586" s="869"/>
      <c r="CH586" s="869"/>
      <c r="CI586" s="869"/>
      <c r="CJ586" s="869"/>
      <c r="CK586" s="869"/>
      <c r="CL586" s="869"/>
      <c r="CM586" s="870" t="s">
        <v>184</v>
      </c>
      <c r="CN586" s="869"/>
      <c r="CO586" s="869"/>
      <c r="CP586" s="869"/>
      <c r="CQ586" s="869"/>
      <c r="CR586" s="869"/>
      <c r="CS586" s="869"/>
      <c r="CT586" s="869"/>
      <c r="CU586" s="869"/>
      <c r="CV586" s="869"/>
      <c r="CW586" s="869"/>
      <c r="CX586" s="869"/>
      <c r="CY586" s="869"/>
      <c r="CZ586" s="869"/>
      <c r="DA586" s="869"/>
      <c r="DB586" s="869"/>
      <c r="DC586" s="870"/>
      <c r="DD586" s="870" t="s">
        <v>184</v>
      </c>
      <c r="DE586" s="870"/>
      <c r="DF586" s="869"/>
    </row>
    <row r="587">
      <c r="A587" s="866" t="s">
        <v>3166</v>
      </c>
      <c r="B587" s="867">
        <f t="shared" si="53"/>
        <v>1</v>
      </c>
      <c r="C587" s="867" t="s">
        <v>4983</v>
      </c>
      <c r="D587" s="618" t="s">
        <v>179</v>
      </c>
      <c r="E587" s="618" t="s">
        <v>179</v>
      </c>
      <c r="F587" s="618" t="s">
        <v>179</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184</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396</v>
      </c>
      <c r="B588" s="867">
        <f t="shared" si="53"/>
        <v>2</v>
      </c>
      <c r="C588" s="867" t="s">
        <v>4983</v>
      </c>
      <c r="D588" s="618" t="s">
        <v>179</v>
      </c>
      <c r="E588" s="618" t="s">
        <v>179</v>
      </c>
      <c r="F588" s="618" t="s">
        <v>179</v>
      </c>
      <c r="G588" s="868" t="s">
        <v>5531</v>
      </c>
      <c r="H588" s="864"/>
      <c r="I588" s="870"/>
      <c r="J588" s="831"/>
      <c r="K588" s="831"/>
      <c r="L588" s="831"/>
      <c r="M588" s="870" t="s">
        <v>184</v>
      </c>
      <c r="N588" s="869"/>
      <c r="O588" s="869"/>
      <c r="P588" s="869"/>
      <c r="Q588" s="869"/>
      <c r="R588" s="869"/>
      <c r="S588" s="869"/>
      <c r="T588" s="869"/>
      <c r="U588" s="869"/>
      <c r="V588" s="869"/>
      <c r="W588" s="869"/>
      <c r="X588" s="870" t="s">
        <v>184</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864</v>
      </c>
      <c r="B589" s="867">
        <f t="shared" si="53"/>
        <v>0</v>
      </c>
      <c r="C589" s="867" t="s">
        <v>4983</v>
      </c>
      <c r="D589" s="618" t="s">
        <v>179</v>
      </c>
      <c r="E589" s="618" t="s">
        <v>179</v>
      </c>
      <c r="F589" s="618" t="s">
        <v>179</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187</v>
      </c>
      <c r="B590" s="867">
        <f t="shared" si="53"/>
        <v>4</v>
      </c>
      <c r="C590" s="867" t="s">
        <v>4983</v>
      </c>
      <c r="D590" s="618" t="s">
        <v>179</v>
      </c>
      <c r="E590" s="618" t="s">
        <v>179</v>
      </c>
      <c r="F590" s="618" t="s">
        <v>179</v>
      </c>
      <c r="G590" s="868" t="s">
        <v>5533</v>
      </c>
      <c r="H590" s="864"/>
      <c r="I590" s="870" t="s">
        <v>184</v>
      </c>
      <c r="J590" s="869"/>
      <c r="K590" s="869"/>
      <c r="L590" s="796" t="s">
        <v>184</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184</v>
      </c>
      <c r="AO590" s="870"/>
      <c r="AP590" s="870"/>
      <c r="AQ590" s="870"/>
      <c r="AR590" s="869"/>
      <c r="AS590" s="869"/>
      <c r="AT590" s="870" t="s">
        <v>184</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179</v>
      </c>
      <c r="E591" s="618" t="s">
        <v>179</v>
      </c>
      <c r="F591" s="618" t="s">
        <v>179</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184</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179</v>
      </c>
      <c r="E592" s="618" t="s">
        <v>179</v>
      </c>
      <c r="F592" s="618" t="s">
        <v>179</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1249</v>
      </c>
      <c r="B593" s="867">
        <f t="shared" si="53"/>
        <v>1</v>
      </c>
      <c r="C593" s="867" t="s">
        <v>4945</v>
      </c>
      <c r="D593" s="618" t="s">
        <v>179</v>
      </c>
      <c r="E593" s="618" t="s">
        <v>179</v>
      </c>
      <c r="F593" s="618" t="s">
        <v>179</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184</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179</v>
      </c>
      <c r="E594" s="618" t="s">
        <v>179</v>
      </c>
      <c r="F594" s="618" t="s">
        <v>179</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184</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184</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184</v>
      </c>
      <c r="DA594" s="870"/>
      <c r="DB594" s="870"/>
      <c r="DC594" s="870"/>
      <c r="DD594" s="870"/>
      <c r="DE594" s="870"/>
      <c r="DF594" s="870"/>
    </row>
    <row r="595">
      <c r="A595" s="866" t="s">
        <v>2230</v>
      </c>
      <c r="B595" s="867">
        <f t="shared" si="53"/>
        <v>3</v>
      </c>
      <c r="C595" s="867" t="s">
        <v>4983</v>
      </c>
      <c r="D595" s="618" t="s">
        <v>179</v>
      </c>
      <c r="E595" s="618" t="s">
        <v>179</v>
      </c>
      <c r="F595" s="618" t="s">
        <v>179</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184</v>
      </c>
      <c r="BB595" s="869"/>
      <c r="BC595" s="869"/>
      <c r="BD595" s="869"/>
      <c r="BE595" s="869"/>
      <c r="BF595" s="869"/>
      <c r="BG595" s="869"/>
      <c r="BH595" s="869"/>
      <c r="BI595" s="870" t="s">
        <v>184</v>
      </c>
      <c r="BJ595" s="870"/>
      <c r="BK595" s="870"/>
      <c r="BL595" s="869"/>
      <c r="BM595" s="869"/>
      <c r="BN595" s="869"/>
      <c r="BO595" s="869"/>
      <c r="BP595" s="870" t="s">
        <v>184</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179</v>
      </c>
      <c r="E596" s="618" t="s">
        <v>179</v>
      </c>
      <c r="F596" s="618" t="s">
        <v>179</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739</v>
      </c>
      <c r="B597" s="867">
        <f t="shared" si="53"/>
        <v>0</v>
      </c>
      <c r="C597" s="867" t="s">
        <v>4983</v>
      </c>
      <c r="D597" s="618" t="s">
        <v>179</v>
      </c>
      <c r="E597" s="618" t="s">
        <v>179</v>
      </c>
      <c r="F597" s="618" t="s">
        <v>179</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131</v>
      </c>
      <c r="B1" s="873" t="s">
        <v>5541</v>
      </c>
      <c r="C1" s="873" t="s">
        <v>5542</v>
      </c>
      <c r="D1" s="873" t="s">
        <v>176</v>
      </c>
      <c r="E1" s="873" t="s">
        <v>386</v>
      </c>
      <c r="F1" s="873" t="s">
        <v>212</v>
      </c>
      <c r="G1" s="874" t="s">
        <v>112</v>
      </c>
      <c r="H1" s="875" t="s">
        <v>113</v>
      </c>
      <c r="I1" s="876" t="s">
        <v>114</v>
      </c>
      <c r="J1" s="877" t="s">
        <v>115</v>
      </c>
      <c r="K1" s="878" t="s">
        <v>116</v>
      </c>
      <c r="L1" s="879" t="s">
        <v>117</v>
      </c>
    </row>
    <row r="2">
      <c r="A2" s="873" t="s">
        <v>206</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248</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349</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423</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209</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250</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1135</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350</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424</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210</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251</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1136</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351</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415</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131</v>
      </c>
      <c r="D1" s="899" t="s">
        <v>5545</v>
      </c>
      <c r="E1" s="554" t="s">
        <v>157</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92</v>
      </c>
      <c r="S1" s="903">
        <f>max('Max Stats'!I:I)</f>
        <v>70</v>
      </c>
      <c r="T1" s="903">
        <v>80.0</v>
      </c>
    </row>
    <row r="2">
      <c r="A2" s="904" t="s">
        <v>518</v>
      </c>
      <c r="B2" s="569">
        <v>1.0</v>
      </c>
      <c r="C2" s="569" t="str">
        <f t="array" ref="C2">index(Images!$A$1:$K$1, 1, 1)</f>
        <v/>
      </c>
      <c r="D2" s="569" t="s">
        <v>179</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179</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179</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179</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500</v>
      </c>
      <c r="B6" s="569">
        <v>2.0</v>
      </c>
      <c r="C6" s="569" t="str">
        <f t="array" ref="C6">index(Images!$A$1:$K$1, 1, 1)</f>
        <v/>
      </c>
      <c r="D6" s="569" t="s">
        <v>179</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371</v>
      </c>
      <c r="B7" s="909">
        <v>3.0</v>
      </c>
      <c r="C7" s="909" t="str">
        <f t="array" ref="C7">index(Images!$A$1:$K$1, 1, 1)</f>
        <v/>
      </c>
      <c r="D7" s="909" t="s">
        <v>179</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399</v>
      </c>
      <c r="B8" s="909">
        <v>3.0</v>
      </c>
      <c r="C8" s="909" t="str">
        <f t="array" ref="C8">index(Images!$A$1:$K$1, 1, 1)</f>
        <v/>
      </c>
      <c r="D8" s="909" t="s">
        <v>179</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290</v>
      </c>
      <c r="B9" s="909">
        <v>3.0</v>
      </c>
      <c r="C9" s="909" t="str">
        <f t="array" ref="C9">index(Images!$A$1:$K$1, 1, 1)</f>
        <v/>
      </c>
      <c r="D9" s="909" t="s">
        <v>179</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507</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772</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517</v>
      </c>
      <c r="B20" s="587">
        <v>1.0</v>
      </c>
      <c r="C20" s="588" t="str">
        <f t="array" ref="C20">index(Images!$A$1:$K$1, 1, 2)</f>
        <v/>
      </c>
      <c r="D20" s="587" t="s">
        <v>179</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179</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179</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179</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194</v>
      </c>
      <c r="B24" s="919">
        <v>3.0</v>
      </c>
      <c r="C24" s="843" t="str">
        <f t="array" ref="C24">index(Images!$A$1:$K$1, 1, 2)</f>
        <v/>
      </c>
      <c r="D24" s="919" t="s">
        <v>179</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320</v>
      </c>
      <c r="B25" s="919">
        <v>3.0</v>
      </c>
      <c r="C25" s="843" t="str">
        <f t="array" ref="C25">index(Images!$A$1:$K$1, 1, 2)</f>
        <v/>
      </c>
      <c r="D25" s="919" t="s">
        <v>179</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540</v>
      </c>
      <c r="B26" s="919">
        <v>3.0</v>
      </c>
      <c r="C26" s="843" t="str">
        <f t="array" ref="C26">index(Images!$A$1:$K$1, 1, 2)</f>
        <v/>
      </c>
      <c r="D26" s="919" t="s">
        <v>179</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801</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666</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339</v>
      </c>
      <c r="B36" s="602">
        <v>1.0</v>
      </c>
      <c r="C36" s="603" t="str">
        <f t="array" ref="C36">index(Images!$A$1:$K$1, 1, 3)</f>
        <v/>
      </c>
      <c r="D36" s="602" t="s">
        <v>179</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179</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179</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179</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179</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325</v>
      </c>
      <c r="B41" s="928">
        <v>3.0</v>
      </c>
      <c r="C41" s="929" t="str">
        <f t="array" ref="C41">index(Images!$A$1:$K$1, 1, 3)</f>
        <v/>
      </c>
      <c r="D41" s="928" t="s">
        <v>179</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366</v>
      </c>
      <c r="B42" s="928">
        <v>3.0</v>
      </c>
      <c r="C42" s="929" t="str">
        <f t="array" ref="C42">index(Images!$A$1:$K$1, 1, 3)</f>
        <v/>
      </c>
      <c r="D42" s="928" t="s">
        <v>179</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196</v>
      </c>
      <c r="B43" s="928">
        <v>3.0</v>
      </c>
      <c r="C43" s="929" t="str">
        <f t="array" ref="C43">index(Images!$A$1:$K$1, 1, 3)</f>
        <v/>
      </c>
      <c r="D43" s="928" t="s">
        <v>179</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636</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1057</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467</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179</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179</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179</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179</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545</v>
      </c>
      <c r="B58" s="938">
        <v>3.0</v>
      </c>
      <c r="C58" s="939" t="str">
        <f t="array" ref="C58">index(Images!$A$1:$K$1, 1, 4)</f>
        <v/>
      </c>
      <c r="D58" s="938" t="s">
        <v>179</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327</v>
      </c>
      <c r="B59" s="938">
        <v>3.0</v>
      </c>
      <c r="C59" s="939" t="str">
        <f t="array" ref="C59">index(Images!$A$1:$K$1, 1, 4)</f>
        <v/>
      </c>
      <c r="D59" s="938" t="s">
        <v>179</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585</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1034</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769</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179</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179</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179</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694</v>
      </c>
      <c r="B70" s="948">
        <v>3.0</v>
      </c>
      <c r="C70" s="857" t="str">
        <f t="array" ref="C70">index(Images!$A$1:$K$1, 1, 5)</f>
        <v/>
      </c>
      <c r="D70" s="948" t="s">
        <v>179</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405</v>
      </c>
      <c r="B71" s="948">
        <v>3.0</v>
      </c>
      <c r="C71" s="857" t="str">
        <f t="array" ref="C71">index(Images!$A$1:$K$1, 1, 5)</f>
        <v/>
      </c>
      <c r="D71" s="948" t="s">
        <v>179</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894</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598</v>
      </c>
      <c r="B78" s="650">
        <v>1.0</v>
      </c>
      <c r="C78" s="651" t="str">
        <f t="array" ref="C78">index(Images!$A$1:$K$1, 1, 6)</f>
        <v/>
      </c>
      <c r="D78" s="650" t="s">
        <v>179</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179</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179</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179</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179</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1271</v>
      </c>
      <c r="B83" s="650">
        <v>2.0</v>
      </c>
      <c r="C83" s="651" t="str">
        <f t="array" ref="C83">index(Images!$A$1:$K$1, 1, 6)</f>
        <v/>
      </c>
      <c r="D83" s="650" t="s">
        <v>179</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231</v>
      </c>
      <c r="B84" s="957">
        <v>3.0</v>
      </c>
      <c r="C84" s="958" t="str">
        <f t="array" ref="C84">index(Images!$A$1:$K$1, 1, 6)</f>
        <v/>
      </c>
      <c r="D84" s="957" t="s">
        <v>179</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265</v>
      </c>
      <c r="B85" s="957">
        <v>3.0</v>
      </c>
      <c r="C85" s="958" t="str">
        <f t="array" ref="C85">index(Images!$A$1:$K$1, 1, 6)</f>
        <v/>
      </c>
      <c r="D85" s="957" t="s">
        <v>179</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604</v>
      </c>
      <c r="B86" s="957">
        <v>3.0</v>
      </c>
      <c r="C86" s="958" t="str">
        <f t="array" ref="C86">index(Images!$A$1:$K$1, 1, 6)</f>
        <v/>
      </c>
      <c r="D86" s="957" t="s">
        <v>179</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179</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179</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179</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438</v>
      </c>
      <c r="B98" s="967">
        <v>3.0</v>
      </c>
      <c r="C98" s="968" t="str">
        <f t="array" ref="C98">index(Images!$A$1:$K$1, 1, 7)</f>
        <v/>
      </c>
      <c r="D98" s="967" t="s">
        <v>179</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482</v>
      </c>
      <c r="B106" s="679">
        <v>1.0</v>
      </c>
      <c r="C106" s="680" t="str">
        <f t="array" ref="C106">index(Images!$A$1:$K$1, 1, 8)</f>
        <v/>
      </c>
      <c r="D106" s="679" t="s">
        <v>179</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179</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179</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219</v>
      </c>
      <c r="B109" s="679">
        <v>3.0</v>
      </c>
      <c r="C109" s="680" t="str">
        <f t="array" ref="C109">index(Images!$A$1:$K$1, 1, 8)</f>
        <v/>
      </c>
      <c r="D109" s="679" t="s">
        <v>179</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662</v>
      </c>
      <c r="B110" s="679">
        <v>3.0</v>
      </c>
      <c r="C110" s="680" t="str">
        <f t="array" ref="C110">index(Images!$A$1:$K$1, 1, 8)</f>
        <v/>
      </c>
      <c r="D110" s="679" t="s">
        <v>179</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179</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179</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179</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224</v>
      </c>
      <c r="B121" s="694">
        <v>3.0</v>
      </c>
      <c r="C121" s="695" t="str">
        <f t="array" ref="C121">index(Images!$A$1:$K$1, 1, 9)</f>
        <v/>
      </c>
      <c r="D121" s="694" t="s">
        <v>179</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229</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179</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179</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179</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295</v>
      </c>
      <c r="B130" s="984">
        <v>3.0</v>
      </c>
      <c r="C130" s="711" t="str">
        <f t="array" ref="C130">index(Images!$A$1:$K$1, 1, 10)</f>
        <v/>
      </c>
      <c r="D130" s="984" t="s">
        <v>179</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898</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988</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92</v>
      </c>
    </row>
    <row r="2" ht="18.75" customHeight="1">
      <c r="A2" s="1009" t="s">
        <v>518</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184</v>
      </c>
      <c r="P2" s="1018" t="s">
        <v>184</v>
      </c>
      <c r="Q2" s="1018"/>
      <c r="R2" s="1019"/>
      <c r="S2" s="1019"/>
      <c r="T2" s="1019"/>
      <c r="U2" s="1020" t="s">
        <v>184</v>
      </c>
      <c r="V2" s="1021" t="s">
        <v>184</v>
      </c>
      <c r="W2" s="1022"/>
      <c r="X2" s="1022"/>
      <c r="Y2" s="1022"/>
      <c r="Z2" s="1023"/>
      <c r="AA2" s="1024" t="s">
        <v>184</v>
      </c>
      <c r="AB2" s="1025" t="s">
        <v>184</v>
      </c>
      <c r="AC2" s="1026"/>
      <c r="AD2" s="1026"/>
      <c r="AE2" s="1026"/>
      <c r="AF2" s="1027"/>
      <c r="AG2" s="1028" t="s">
        <v>184</v>
      </c>
      <c r="AH2" s="1028" t="s">
        <v>184</v>
      </c>
      <c r="AI2" s="1029"/>
      <c r="AJ2" s="1029"/>
      <c r="AK2" s="1029"/>
      <c r="AL2" s="1030"/>
      <c r="AM2" s="1031"/>
      <c r="AN2" s="1032" t="s">
        <v>184</v>
      </c>
      <c r="AO2" s="1033"/>
      <c r="AP2" s="1033"/>
      <c r="AQ2" s="1033" t="s">
        <v>184</v>
      </c>
      <c r="AR2" s="1033"/>
      <c r="AS2" s="1033"/>
      <c r="AT2" s="1034" t="s">
        <v>184</v>
      </c>
      <c r="AU2" s="1035"/>
    </row>
    <row r="3" ht="18.75" customHeight="1">
      <c r="A3" s="1036" t="s">
        <v>517</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184</v>
      </c>
      <c r="Q3" s="1043" t="s">
        <v>184</v>
      </c>
      <c r="R3" s="1044"/>
      <c r="S3" s="1044"/>
      <c r="T3" s="1043"/>
      <c r="U3" s="1045"/>
      <c r="V3" s="1046" t="s">
        <v>184</v>
      </c>
      <c r="W3" s="1046" t="s">
        <v>184</v>
      </c>
      <c r="X3" s="1047"/>
      <c r="Y3" s="1046"/>
      <c r="Z3" s="1048"/>
      <c r="AA3" s="1049"/>
      <c r="AB3" s="1050" t="s">
        <v>184</v>
      </c>
      <c r="AC3" s="1050" t="s">
        <v>184</v>
      </c>
      <c r="AD3" s="1050"/>
      <c r="AE3" s="1050"/>
      <c r="AF3" s="1051"/>
      <c r="AG3" s="1052"/>
      <c r="AH3" s="1053" t="s">
        <v>184</v>
      </c>
      <c r="AI3" s="1053" t="s">
        <v>184</v>
      </c>
      <c r="AJ3" s="1053"/>
      <c r="AK3" s="1052"/>
      <c r="AL3" s="1054"/>
      <c r="AM3" s="1055"/>
      <c r="AN3" s="1056"/>
      <c r="AO3" s="1057" t="s">
        <v>184</v>
      </c>
      <c r="AP3" s="1057"/>
      <c r="AQ3" s="1057"/>
      <c r="AR3" s="1057" t="s">
        <v>184</v>
      </c>
      <c r="AS3" s="1057"/>
      <c r="AT3" s="1058" t="s">
        <v>184</v>
      </c>
      <c r="AU3" s="1059"/>
    </row>
    <row r="4" ht="18.75" customHeight="1">
      <c r="A4" s="1060" t="s">
        <v>339</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184</v>
      </c>
      <c r="P4" s="1067"/>
      <c r="Q4" s="1068" t="s">
        <v>184</v>
      </c>
      <c r="R4" s="1067"/>
      <c r="S4" s="1067"/>
      <c r="T4" s="1067"/>
      <c r="U4" s="1069" t="s">
        <v>184</v>
      </c>
      <c r="V4" s="1070"/>
      <c r="W4" s="1070" t="s">
        <v>184</v>
      </c>
      <c r="X4" s="1070"/>
      <c r="Y4" s="1071"/>
      <c r="Z4" s="1072"/>
      <c r="AA4" s="1073" t="s">
        <v>184</v>
      </c>
      <c r="AB4" s="1074"/>
      <c r="AC4" s="1075" t="s">
        <v>184</v>
      </c>
      <c r="AD4" s="1074"/>
      <c r="AE4" s="1074"/>
      <c r="AF4" s="1076"/>
      <c r="AG4" s="1077" t="s">
        <v>184</v>
      </c>
      <c r="AH4" s="1078"/>
      <c r="AI4" s="1077" t="s">
        <v>184</v>
      </c>
      <c r="AJ4" s="1078"/>
      <c r="AK4" s="1078"/>
      <c r="AL4" s="1079"/>
      <c r="AM4" s="1080"/>
      <c r="AN4" s="1081"/>
      <c r="AO4" s="1082"/>
      <c r="AP4" s="1082" t="s">
        <v>184</v>
      </c>
      <c r="AQ4" s="1082"/>
      <c r="AR4" s="1082"/>
      <c r="AS4" s="1082" t="s">
        <v>184</v>
      </c>
      <c r="AT4" s="1083" t="s">
        <v>184</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184</v>
      </c>
      <c r="S5" s="1092"/>
      <c r="T5" s="1093" t="s">
        <v>184</v>
      </c>
      <c r="U5" s="1094"/>
      <c r="V5" s="1095"/>
      <c r="W5" s="1095"/>
      <c r="X5" s="1096" t="s">
        <v>184</v>
      </c>
      <c r="Y5" s="1095"/>
      <c r="Z5" s="1097" t="s">
        <v>184</v>
      </c>
      <c r="AA5" s="1098"/>
      <c r="AB5" s="1099"/>
      <c r="AC5" s="1099"/>
      <c r="AD5" s="1100" t="s">
        <v>184</v>
      </c>
      <c r="AE5" s="1099"/>
      <c r="AF5" s="1101" t="s">
        <v>184</v>
      </c>
      <c r="AG5" s="1102"/>
      <c r="AH5" s="1102"/>
      <c r="AI5" s="1102"/>
      <c r="AJ5" s="1103" t="s">
        <v>184</v>
      </c>
      <c r="AK5" s="1102"/>
      <c r="AL5" s="1104" t="s">
        <v>184</v>
      </c>
      <c r="AM5" s="1105"/>
      <c r="AN5" s="1106"/>
      <c r="AO5" s="1107" t="s">
        <v>184</v>
      </c>
      <c r="AP5" s="1107"/>
      <c r="AQ5" s="1107"/>
      <c r="AR5" s="1107" t="s">
        <v>184</v>
      </c>
      <c r="AS5" s="1107"/>
      <c r="AT5" s="1108" t="s">
        <v>184</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184</v>
      </c>
      <c r="T6" s="1118" t="s">
        <v>184</v>
      </c>
      <c r="U6" s="1119"/>
      <c r="V6" s="1120"/>
      <c r="W6" s="1120"/>
      <c r="X6" s="1121"/>
      <c r="Y6" s="1121" t="s">
        <v>184</v>
      </c>
      <c r="Z6" s="1122" t="s">
        <v>184</v>
      </c>
      <c r="AA6" s="1123"/>
      <c r="AB6" s="1124"/>
      <c r="AC6" s="1124"/>
      <c r="AD6" s="1124"/>
      <c r="AE6" s="1125" t="s">
        <v>184</v>
      </c>
      <c r="AF6" s="1126" t="s">
        <v>184</v>
      </c>
      <c r="AG6" s="1127"/>
      <c r="AH6" s="1127"/>
      <c r="AI6" s="1127"/>
      <c r="AJ6" s="1127"/>
      <c r="AK6" s="1128" t="s">
        <v>184</v>
      </c>
      <c r="AL6" s="1129" t="s">
        <v>184</v>
      </c>
      <c r="AM6" s="1130"/>
      <c r="AN6" s="1131" t="s">
        <v>184</v>
      </c>
      <c r="AO6" s="1132"/>
      <c r="AP6" s="1132"/>
      <c r="AQ6" s="1132" t="s">
        <v>184</v>
      </c>
      <c r="AR6" s="1132"/>
      <c r="AS6" s="1132"/>
      <c r="AT6" s="1133" t="s">
        <v>184</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184</v>
      </c>
      <c r="S7" s="1142" t="s">
        <v>184</v>
      </c>
      <c r="T7" s="1142"/>
      <c r="U7" s="1144"/>
      <c r="V7" s="1145"/>
      <c r="W7" s="1146"/>
      <c r="X7" s="1145" t="s">
        <v>184</v>
      </c>
      <c r="Y7" s="1145" t="s">
        <v>184</v>
      </c>
      <c r="Z7" s="1147"/>
      <c r="AA7" s="1148"/>
      <c r="AB7" s="1149"/>
      <c r="AC7" s="1149"/>
      <c r="AD7" s="1150" t="s">
        <v>184</v>
      </c>
      <c r="AE7" s="1150" t="s">
        <v>184</v>
      </c>
      <c r="AF7" s="1151"/>
      <c r="AG7" s="1152"/>
      <c r="AH7" s="1152"/>
      <c r="AI7" s="1152"/>
      <c r="AJ7" s="1153" t="s">
        <v>184</v>
      </c>
      <c r="AK7" s="1153" t="s">
        <v>184</v>
      </c>
      <c r="AL7" s="1154"/>
      <c r="AM7" s="1155"/>
      <c r="AN7" s="1156"/>
      <c r="AO7" s="1157"/>
      <c r="AP7" s="1157" t="s">
        <v>184</v>
      </c>
      <c r="AQ7" s="1157"/>
      <c r="AR7" s="1157"/>
      <c r="AS7" s="1157" t="s">
        <v>184</v>
      </c>
      <c r="AT7" s="1158" t="s">
        <v>184</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399</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500</v>
      </c>
      <c r="J11" s="1185" t="s">
        <v>5559</v>
      </c>
      <c r="M11" s="1185" t="s">
        <v>5561</v>
      </c>
      <c r="P11" s="1185" t="s">
        <v>507</v>
      </c>
      <c r="S11" s="1185" t="s">
        <v>772</v>
      </c>
      <c r="V11" s="1185" t="s">
        <v>290</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371</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399</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500</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507</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772</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290</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371</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194</v>
      </c>
      <c r="S404" s="1371" t="s">
        <v>666</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801</v>
      </c>
      <c r="P405" s="1371" t="s">
        <v>5603</v>
      </c>
      <c r="S405" s="1371" t="s">
        <v>320</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540</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194</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666</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801</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320</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540</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196</v>
      </c>
      <c r="S783" s="1423" t="s">
        <v>636</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325</v>
      </c>
      <c r="P784" s="1423" t="s">
        <v>5618</v>
      </c>
      <c r="S784" s="1425" t="s">
        <v>467</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366</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196</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636</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325</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467</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366</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1057</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405</v>
      </c>
      <c r="V1172" s="1451" t="s">
        <v>5660</v>
      </c>
      <c r="Y1172" s="1451" t="s">
        <v>545</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327</v>
      </c>
      <c r="S1173" s="1451" t="s">
        <v>585</v>
      </c>
      <c r="V1173" s="1451" t="s">
        <v>694</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894</v>
      </c>
      <c r="V1174" s="1451" t="s">
        <v>5641</v>
      </c>
      <c r="Y1174" s="1451" t="s">
        <v>1034</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769</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405</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545</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327</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585</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694</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894</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1034</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769</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470</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231</v>
      </c>
      <c r="J1632" s="1486" t="s">
        <v>5674</v>
      </c>
      <c r="M1632" s="1486" t="s">
        <v>5696</v>
      </c>
      <c r="P1632" s="1486" t="s">
        <v>2097</v>
      </c>
      <c r="S1632" s="1486" t="s">
        <v>438</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1271</v>
      </c>
      <c r="M1633" s="1486" t="s">
        <v>1578</v>
      </c>
      <c r="P1633" s="1486" t="s">
        <v>604</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470</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231</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438</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1271</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604</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219</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295</v>
      </c>
      <c r="P2118" s="1510" t="s">
        <v>898</v>
      </c>
      <c r="S2118" s="1510" t="s">
        <v>662</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224</v>
      </c>
      <c r="S2119" s="1510" t="s">
        <v>229</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219</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295</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898</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662</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224</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229</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155</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211</v>
      </c>
      <c r="B2" s="1531" t="s">
        <v>6144</v>
      </c>
      <c r="C2" s="1532"/>
      <c r="D2" s="1533" t="s">
        <v>6145</v>
      </c>
      <c r="E2" s="1534"/>
      <c r="F2" s="1535"/>
    </row>
    <row r="3">
      <c r="A3" s="14" t="s">
        <v>276</v>
      </c>
      <c r="B3" s="1531" t="s">
        <v>6144</v>
      </c>
      <c r="C3" s="1532" t="s">
        <v>6146</v>
      </c>
      <c r="D3" s="1533" t="s">
        <v>6147</v>
      </c>
      <c r="E3" s="1534"/>
      <c r="F3" s="1535" t="s">
        <v>6148</v>
      </c>
    </row>
    <row r="4">
      <c r="A4" s="14" t="s">
        <v>307</v>
      </c>
      <c r="B4" s="1531" t="s">
        <v>6144</v>
      </c>
      <c r="C4" s="1532" t="s">
        <v>6149</v>
      </c>
      <c r="D4" s="1533" t="s">
        <v>6145</v>
      </c>
      <c r="E4" s="1536"/>
      <c r="F4" s="1537"/>
    </row>
    <row r="5">
      <c r="A5" s="14" t="s">
        <v>6150</v>
      </c>
      <c r="B5" s="1531" t="s">
        <v>6151</v>
      </c>
      <c r="C5" s="1532" t="s">
        <v>6152</v>
      </c>
      <c r="D5" s="1533" t="s">
        <v>6153</v>
      </c>
      <c r="E5" s="1536"/>
      <c r="F5" s="1537"/>
    </row>
    <row r="6">
      <c r="A6" s="14" t="s">
        <v>354</v>
      </c>
      <c r="B6" s="1531" t="s">
        <v>6144</v>
      </c>
      <c r="C6" s="1532" t="s">
        <v>6154</v>
      </c>
      <c r="D6" s="1533" t="s">
        <v>6145</v>
      </c>
      <c r="E6" s="1536"/>
      <c r="F6" s="1537"/>
    </row>
    <row r="7">
      <c r="A7" s="14" t="s">
        <v>385</v>
      </c>
      <c r="B7" s="1531" t="s">
        <v>6144</v>
      </c>
      <c r="C7" s="1532"/>
      <c r="D7" s="1533" t="s">
        <v>6155</v>
      </c>
      <c r="E7" s="1536"/>
      <c r="F7" s="1537"/>
    </row>
    <row r="8">
      <c r="A8" s="14" t="s">
        <v>427</v>
      </c>
      <c r="B8" s="1531" t="s">
        <v>6144</v>
      </c>
      <c r="C8" s="1532"/>
      <c r="D8" s="1533" t="s">
        <v>6145</v>
      </c>
      <c r="E8" s="1536"/>
      <c r="F8" s="1537"/>
    </row>
    <row r="9">
      <c r="A9" s="14" t="s">
        <v>454</v>
      </c>
      <c r="B9" s="1531" t="s">
        <v>6144</v>
      </c>
      <c r="C9" s="1532" t="s">
        <v>6156</v>
      </c>
      <c r="D9" s="1533" t="s">
        <v>6157</v>
      </c>
      <c r="E9" s="1534">
        <v>98.0</v>
      </c>
      <c r="F9" s="1537"/>
    </row>
    <row r="10">
      <c r="A10" s="14" t="s">
        <v>454</v>
      </c>
      <c r="B10" s="1531" t="s">
        <v>6151</v>
      </c>
      <c r="C10" s="1532" t="s">
        <v>6158</v>
      </c>
      <c r="D10" s="1533" t="s">
        <v>6159</v>
      </c>
      <c r="E10" s="1536"/>
      <c r="F10" s="1537"/>
    </row>
    <row r="11">
      <c r="A11" s="14" t="s">
        <v>454</v>
      </c>
      <c r="B11" s="1531" t="s">
        <v>6160</v>
      </c>
      <c r="C11" s="1532" t="s">
        <v>6161</v>
      </c>
      <c r="D11" s="1533" t="s">
        <v>6162</v>
      </c>
      <c r="E11" s="1536"/>
      <c r="F11" s="1537"/>
    </row>
    <row r="12">
      <c r="A12" s="14" t="s">
        <v>454</v>
      </c>
      <c r="B12" s="1531" t="s">
        <v>6163</v>
      </c>
      <c r="C12" s="1532" t="s">
        <v>6164</v>
      </c>
      <c r="D12" s="1533" t="s">
        <v>6165</v>
      </c>
      <c r="E12" s="1536"/>
      <c r="F12" s="1537"/>
    </row>
    <row r="13">
      <c r="A13" s="14" t="s">
        <v>454</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529</v>
      </c>
      <c r="B16" s="1531" t="s">
        <v>6144</v>
      </c>
      <c r="C16" s="1532" t="s">
        <v>6169</v>
      </c>
      <c r="D16" s="1533" t="s">
        <v>6157</v>
      </c>
      <c r="E16" s="1534">
        <v>98.0</v>
      </c>
      <c r="F16" s="1537"/>
    </row>
    <row r="17">
      <c r="A17" s="14" t="s">
        <v>529</v>
      </c>
      <c r="B17" s="1531" t="s">
        <v>6151</v>
      </c>
      <c r="C17" s="1532" t="s">
        <v>6170</v>
      </c>
      <c r="D17" s="1533" t="s">
        <v>6153</v>
      </c>
      <c r="E17" s="1536"/>
      <c r="F17" s="1537"/>
    </row>
    <row r="18">
      <c r="A18" s="14" t="s">
        <v>529</v>
      </c>
      <c r="B18" s="1531" t="s">
        <v>6160</v>
      </c>
      <c r="C18" s="1532" t="s">
        <v>6171</v>
      </c>
      <c r="D18" s="1533" t="s">
        <v>6159</v>
      </c>
      <c r="E18" s="1536"/>
      <c r="F18" s="1537"/>
    </row>
    <row r="19">
      <c r="A19" s="14" t="s">
        <v>529</v>
      </c>
      <c r="B19" s="1531" t="s">
        <v>6163</v>
      </c>
      <c r="C19" s="1532" t="s">
        <v>6172</v>
      </c>
      <c r="D19" s="1533" t="s">
        <v>6159</v>
      </c>
      <c r="E19" s="1536"/>
      <c r="F19" s="1537"/>
    </row>
    <row r="20">
      <c r="A20" s="14" t="s">
        <v>571</v>
      </c>
      <c r="B20" s="1531" t="s">
        <v>6144</v>
      </c>
      <c r="C20" s="1532" t="s">
        <v>6173</v>
      </c>
      <c r="D20" s="1533" t="s">
        <v>6145</v>
      </c>
      <c r="E20" s="1536"/>
      <c r="F20" s="1537"/>
    </row>
    <row r="21">
      <c r="A21" s="14" t="s">
        <v>592</v>
      </c>
      <c r="B21" s="1531" t="s">
        <v>6144</v>
      </c>
      <c r="C21" s="1532" t="s">
        <v>6174</v>
      </c>
      <c r="D21" s="1533" t="s">
        <v>6145</v>
      </c>
      <c r="E21" s="1536"/>
      <c r="F21" s="1537"/>
    </row>
    <row r="22">
      <c r="A22" s="14" t="s">
        <v>592</v>
      </c>
      <c r="B22" s="1531" t="s">
        <v>6151</v>
      </c>
      <c r="C22" s="1532" t="s">
        <v>6175</v>
      </c>
      <c r="D22" s="1533" t="s">
        <v>6153</v>
      </c>
      <c r="E22" s="1536"/>
      <c r="F22" s="1537"/>
    </row>
    <row r="23">
      <c r="A23" s="14" t="s">
        <v>592</v>
      </c>
      <c r="B23" s="1531" t="s">
        <v>6160</v>
      </c>
      <c r="C23" s="1532" t="s">
        <v>6176</v>
      </c>
      <c r="D23" s="1533" t="s">
        <v>6159</v>
      </c>
      <c r="E23" s="1536"/>
      <c r="F23" s="1537"/>
    </row>
    <row r="24">
      <c r="A24" s="14" t="s">
        <v>651</v>
      </c>
      <c r="B24" s="1531" t="s">
        <v>6144</v>
      </c>
      <c r="C24" s="1532" t="s">
        <v>6177</v>
      </c>
      <c r="D24" s="1533" t="s">
        <v>6178</v>
      </c>
      <c r="E24" s="1536"/>
      <c r="F24" s="1537"/>
    </row>
    <row r="25">
      <c r="A25" s="14" t="s">
        <v>651</v>
      </c>
      <c r="B25" s="1531" t="s">
        <v>6151</v>
      </c>
      <c r="C25" s="1532" t="s">
        <v>6179</v>
      </c>
      <c r="D25" s="1533" t="s">
        <v>6145</v>
      </c>
      <c r="E25" s="1536"/>
      <c r="F25" s="1537"/>
    </row>
    <row r="26">
      <c r="A26" s="14" t="s">
        <v>683</v>
      </c>
      <c r="B26" s="1531" t="s">
        <v>6144</v>
      </c>
      <c r="C26" s="1532" t="s">
        <v>6180</v>
      </c>
      <c r="D26" s="1533" t="s">
        <v>6145</v>
      </c>
      <c r="E26" s="1536"/>
      <c r="F26" s="1537"/>
    </row>
    <row r="27">
      <c r="A27" s="14" t="s">
        <v>683</v>
      </c>
      <c r="B27" s="1531" t="s">
        <v>6151</v>
      </c>
      <c r="C27" s="1532" t="s">
        <v>6181</v>
      </c>
      <c r="D27" s="1533" t="s">
        <v>6182</v>
      </c>
      <c r="E27" s="1536"/>
      <c r="F27" s="1537"/>
    </row>
    <row r="28">
      <c r="A28" s="14" t="s">
        <v>683</v>
      </c>
      <c r="B28" s="1531" t="s">
        <v>6160</v>
      </c>
      <c r="C28" s="1532" t="s">
        <v>6183</v>
      </c>
      <c r="D28" s="1533" t="s">
        <v>6159</v>
      </c>
      <c r="E28" s="1534">
        <v>188.0</v>
      </c>
      <c r="F28" s="1535"/>
    </row>
    <row r="29">
      <c r="A29" s="14" t="s">
        <v>683</v>
      </c>
      <c r="B29" s="1531" t="s">
        <v>6163</v>
      </c>
      <c r="C29" s="1532" t="s">
        <v>6184</v>
      </c>
      <c r="D29" s="1533" t="s">
        <v>6159</v>
      </c>
      <c r="E29" s="1536"/>
      <c r="F29" s="1537"/>
    </row>
    <row r="30">
      <c r="A30" s="14" t="s">
        <v>760</v>
      </c>
      <c r="B30" s="1531" t="s">
        <v>6144</v>
      </c>
      <c r="C30" s="1532" t="s">
        <v>6185</v>
      </c>
      <c r="D30" s="1533" t="s">
        <v>6145</v>
      </c>
      <c r="E30" s="1536"/>
      <c r="F30" s="1537"/>
    </row>
    <row r="31">
      <c r="A31" s="14" t="s">
        <v>760</v>
      </c>
      <c r="B31" s="1531" t="s">
        <v>6151</v>
      </c>
      <c r="C31" s="1532" t="s">
        <v>6186</v>
      </c>
      <c r="D31" s="1533" t="s">
        <v>6159</v>
      </c>
      <c r="E31" s="1536"/>
      <c r="F31" s="1537"/>
    </row>
    <row r="32">
      <c r="A32" s="14" t="s">
        <v>814</v>
      </c>
      <c r="B32" s="1531" t="s">
        <v>6144</v>
      </c>
      <c r="C32" s="1532"/>
      <c r="D32" s="1533" t="s">
        <v>6145</v>
      </c>
      <c r="E32" s="1536"/>
      <c r="F32" s="1537"/>
    </row>
    <row r="33">
      <c r="A33" s="14" t="s">
        <v>860</v>
      </c>
      <c r="B33" s="1531" t="s">
        <v>6144</v>
      </c>
      <c r="C33" s="1532" t="s">
        <v>6187</v>
      </c>
      <c r="D33" s="1533" t="s">
        <v>6145</v>
      </c>
      <c r="E33" s="1536"/>
      <c r="F33" s="1537"/>
    </row>
    <row r="34">
      <c r="A34" s="14" t="s">
        <v>860</v>
      </c>
      <c r="B34" s="1531" t="s">
        <v>6151</v>
      </c>
      <c r="C34" s="1532"/>
      <c r="D34" s="1533" t="s">
        <v>6153</v>
      </c>
      <c r="E34" s="1536"/>
      <c r="F34" s="1537"/>
    </row>
    <row r="35">
      <c r="A35" s="14" t="s">
        <v>908</v>
      </c>
      <c r="B35" s="1531" t="s">
        <v>6144</v>
      </c>
      <c r="C35" s="1532"/>
      <c r="D35" s="1533" t="s">
        <v>6145</v>
      </c>
      <c r="E35" s="1536"/>
      <c r="F35" s="1537"/>
    </row>
    <row r="36">
      <c r="A36" s="14" t="s">
        <v>936</v>
      </c>
      <c r="B36" s="1531" t="s">
        <v>6144</v>
      </c>
      <c r="C36" s="1532" t="s">
        <v>6188</v>
      </c>
      <c r="D36" s="1533" t="s">
        <v>6157</v>
      </c>
      <c r="E36" s="1534">
        <v>98.0</v>
      </c>
      <c r="F36" s="1537"/>
    </row>
    <row r="37">
      <c r="A37" s="14" t="s">
        <v>936</v>
      </c>
      <c r="B37" s="1531" t="s">
        <v>6151</v>
      </c>
      <c r="C37" s="1532" t="s">
        <v>6189</v>
      </c>
      <c r="D37" s="1533" t="s">
        <v>6159</v>
      </c>
      <c r="E37" s="1534"/>
      <c r="F37" s="1535" t="s">
        <v>6190</v>
      </c>
    </row>
    <row r="38">
      <c r="A38" s="14" t="s">
        <v>936</v>
      </c>
      <c r="B38" s="1531" t="s">
        <v>6160</v>
      </c>
      <c r="C38" s="1532"/>
      <c r="D38" s="1533" t="s">
        <v>6159</v>
      </c>
      <c r="E38" s="1534"/>
      <c r="F38" s="1535" t="s">
        <v>6191</v>
      </c>
    </row>
    <row r="39">
      <c r="A39" s="14" t="s">
        <v>964</v>
      </c>
      <c r="B39" s="1531" t="s">
        <v>6144</v>
      </c>
      <c r="C39" s="1532" t="s">
        <v>6192</v>
      </c>
      <c r="D39" s="1533" t="s">
        <v>6145</v>
      </c>
      <c r="E39" s="1534"/>
      <c r="F39" s="1535" t="s">
        <v>6193</v>
      </c>
    </row>
    <row r="40">
      <c r="A40" s="14" t="s">
        <v>964</v>
      </c>
      <c r="B40" s="1531" t="s">
        <v>6151</v>
      </c>
      <c r="C40" s="1532" t="s">
        <v>6194</v>
      </c>
      <c r="D40" s="1533" t="s">
        <v>6153</v>
      </c>
      <c r="E40" s="1536"/>
      <c r="F40" s="1537"/>
    </row>
    <row r="41">
      <c r="A41" s="14" t="s">
        <v>779</v>
      </c>
      <c r="B41" s="1531" t="s">
        <v>6144</v>
      </c>
      <c r="C41" s="1532" t="s">
        <v>6195</v>
      </c>
      <c r="D41" s="1533" t="s">
        <v>6157</v>
      </c>
      <c r="E41" s="1534">
        <v>98.0</v>
      </c>
      <c r="F41" s="1537"/>
    </row>
    <row r="42">
      <c r="A42" s="14" t="s">
        <v>779</v>
      </c>
      <c r="B42" s="1531" t="s">
        <v>6151</v>
      </c>
      <c r="C42" s="1532" t="s">
        <v>6196</v>
      </c>
      <c r="D42" s="1533" t="s">
        <v>6153</v>
      </c>
      <c r="E42" s="1536"/>
      <c r="F42" s="1537"/>
    </row>
    <row r="43">
      <c r="A43" s="14" t="s">
        <v>779</v>
      </c>
      <c r="B43" s="1531" t="s">
        <v>6160</v>
      </c>
      <c r="C43" s="1532" t="s">
        <v>6197</v>
      </c>
      <c r="D43" s="1533" t="s">
        <v>6159</v>
      </c>
      <c r="E43" s="1536"/>
      <c r="F43" s="1537"/>
    </row>
    <row r="44">
      <c r="A44" s="14" t="s">
        <v>779</v>
      </c>
      <c r="B44" s="1531" t="s">
        <v>6163</v>
      </c>
      <c r="C44" s="1532" t="s">
        <v>6198</v>
      </c>
      <c r="D44" s="1533" t="s">
        <v>6145</v>
      </c>
      <c r="E44" s="1536"/>
      <c r="F44" s="1537"/>
    </row>
    <row r="45">
      <c r="A45" s="14" t="s">
        <v>745</v>
      </c>
      <c r="B45" s="1531" t="s">
        <v>6144</v>
      </c>
      <c r="C45" s="1532" t="s">
        <v>6199</v>
      </c>
      <c r="D45" s="1533" t="s">
        <v>6145</v>
      </c>
      <c r="E45" s="1536"/>
      <c r="F45" s="1537"/>
    </row>
    <row r="46">
      <c r="A46" s="14" t="s">
        <v>745</v>
      </c>
      <c r="B46" s="1531" t="s">
        <v>6151</v>
      </c>
      <c r="C46" s="1532" t="s">
        <v>6200</v>
      </c>
      <c r="D46" s="1533" t="s">
        <v>6153</v>
      </c>
      <c r="E46" s="1536"/>
      <c r="F46" s="1537"/>
    </row>
    <row r="47">
      <c r="A47" s="14" t="s">
        <v>745</v>
      </c>
      <c r="B47" s="1531" t="s">
        <v>6160</v>
      </c>
      <c r="C47" s="1532"/>
      <c r="D47" s="1533" t="s">
        <v>6159</v>
      </c>
      <c r="E47" s="1536"/>
      <c r="F47" s="1537"/>
    </row>
    <row r="48">
      <c r="A48" s="14" t="s">
        <v>1054</v>
      </c>
      <c r="B48" s="1531" t="s">
        <v>6144</v>
      </c>
      <c r="C48" s="1532"/>
      <c r="D48" s="1533" t="s">
        <v>6145</v>
      </c>
      <c r="E48" s="1536"/>
      <c r="F48" s="1537"/>
    </row>
    <row r="49">
      <c r="A49" s="14" t="s">
        <v>203</v>
      </c>
      <c r="B49" s="1531" t="s">
        <v>6144</v>
      </c>
      <c r="C49" s="1532" t="s">
        <v>6201</v>
      </c>
      <c r="D49" s="1533" t="s">
        <v>6153</v>
      </c>
      <c r="E49" s="1536"/>
      <c r="F49" s="1537"/>
    </row>
    <row r="50">
      <c r="A50" s="14" t="s">
        <v>203</v>
      </c>
      <c r="B50" s="1531" t="s">
        <v>6151</v>
      </c>
      <c r="C50" s="1532" t="s">
        <v>6202</v>
      </c>
      <c r="D50" s="1533" t="s">
        <v>6153</v>
      </c>
      <c r="E50" s="1536"/>
      <c r="F50" s="1537"/>
    </row>
    <row r="51">
      <c r="A51" s="14" t="s">
        <v>203</v>
      </c>
      <c r="B51" s="1531" t="s">
        <v>6160</v>
      </c>
      <c r="C51" s="1532" t="s">
        <v>6203</v>
      </c>
      <c r="D51" s="1533" t="s">
        <v>6159</v>
      </c>
      <c r="E51" s="1536"/>
      <c r="F51" s="1537"/>
    </row>
    <row r="52">
      <c r="A52" s="14" t="s">
        <v>203</v>
      </c>
      <c r="B52" s="1531" t="s">
        <v>6163</v>
      </c>
      <c r="C52" s="1532" t="s">
        <v>6204</v>
      </c>
      <c r="D52" s="1533" t="s">
        <v>6159</v>
      </c>
      <c r="E52" s="1534">
        <v>118.0</v>
      </c>
      <c r="F52" s="1535"/>
    </row>
    <row r="53">
      <c r="A53" s="14" t="s">
        <v>203</v>
      </c>
      <c r="B53" s="1531" t="s">
        <v>6166</v>
      </c>
      <c r="C53" s="1532" t="s">
        <v>6205</v>
      </c>
      <c r="D53" s="1533" t="s">
        <v>6145</v>
      </c>
      <c r="E53" s="1536"/>
      <c r="F53" s="1537"/>
    </row>
    <row r="54">
      <c r="A54" s="14" t="s">
        <v>203</v>
      </c>
      <c r="B54" s="1531" t="s">
        <v>6206</v>
      </c>
      <c r="C54" s="1532"/>
      <c r="D54" s="1533"/>
      <c r="E54" s="1536"/>
      <c r="F54" s="1537"/>
    </row>
    <row r="55">
      <c r="A55" s="14" t="s">
        <v>474</v>
      </c>
      <c r="B55" s="1531" t="s">
        <v>6144</v>
      </c>
      <c r="C55" s="1532" t="s">
        <v>6207</v>
      </c>
      <c r="D55" s="1533" t="s">
        <v>6157</v>
      </c>
      <c r="E55" s="1534">
        <v>98.0</v>
      </c>
      <c r="F55" s="1537"/>
    </row>
    <row r="56">
      <c r="A56" s="14" t="s">
        <v>474</v>
      </c>
      <c r="B56" s="1531" t="s">
        <v>6151</v>
      </c>
      <c r="C56" s="1532" t="s">
        <v>6208</v>
      </c>
      <c r="D56" s="1533" t="s">
        <v>6153</v>
      </c>
      <c r="E56" s="1536"/>
      <c r="F56" s="1537"/>
    </row>
    <row r="57">
      <c r="A57" s="14" t="s">
        <v>474</v>
      </c>
      <c r="B57" s="1531" t="s">
        <v>6160</v>
      </c>
      <c r="C57" s="1532" t="s">
        <v>6209</v>
      </c>
      <c r="D57" s="1533" t="s">
        <v>6159</v>
      </c>
      <c r="E57" s="1536"/>
      <c r="F57" s="1537"/>
    </row>
    <row r="58">
      <c r="A58" s="14" t="s">
        <v>474</v>
      </c>
      <c r="B58" s="1531" t="s">
        <v>6163</v>
      </c>
      <c r="C58" s="1532"/>
      <c r="D58" s="1533" t="s">
        <v>6159</v>
      </c>
      <c r="E58" s="1536"/>
      <c r="F58" s="1537"/>
    </row>
    <row r="59">
      <c r="A59" s="14" t="s">
        <v>1137</v>
      </c>
      <c r="B59" s="1531" t="s">
        <v>6144</v>
      </c>
      <c r="C59" s="1532" t="s">
        <v>6210</v>
      </c>
      <c r="D59" s="1533" t="s">
        <v>6145</v>
      </c>
      <c r="E59" s="1536"/>
      <c r="F59" s="1537"/>
    </row>
    <row r="60">
      <c r="A60" s="14" t="s">
        <v>1137</v>
      </c>
      <c r="B60" s="1531" t="s">
        <v>6151</v>
      </c>
      <c r="C60" s="1538"/>
      <c r="D60" s="1533" t="s">
        <v>6159</v>
      </c>
      <c r="E60" s="1536"/>
      <c r="F60" s="1537"/>
    </row>
    <row r="61">
      <c r="A61" s="14" t="s">
        <v>413</v>
      </c>
      <c r="B61" s="1531" t="s">
        <v>6144</v>
      </c>
      <c r="C61" s="1532" t="s">
        <v>6211</v>
      </c>
      <c r="D61" s="1533" t="s">
        <v>6145</v>
      </c>
      <c r="E61" s="1536"/>
      <c r="F61" s="1537"/>
    </row>
    <row r="62">
      <c r="A62" s="14" t="s">
        <v>413</v>
      </c>
      <c r="B62" s="1531" t="s">
        <v>6151</v>
      </c>
      <c r="C62" s="1532" t="s">
        <v>6212</v>
      </c>
      <c r="D62" s="1533" t="s">
        <v>6153</v>
      </c>
      <c r="E62" s="1536"/>
      <c r="F62" s="1537"/>
    </row>
    <row r="63">
      <c r="A63" s="14" t="s">
        <v>413</v>
      </c>
      <c r="B63" s="1531" t="s">
        <v>6160</v>
      </c>
      <c r="C63" s="1532" t="s">
        <v>6213</v>
      </c>
      <c r="D63" s="1533" t="s">
        <v>6159</v>
      </c>
      <c r="E63" s="1534"/>
      <c r="F63" s="1535" t="s">
        <v>6214</v>
      </c>
    </row>
    <row r="64">
      <c r="A64" s="14" t="s">
        <v>413</v>
      </c>
      <c r="B64" s="1531" t="s">
        <v>6163</v>
      </c>
      <c r="C64" s="1532" t="s">
        <v>6215</v>
      </c>
      <c r="D64" s="1533" t="s">
        <v>6159</v>
      </c>
      <c r="E64" s="1536"/>
      <c r="F64" s="1537"/>
    </row>
    <row r="65">
      <c r="A65" s="14" t="s">
        <v>1186</v>
      </c>
      <c r="B65" s="1531" t="s">
        <v>6144</v>
      </c>
      <c r="C65" s="1532" t="s">
        <v>6216</v>
      </c>
      <c r="D65" s="1533" t="s">
        <v>6145</v>
      </c>
      <c r="E65" s="1536"/>
      <c r="F65" s="1537"/>
    </row>
    <row r="66">
      <c r="A66" s="14" t="s">
        <v>1186</v>
      </c>
      <c r="B66" s="1531" t="s">
        <v>6151</v>
      </c>
      <c r="C66" s="1532" t="s">
        <v>6217</v>
      </c>
      <c r="D66" s="1533" t="s">
        <v>6153</v>
      </c>
      <c r="E66" s="1536"/>
      <c r="F66" s="1537"/>
    </row>
    <row r="67">
      <c r="A67" s="14" t="s">
        <v>236</v>
      </c>
      <c r="B67" s="1531" t="s">
        <v>6144</v>
      </c>
      <c r="C67" s="1532"/>
      <c r="D67" s="1533" t="s">
        <v>6145</v>
      </c>
      <c r="E67" s="1536"/>
      <c r="F67" s="1537"/>
    </row>
    <row r="68">
      <c r="A68" s="14" t="s">
        <v>1218</v>
      </c>
      <c r="B68" s="1531" t="s">
        <v>6144</v>
      </c>
      <c r="C68" s="1532" t="s">
        <v>6218</v>
      </c>
      <c r="D68" s="1533" t="s">
        <v>6145</v>
      </c>
      <c r="E68" s="1536"/>
      <c r="F68" s="1537"/>
    </row>
    <row r="69">
      <c r="A69" s="14" t="s">
        <v>1240</v>
      </c>
      <c r="B69" s="1531" t="s">
        <v>6144</v>
      </c>
      <c r="C69" s="1532" t="s">
        <v>6219</v>
      </c>
      <c r="D69" s="1533" t="s">
        <v>6157</v>
      </c>
      <c r="E69" s="1534">
        <v>98.0</v>
      </c>
      <c r="F69" s="1537"/>
    </row>
    <row r="70">
      <c r="A70" s="14" t="s">
        <v>1240</v>
      </c>
      <c r="B70" s="1531" t="s">
        <v>6151</v>
      </c>
      <c r="C70" s="1532" t="s">
        <v>6220</v>
      </c>
      <c r="D70" s="1533" t="s">
        <v>6162</v>
      </c>
      <c r="E70" s="1536"/>
      <c r="F70" s="1537"/>
    </row>
    <row r="71">
      <c r="A71" s="14" t="s">
        <v>673</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554</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511</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1009</v>
      </c>
      <c r="B88" s="1531" t="s">
        <v>6144</v>
      </c>
      <c r="C88" s="1532" t="s">
        <v>6233</v>
      </c>
      <c r="D88" s="1533" t="s">
        <v>6234</v>
      </c>
      <c r="E88" s="1536"/>
      <c r="F88" s="1537"/>
    </row>
    <row r="89">
      <c r="A89" s="14" t="s">
        <v>830</v>
      </c>
      <c r="B89" s="1531" t="s">
        <v>6144</v>
      </c>
      <c r="C89" s="1532" t="s">
        <v>6235</v>
      </c>
      <c r="D89" s="1533" t="s">
        <v>6145</v>
      </c>
      <c r="E89" s="1536"/>
      <c r="F89" s="1537"/>
    </row>
    <row r="90">
      <c r="A90" s="14" t="s">
        <v>830</v>
      </c>
      <c r="B90" s="1531" t="s">
        <v>6151</v>
      </c>
      <c r="C90" s="1532" t="s">
        <v>6236</v>
      </c>
      <c r="D90" s="1533" t="s">
        <v>6153</v>
      </c>
      <c r="E90" s="1536"/>
      <c r="F90" s="1537"/>
    </row>
    <row r="91">
      <c r="A91" s="14" t="s">
        <v>830</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671</v>
      </c>
      <c r="B103" s="1531" t="s">
        <v>6144</v>
      </c>
      <c r="C103" s="1532" t="s">
        <v>6244</v>
      </c>
      <c r="D103" s="1533" t="s">
        <v>6157</v>
      </c>
      <c r="E103" s="1534">
        <v>98.0</v>
      </c>
      <c r="F103" s="1537"/>
    </row>
    <row r="104">
      <c r="A104" s="14" t="s">
        <v>671</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1067</v>
      </c>
      <c r="B120" s="1531" t="s">
        <v>6144</v>
      </c>
      <c r="C120" s="1532"/>
      <c r="D120" s="1533" t="s">
        <v>6145</v>
      </c>
      <c r="E120" s="1536"/>
      <c r="F120" s="1537"/>
    </row>
    <row r="121">
      <c r="A121" s="14" t="s">
        <v>1067</v>
      </c>
      <c r="B121" s="1531" t="s">
        <v>6151</v>
      </c>
      <c r="C121" s="1532"/>
      <c r="D121" s="1533" t="s">
        <v>6153</v>
      </c>
      <c r="E121" s="1536"/>
      <c r="F121" s="1537"/>
    </row>
    <row r="122">
      <c r="A122" s="14" t="s">
        <v>1298</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1252</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208</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1123</v>
      </c>
      <c r="B159" s="1531" t="s">
        <v>6144</v>
      </c>
      <c r="C159" s="1539" t="s">
        <v>6292</v>
      </c>
      <c r="D159" s="1533" t="s">
        <v>6157</v>
      </c>
      <c r="E159" s="1534">
        <v>98.0</v>
      </c>
      <c r="F159" s="1537"/>
    </row>
    <row r="160">
      <c r="A160" s="14" t="s">
        <v>1123</v>
      </c>
      <c r="B160" s="1531" t="s">
        <v>6151</v>
      </c>
      <c r="C160" s="1532" t="s">
        <v>6293</v>
      </c>
      <c r="D160" s="1533" t="s">
        <v>6145</v>
      </c>
      <c r="E160" s="1536"/>
      <c r="F160" s="1537"/>
    </row>
    <row r="161">
      <c r="A161" s="14" t="s">
        <v>1123</v>
      </c>
      <c r="B161" s="1531" t="s">
        <v>6160</v>
      </c>
      <c r="C161" s="1532" t="s">
        <v>6294</v>
      </c>
      <c r="D161" s="1533" t="s">
        <v>6159</v>
      </c>
      <c r="E161" s="1536"/>
      <c r="F161" s="1537"/>
    </row>
    <row r="162">
      <c r="A162" s="14" t="s">
        <v>949</v>
      </c>
      <c r="B162" s="1531" t="s">
        <v>6144</v>
      </c>
      <c r="C162" s="1532" t="s">
        <v>6295</v>
      </c>
      <c r="D162" s="1533" t="s">
        <v>6157</v>
      </c>
      <c r="E162" s="1534">
        <v>98.0</v>
      </c>
      <c r="F162" s="1537"/>
    </row>
    <row r="163">
      <c r="A163" s="14" t="s">
        <v>949</v>
      </c>
      <c r="B163" s="1531" t="s">
        <v>6151</v>
      </c>
      <c r="C163" s="1532" t="s">
        <v>6296</v>
      </c>
      <c r="D163" s="1533" t="s">
        <v>6145</v>
      </c>
      <c r="E163" s="1536"/>
      <c r="F163" s="1537"/>
    </row>
    <row r="164">
      <c r="A164" s="14" t="s">
        <v>949</v>
      </c>
      <c r="B164" s="1531" t="s">
        <v>6160</v>
      </c>
      <c r="C164" s="1532" t="s">
        <v>6297</v>
      </c>
      <c r="D164" s="1533" t="s">
        <v>6153</v>
      </c>
      <c r="E164" s="1536"/>
      <c r="F164" s="1537"/>
    </row>
    <row r="165">
      <c r="A165" s="14" t="s">
        <v>949</v>
      </c>
      <c r="B165" s="1531" t="s">
        <v>6163</v>
      </c>
      <c r="C165" s="1532" t="s">
        <v>6298</v>
      </c>
      <c r="D165" s="1533" t="s">
        <v>6159</v>
      </c>
      <c r="E165" s="1534"/>
      <c r="F165" s="1535" t="s">
        <v>6299</v>
      </c>
    </row>
    <row r="166">
      <c r="A166" s="14" t="s">
        <v>949</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872</v>
      </c>
      <c r="B187" s="1531" t="s">
        <v>6144</v>
      </c>
      <c r="C187" s="1532" t="s">
        <v>6321</v>
      </c>
      <c r="D187" s="1533" t="s">
        <v>6145</v>
      </c>
      <c r="E187" s="1536"/>
      <c r="F187" s="1537"/>
    </row>
    <row r="188">
      <c r="A188" s="14" t="s">
        <v>872</v>
      </c>
      <c r="B188" s="1531" t="s">
        <v>6151</v>
      </c>
      <c r="C188" s="1532" t="s">
        <v>6322</v>
      </c>
      <c r="D188" s="1533" t="s">
        <v>6159</v>
      </c>
      <c r="E188" s="1536"/>
      <c r="F188" s="1535" t="s">
        <v>6323</v>
      </c>
    </row>
    <row r="189">
      <c r="A189" s="14" t="s">
        <v>1171</v>
      </c>
      <c r="B189" s="1531" t="s">
        <v>6144</v>
      </c>
      <c r="C189" s="1532" t="s">
        <v>6324</v>
      </c>
      <c r="D189" s="1533" t="s">
        <v>6153</v>
      </c>
      <c r="E189" s="1536"/>
      <c r="F189" s="1537"/>
    </row>
    <row r="190">
      <c r="A190" s="14" t="s">
        <v>1171</v>
      </c>
      <c r="B190" s="1531" t="s">
        <v>6151</v>
      </c>
      <c r="C190" s="1532" t="s">
        <v>6325</v>
      </c>
      <c r="D190" s="1533" t="s">
        <v>6159</v>
      </c>
      <c r="E190" s="1536"/>
      <c r="F190" s="1537"/>
    </row>
    <row r="191">
      <c r="A191" s="14" t="s">
        <v>1171</v>
      </c>
      <c r="B191" s="1531" t="s">
        <v>6160</v>
      </c>
      <c r="C191" s="1532" t="s">
        <v>6326</v>
      </c>
      <c r="D191" s="1533" t="s">
        <v>6159</v>
      </c>
      <c r="E191" s="1536"/>
      <c r="F191" s="1537"/>
    </row>
    <row r="192">
      <c r="A192" s="14" t="s">
        <v>1171</v>
      </c>
      <c r="B192" s="1531" t="s">
        <v>6163</v>
      </c>
      <c r="C192" s="1532" t="s">
        <v>6327</v>
      </c>
      <c r="D192" s="1533" t="s">
        <v>6159</v>
      </c>
      <c r="E192" s="1536"/>
      <c r="F192" s="1537"/>
    </row>
    <row r="193">
      <c r="A193" s="14" t="s">
        <v>1171</v>
      </c>
      <c r="B193" s="1531" t="s">
        <v>6166</v>
      </c>
      <c r="C193" s="1532" t="s">
        <v>6328</v>
      </c>
      <c r="D193" s="1533" t="s">
        <v>6159</v>
      </c>
      <c r="E193" s="1536"/>
      <c r="F193" s="1537"/>
    </row>
    <row r="194">
      <c r="A194" s="14" t="s">
        <v>777</v>
      </c>
      <c r="B194" s="1531" t="s">
        <v>6144</v>
      </c>
      <c r="C194" s="1532" t="s">
        <v>6329</v>
      </c>
      <c r="D194" s="1533" t="s">
        <v>6145</v>
      </c>
      <c r="E194" s="1536"/>
      <c r="F194" s="1537"/>
    </row>
    <row r="195">
      <c r="A195" s="14" t="s">
        <v>777</v>
      </c>
      <c r="B195" s="1531" t="s">
        <v>6151</v>
      </c>
      <c r="C195" s="1532" t="s">
        <v>6330</v>
      </c>
      <c r="D195" s="1533" t="s">
        <v>6153</v>
      </c>
      <c r="E195" s="1536"/>
      <c r="F195" s="1537"/>
    </row>
    <row r="196">
      <c r="A196" s="14" t="s">
        <v>645</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332</v>
      </c>
      <c r="B200" s="1531" t="s">
        <v>6144</v>
      </c>
      <c r="C200" s="1532" t="s">
        <v>6332</v>
      </c>
      <c r="D200" s="1533" t="s">
        <v>6333</v>
      </c>
      <c r="E200" s="1536"/>
      <c r="F200" s="1537"/>
    </row>
    <row r="201">
      <c r="A201" s="14" t="s">
        <v>332</v>
      </c>
      <c r="B201" s="1531" t="s">
        <v>6151</v>
      </c>
      <c r="C201" s="1532" t="s">
        <v>6334</v>
      </c>
      <c r="D201" s="1533" t="s">
        <v>6159</v>
      </c>
      <c r="E201" s="1536"/>
      <c r="F201" s="1537"/>
    </row>
    <row r="202">
      <c r="A202" s="14" t="s">
        <v>332</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924</v>
      </c>
      <c r="B212" s="1531" t="s">
        <v>2133</v>
      </c>
      <c r="C212" s="1532"/>
      <c r="D212" s="1533"/>
      <c r="E212" s="1536"/>
      <c r="F212" s="1535" t="s">
        <v>6341</v>
      </c>
    </row>
    <row r="213">
      <c r="A213" s="14" t="s">
        <v>924</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1039</v>
      </c>
      <c r="B225" s="1531" t="s">
        <v>6144</v>
      </c>
      <c r="C225" s="1532" t="s">
        <v>6349</v>
      </c>
      <c r="D225" s="1533" t="s">
        <v>6145</v>
      </c>
      <c r="E225" s="1536"/>
      <c r="F225" s="1537"/>
    </row>
    <row r="226">
      <c r="A226" s="14" t="s">
        <v>1039</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238</v>
      </c>
      <c r="B231" s="1531" t="s">
        <v>6144</v>
      </c>
      <c r="C231" s="1532"/>
      <c r="D231" s="1533" t="s">
        <v>6145</v>
      </c>
      <c r="E231" s="1536"/>
      <c r="F231" s="1537"/>
    </row>
    <row r="232">
      <c r="A232" s="14" t="s">
        <v>1069</v>
      </c>
      <c r="B232" s="1531" t="s">
        <v>6144</v>
      </c>
      <c r="C232" s="1532" t="s">
        <v>6354</v>
      </c>
      <c r="D232" s="1533" t="s">
        <v>6145</v>
      </c>
      <c r="E232" s="1536"/>
      <c r="F232" s="1537"/>
    </row>
    <row r="233">
      <c r="A233" s="14" t="s">
        <v>1069</v>
      </c>
      <c r="B233" s="1531" t="s">
        <v>6151</v>
      </c>
      <c r="C233" s="1532" t="s">
        <v>6355</v>
      </c>
      <c r="D233" s="1533" t="s">
        <v>6153</v>
      </c>
      <c r="E233" s="1536"/>
      <c r="F233" s="1537"/>
    </row>
    <row r="234">
      <c r="A234" s="14" t="s">
        <v>1069</v>
      </c>
      <c r="B234" s="1531" t="s">
        <v>6160</v>
      </c>
      <c r="C234" s="1532"/>
      <c r="D234" s="1533" t="s">
        <v>6159</v>
      </c>
      <c r="E234" s="1536"/>
      <c r="F234" s="1537"/>
    </row>
    <row r="235">
      <c r="A235" s="14" t="s">
        <v>1069</v>
      </c>
      <c r="B235" s="1531" t="s">
        <v>6163</v>
      </c>
      <c r="C235" s="1532"/>
      <c r="D235" s="1533" t="s">
        <v>6159</v>
      </c>
      <c r="E235" s="1536"/>
      <c r="F235" s="1537"/>
    </row>
    <row r="236">
      <c r="A236" s="14" t="s">
        <v>1206</v>
      </c>
      <c r="B236" s="1531" t="s">
        <v>6144</v>
      </c>
      <c r="C236" s="1532" t="s">
        <v>6356</v>
      </c>
      <c r="D236" s="1533" t="s">
        <v>6145</v>
      </c>
      <c r="E236" s="1536"/>
      <c r="F236" s="1537"/>
    </row>
    <row r="237">
      <c r="A237" s="14" t="s">
        <v>1206</v>
      </c>
      <c r="B237" s="1531" t="s">
        <v>6151</v>
      </c>
      <c r="C237" s="1538"/>
      <c r="D237" s="1533" t="s">
        <v>6159</v>
      </c>
      <c r="E237" s="1534">
        <v>118.0</v>
      </c>
      <c r="F237" s="1535" t="s">
        <v>6357</v>
      </c>
    </row>
    <row r="238">
      <c r="A238" s="14" t="s">
        <v>1206</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700</v>
      </c>
      <c r="B248" s="1531" t="s">
        <v>6144</v>
      </c>
      <c r="C248" s="1532" t="s">
        <v>6365</v>
      </c>
      <c r="D248" s="1533" t="s">
        <v>6145</v>
      </c>
      <c r="E248" s="1536"/>
      <c r="F248" s="1537"/>
    </row>
    <row r="249">
      <c r="A249" s="14" t="s">
        <v>700</v>
      </c>
      <c r="B249" s="1531" t="s">
        <v>6151</v>
      </c>
      <c r="C249" s="1532" t="s">
        <v>6366</v>
      </c>
      <c r="D249" s="1533" t="s">
        <v>6159</v>
      </c>
      <c r="E249" s="1536"/>
      <c r="F249" s="1537"/>
    </row>
    <row r="250">
      <c r="A250" s="14" t="s">
        <v>700</v>
      </c>
      <c r="B250" s="1531" t="s">
        <v>6160</v>
      </c>
      <c r="C250" s="1532" t="s">
        <v>6367</v>
      </c>
      <c r="D250" s="1533" t="s">
        <v>6159</v>
      </c>
      <c r="E250" s="1536"/>
      <c r="F250" s="1537"/>
    </row>
    <row r="251">
      <c r="A251" s="14" t="s">
        <v>700</v>
      </c>
      <c r="B251" s="1531" t="s">
        <v>6163</v>
      </c>
      <c r="C251" s="1532" t="s">
        <v>6368</v>
      </c>
      <c r="D251" s="1533" t="s">
        <v>6159</v>
      </c>
      <c r="E251" s="1534">
        <v>188.0</v>
      </c>
      <c r="F251" s="1535"/>
    </row>
    <row r="252">
      <c r="A252" s="14" t="s">
        <v>700</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411</v>
      </c>
      <c r="B255" s="1531" t="s">
        <v>6144</v>
      </c>
      <c r="C255" s="1532" t="s">
        <v>6372</v>
      </c>
      <c r="D255" s="1533" t="s">
        <v>6145</v>
      </c>
      <c r="E255" s="1536"/>
      <c r="F255" s="1537"/>
    </row>
    <row r="256">
      <c r="A256" s="14" t="s">
        <v>411</v>
      </c>
      <c r="B256" s="1531" t="s">
        <v>6151</v>
      </c>
      <c r="C256" s="1532" t="s">
        <v>6373</v>
      </c>
      <c r="D256" s="1533" t="s">
        <v>6153</v>
      </c>
      <c r="E256" s="1536"/>
      <c r="F256" s="1537"/>
    </row>
    <row r="257">
      <c r="A257" s="14" t="s">
        <v>1280</v>
      </c>
      <c r="B257" s="1531" t="s">
        <v>6144</v>
      </c>
      <c r="C257" s="1532" t="s">
        <v>6374</v>
      </c>
      <c r="D257" s="1533" t="s">
        <v>6157</v>
      </c>
      <c r="E257" s="1534">
        <v>98.0</v>
      </c>
      <c r="F257" s="1537"/>
    </row>
    <row r="258">
      <c r="A258" s="14" t="s">
        <v>1280</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330</v>
      </c>
      <c r="B262" s="1531" t="s">
        <v>6144</v>
      </c>
      <c r="C262" s="1532" t="s">
        <v>6380</v>
      </c>
      <c r="D262" s="1533" t="s">
        <v>6222</v>
      </c>
      <c r="E262" s="1536"/>
      <c r="F262" s="1537"/>
    </row>
    <row r="263">
      <c r="A263" s="14" t="s">
        <v>330</v>
      </c>
      <c r="B263" s="1531" t="s">
        <v>6151</v>
      </c>
      <c r="C263" s="1532" t="s">
        <v>6381</v>
      </c>
      <c r="D263" s="1533" t="s">
        <v>6382</v>
      </c>
      <c r="E263" s="1536"/>
      <c r="F263" s="1537"/>
    </row>
    <row r="264">
      <c r="A264" s="14" t="s">
        <v>330</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1254</v>
      </c>
      <c r="B269" s="1531" t="s">
        <v>6144</v>
      </c>
      <c r="C269" s="1532" t="s">
        <v>6386</v>
      </c>
      <c r="D269" s="1533" t="s">
        <v>6159</v>
      </c>
      <c r="E269" s="1536"/>
      <c r="F269" s="1537"/>
    </row>
    <row r="270">
      <c r="A270" s="14" t="s">
        <v>1254</v>
      </c>
      <c r="B270" s="1531" t="s">
        <v>6151</v>
      </c>
      <c r="C270" s="1532" t="s">
        <v>6387</v>
      </c>
      <c r="D270" s="1533" t="s">
        <v>6153</v>
      </c>
      <c r="E270" s="1536"/>
      <c r="F270" s="1537"/>
    </row>
    <row r="271">
      <c r="A271" s="14" t="s">
        <v>1254</v>
      </c>
      <c r="B271" s="1531" t="s">
        <v>6160</v>
      </c>
      <c r="C271" s="1532" t="s">
        <v>6388</v>
      </c>
      <c r="D271" s="1533" t="s">
        <v>6159</v>
      </c>
      <c r="E271" s="1536"/>
      <c r="F271" s="1537"/>
    </row>
    <row r="272">
      <c r="A272" s="14" t="s">
        <v>1254</v>
      </c>
      <c r="B272" s="1531" t="s">
        <v>6163</v>
      </c>
      <c r="C272" s="1532" t="s">
        <v>6389</v>
      </c>
      <c r="D272" s="1533" t="s">
        <v>6159</v>
      </c>
      <c r="E272" s="1536"/>
      <c r="F272" s="1537"/>
    </row>
    <row r="273">
      <c r="A273" s="14" t="s">
        <v>1254</v>
      </c>
      <c r="B273" s="1531" t="s">
        <v>6166</v>
      </c>
      <c r="C273" s="1532" t="s">
        <v>6390</v>
      </c>
      <c r="D273" s="1533" t="s">
        <v>6159</v>
      </c>
      <c r="E273" s="1536"/>
      <c r="F273" s="1537"/>
    </row>
    <row r="274">
      <c r="A274" s="14" t="s">
        <v>1254</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1150</v>
      </c>
      <c r="B280" s="1531" t="s">
        <v>6144</v>
      </c>
      <c r="C280" s="1532" t="s">
        <v>6392</v>
      </c>
      <c r="D280" s="1533" t="s">
        <v>6145</v>
      </c>
      <c r="E280" s="1536"/>
      <c r="F280" s="1537"/>
    </row>
    <row r="281">
      <c r="A281" s="14" t="s">
        <v>1150</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729</v>
      </c>
      <c r="B284" s="1531" t="s">
        <v>6144</v>
      </c>
      <c r="C284" s="1532" t="s">
        <v>6397</v>
      </c>
      <c r="D284" s="1533" t="s">
        <v>6159</v>
      </c>
      <c r="E284" s="1536"/>
      <c r="F284" s="1537"/>
    </row>
    <row r="285">
      <c r="A285" s="14" t="s">
        <v>729</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1037</v>
      </c>
      <c r="B288" s="1531" t="s">
        <v>6144</v>
      </c>
      <c r="C288" s="1532" t="s">
        <v>6400</v>
      </c>
      <c r="D288" s="1533" t="s">
        <v>6145</v>
      </c>
      <c r="E288" s="1536"/>
      <c r="F288" s="1537"/>
    </row>
    <row r="289">
      <c r="A289" s="14" t="s">
        <v>1037</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747</v>
      </c>
      <c r="B293" s="1531" t="s">
        <v>6144</v>
      </c>
      <c r="C293" s="1532"/>
      <c r="D293" s="1533" t="s">
        <v>6145</v>
      </c>
      <c r="E293" s="1536"/>
      <c r="F293" s="1537"/>
    </row>
    <row r="294">
      <c r="A294" s="14" t="s">
        <v>747</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252</v>
      </c>
      <c r="B315" s="1531" t="s">
        <v>6144</v>
      </c>
      <c r="C315" s="1532"/>
      <c r="D315" s="1533" t="s">
        <v>6145</v>
      </c>
      <c r="E315" s="1536"/>
      <c r="F315" s="1537"/>
    </row>
    <row r="316">
      <c r="A316" s="14" t="s">
        <v>627</v>
      </c>
      <c r="B316" s="1531" t="s">
        <v>6144</v>
      </c>
      <c r="C316" s="1538"/>
      <c r="D316" s="1533" t="s">
        <v>6145</v>
      </c>
      <c r="E316" s="1536"/>
      <c r="F316" s="1537"/>
    </row>
    <row r="317">
      <c r="A317" s="14" t="s">
        <v>236</v>
      </c>
      <c r="B317" s="1531" t="s">
        <v>6151</v>
      </c>
      <c r="C317" s="1538"/>
      <c r="D317" s="1533" t="s">
        <v>6153</v>
      </c>
      <c r="E317" s="1536"/>
      <c r="F317" s="1537"/>
    </row>
    <row r="318">
      <c r="A318" s="14" t="s">
        <v>884</v>
      </c>
      <c r="B318" s="1531" t="s">
        <v>6144</v>
      </c>
      <c r="C318" s="1538"/>
      <c r="D318" s="1533" t="s">
        <v>6145</v>
      </c>
      <c r="E318" s="1536"/>
      <c r="F318" s="1537"/>
    </row>
    <row r="319">
      <c r="A319" s="14" t="s">
        <v>908</v>
      </c>
      <c r="B319" s="1531" t="s">
        <v>6151</v>
      </c>
      <c r="C319" s="1538"/>
      <c r="D319" s="1533" t="s">
        <v>6145</v>
      </c>
      <c r="E319" s="1536"/>
      <c r="F319" s="1537"/>
    </row>
    <row r="320">
      <c r="A320" s="14" t="s">
        <v>1054</v>
      </c>
      <c r="B320" s="1531" t="s">
        <v>6151</v>
      </c>
      <c r="C320" s="1538"/>
      <c r="D320" s="1533" t="s">
        <v>6153</v>
      </c>
      <c r="E320" s="1536"/>
      <c r="F320" s="1537"/>
    </row>
    <row r="321">
      <c r="A321" s="14" t="s">
        <v>1137</v>
      </c>
      <c r="B321" s="1531" t="s">
        <v>6160</v>
      </c>
      <c r="C321" s="1538"/>
      <c r="D321" s="1533" t="s">
        <v>6159</v>
      </c>
      <c r="E321" s="1536"/>
      <c r="F321" s="1537"/>
    </row>
    <row r="322">
      <c r="A322" s="14" t="s">
        <v>1186</v>
      </c>
      <c r="B322" s="1531" t="s">
        <v>6160</v>
      </c>
      <c r="C322" s="1538"/>
      <c r="D322" s="1533" t="s">
        <v>6159</v>
      </c>
      <c r="E322" s="1536"/>
      <c r="F322" s="1537"/>
    </row>
    <row r="323">
      <c r="A323" s="14" t="s">
        <v>673</v>
      </c>
      <c r="B323" s="1531" t="s">
        <v>6151</v>
      </c>
      <c r="C323" s="1538"/>
      <c r="D323" s="1533" t="s">
        <v>6418</v>
      </c>
      <c r="E323" s="1536"/>
      <c r="F323" s="1537"/>
    </row>
    <row r="324">
      <c r="A324" s="14" t="s">
        <v>511</v>
      </c>
      <c r="B324" s="1531" t="s">
        <v>6151</v>
      </c>
      <c r="C324" s="1538"/>
      <c r="D324" s="1533" t="s">
        <v>6159</v>
      </c>
      <c r="E324" s="1536"/>
      <c r="F324" s="1537"/>
    </row>
    <row r="325">
      <c r="A325" s="14" t="s">
        <v>902</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1067</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238</v>
      </c>
      <c r="B335" s="1531" t="s">
        <v>6151</v>
      </c>
      <c r="C335" s="1538"/>
      <c r="D335" s="1533" t="s">
        <v>6153</v>
      </c>
      <c r="E335" s="1536"/>
      <c r="F335" s="1537"/>
    </row>
    <row r="336">
      <c r="A336" s="14" t="s">
        <v>872</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924</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747</v>
      </c>
      <c r="B349" s="1531" t="s">
        <v>6160</v>
      </c>
      <c r="C349" s="1538"/>
      <c r="D349" s="1533" t="s">
        <v>6159</v>
      </c>
      <c r="E349" s="1536"/>
      <c r="F349" s="1537"/>
    </row>
    <row r="350">
      <c r="A350" s="14" t="s">
        <v>1587</v>
      </c>
      <c r="B350" s="1531" t="s">
        <v>6282</v>
      </c>
      <c r="C350" s="1538"/>
      <c r="D350" s="1533" t="s">
        <v>6159</v>
      </c>
      <c r="E350" s="1536"/>
      <c r="F350" s="1537"/>
    </row>
    <row r="351">
      <c r="B351" s="1540"/>
      <c r="C351" s="1538"/>
      <c r="D351" s="1541"/>
      <c r="E351" s="1536"/>
      <c r="F351" s="1537"/>
    </row>
    <row r="352">
      <c r="B352" s="1540"/>
      <c r="C352" s="1538"/>
      <c r="D352" s="1541"/>
      <c r="E352" s="1536"/>
      <c r="F352" s="1537"/>
    </row>
    <row r="353">
      <c r="B353" s="1540"/>
      <c r="C353" s="1538"/>
      <c r="D353" s="1541"/>
      <c r="E353" s="1536"/>
      <c r="F353" s="1537"/>
    </row>
    <row r="354">
      <c r="B354" s="1540"/>
      <c r="C354" s="1538"/>
      <c r="D354" s="1541"/>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159</v>
      </c>
      <c r="C1" s="1544" t="s">
        <v>5542</v>
      </c>
      <c r="D1" s="1545"/>
      <c r="E1" s="1546" t="s">
        <v>6420</v>
      </c>
      <c r="F1" s="1547" t="s">
        <v>6421</v>
      </c>
      <c r="G1" s="1547" t="s">
        <v>6422</v>
      </c>
      <c r="H1" s="1548" t="s">
        <v>6423</v>
      </c>
      <c r="I1" s="1549" t="s">
        <v>6424</v>
      </c>
      <c r="J1" s="1550" t="s">
        <v>6425</v>
      </c>
      <c r="K1" s="1550" t="s">
        <v>6426</v>
      </c>
      <c r="L1" s="1550" t="s">
        <v>6427</v>
      </c>
      <c r="M1" s="1551" t="s">
        <v>6428</v>
      </c>
      <c r="N1" s="1552" t="s">
        <v>1698</v>
      </c>
      <c r="O1" s="1553" t="s">
        <v>6429</v>
      </c>
      <c r="P1" s="1554" t="s">
        <v>6430</v>
      </c>
      <c r="Q1" s="1555" t="s">
        <v>6431</v>
      </c>
      <c r="R1" s="1553" t="s">
        <v>6432</v>
      </c>
      <c r="S1" s="1556" t="s">
        <v>6433</v>
      </c>
      <c r="T1" s="1557"/>
      <c r="U1" s="1558" t="s">
        <v>6434</v>
      </c>
      <c r="V1" s="1559" t="s">
        <v>6435</v>
      </c>
    </row>
    <row r="2">
      <c r="A2" s="1560" t="s">
        <v>6436</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6437</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6438</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6439</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6440</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6441</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6442</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6443</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6444</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6445</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6446</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6437</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6438</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6439</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6440</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6441</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6442</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6443</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6444</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6445</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6447</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6437</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6438</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6439</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6440</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6441</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6442</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6443</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6444</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6445</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6448</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6437</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6438</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6439</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6440</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6441</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6442</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6443</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6444</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6445</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6449</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6437</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6450</v>
      </c>
      <c r="V43" s="1612" t="s">
        <v>6451</v>
      </c>
      <c r="W43" s="1613" t="s">
        <v>6425</v>
      </c>
      <c r="X43" s="1613" t="s">
        <v>6426</v>
      </c>
      <c r="Y43" s="1613" t="s">
        <v>6427</v>
      </c>
      <c r="Z43" s="1613" t="s">
        <v>380</v>
      </c>
    </row>
    <row r="44">
      <c r="A44" s="1579" t="s">
        <v>6438</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6452</v>
      </c>
      <c r="V44" s="1615" t="s">
        <v>558</v>
      </c>
      <c r="W44" s="1616" t="s">
        <v>6453</v>
      </c>
      <c r="X44" s="1616" t="s">
        <v>6454</v>
      </c>
      <c r="Y44" s="1616" t="s">
        <v>6455</v>
      </c>
      <c r="Z44" s="1616" t="s">
        <v>6456</v>
      </c>
    </row>
    <row r="45">
      <c r="A45" s="1579" t="s">
        <v>6439</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379</v>
      </c>
      <c r="W45" s="1616" t="s">
        <v>6457</v>
      </c>
      <c r="X45" s="1616" t="s">
        <v>464</v>
      </c>
      <c r="Y45" s="1616" t="s">
        <v>6458</v>
      </c>
      <c r="Z45" s="1616" t="s">
        <v>6459</v>
      </c>
    </row>
    <row r="46">
      <c r="A46" s="1579" t="s">
        <v>6440</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478</v>
      </c>
      <c r="W46" s="1616" t="s">
        <v>6460</v>
      </c>
      <c r="X46" s="1616" t="s">
        <v>6461</v>
      </c>
      <c r="Y46" s="1616" t="s">
        <v>6462</v>
      </c>
      <c r="Z46" s="1616" t="s">
        <v>6463</v>
      </c>
    </row>
    <row r="47">
      <c r="A47" s="1579" t="s">
        <v>6441</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302</v>
      </c>
      <c r="W47" s="1616" t="s">
        <v>6464</v>
      </c>
      <c r="X47" s="1616" t="s">
        <v>6465</v>
      </c>
      <c r="Y47" s="1616" t="s">
        <v>6466</v>
      </c>
      <c r="Z47" s="1616" t="s">
        <v>6467</v>
      </c>
    </row>
    <row r="48">
      <c r="A48" s="1579" t="s">
        <v>6442</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205</v>
      </c>
      <c r="W48" s="1616" t="s">
        <v>6468</v>
      </c>
      <c r="X48" s="1616" t="s">
        <v>6469</v>
      </c>
      <c r="Y48" s="1616" t="s">
        <v>6470</v>
      </c>
      <c r="Z48" s="1616" t="s">
        <v>6471</v>
      </c>
    </row>
    <row r="49">
      <c r="A49" s="1579" t="s">
        <v>6443</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450</v>
      </c>
      <c r="W49" s="1618" t="s">
        <v>6472</v>
      </c>
      <c r="X49" s="1618" t="s">
        <v>6473</v>
      </c>
      <c r="Y49" s="1618" t="s">
        <v>6474</v>
      </c>
      <c r="Z49" s="1618" t="s">
        <v>6475</v>
      </c>
    </row>
    <row r="50">
      <c r="A50" s="1579" t="s">
        <v>6444</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6445</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6476</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6437</v>
      </c>
      <c r="B53" s="1625" t="s">
        <v>179</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6477</v>
      </c>
      <c r="V53" s="559"/>
      <c r="W53" s="560"/>
      <c r="X53" s="1628" t="s">
        <v>6478</v>
      </c>
      <c r="Y53" s="1629" t="s">
        <v>6479</v>
      </c>
      <c r="Z53" s="560"/>
    </row>
    <row r="54">
      <c r="A54" s="1579" t="s">
        <v>6438</v>
      </c>
      <c r="B54" s="1630" t="s">
        <v>179</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6480</v>
      </c>
      <c r="V54" s="20"/>
      <c r="W54" s="21"/>
      <c r="X54" s="1632" t="s">
        <v>479</v>
      </c>
      <c r="Y54" s="1633" t="s">
        <v>6481</v>
      </c>
      <c r="Z54" s="21"/>
    </row>
    <row r="55">
      <c r="A55" s="1579" t="s">
        <v>6439</v>
      </c>
      <c r="B55" s="1630" t="s">
        <v>179</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6440</v>
      </c>
      <c r="B56" s="1630" t="s">
        <v>179</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303</v>
      </c>
      <c r="Y56" s="1634" t="s">
        <v>6482</v>
      </c>
      <c r="Z56" s="21"/>
    </row>
    <row r="57">
      <c r="A57" s="1579" t="s">
        <v>6441</v>
      </c>
      <c r="B57" s="1630" t="s">
        <v>179</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6442</v>
      </c>
      <c r="B58" s="1630" t="s">
        <v>179</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380</v>
      </c>
      <c r="Y58" s="1634" t="s">
        <v>6483</v>
      </c>
      <c r="Z58" s="21"/>
    </row>
    <row r="59">
      <c r="A59" s="1579" t="s">
        <v>6443</v>
      </c>
      <c r="B59" s="1630" t="s">
        <v>179</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6444</v>
      </c>
      <c r="B60" s="1630" t="s">
        <v>179</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243</v>
      </c>
      <c r="Y60" s="1633" t="s">
        <v>6484</v>
      </c>
      <c r="Z60" s="21"/>
    </row>
    <row r="61">
      <c r="A61" s="1584" t="s">
        <v>6445</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6485</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179</v>
      </c>
      <c r="C63" s="1625" t="s">
        <v>179</v>
      </c>
      <c r="D63" s="1565"/>
      <c r="E63" s="1566"/>
      <c r="F63" s="1567"/>
      <c r="G63" s="1592"/>
      <c r="H63" s="1599"/>
      <c r="I63" s="1637"/>
      <c r="J63" s="1571"/>
      <c r="K63" s="1605"/>
      <c r="L63" s="1573"/>
      <c r="M63" s="1574"/>
      <c r="N63" s="1583"/>
      <c r="O63" s="1583"/>
      <c r="P63" s="1626"/>
      <c r="Q63" s="1608">
        <v>8.0</v>
      </c>
      <c r="R63" s="1608">
        <v>8.0</v>
      </c>
      <c r="S63" s="1608">
        <v>5.0</v>
      </c>
      <c r="T63" s="1578"/>
      <c r="U63" s="1638" t="s">
        <v>6486</v>
      </c>
      <c r="V63" s="1639" t="s">
        <v>6451</v>
      </c>
      <c r="W63" s="1640" t="s">
        <v>6487</v>
      </c>
      <c r="X63" s="1640" t="s">
        <v>6488</v>
      </c>
      <c r="Y63" s="1640" t="s">
        <v>6489</v>
      </c>
      <c r="Z63" s="1640" t="s">
        <v>6490</v>
      </c>
    </row>
    <row r="64">
      <c r="A64" s="1579">
        <v>2.0</v>
      </c>
      <c r="B64" s="1630" t="s">
        <v>179</v>
      </c>
      <c r="C64" s="1630" t="s">
        <v>179</v>
      </c>
      <c r="D64" s="1565"/>
      <c r="E64" s="1641"/>
      <c r="F64" s="1642"/>
      <c r="G64" s="1643"/>
      <c r="H64" s="1644"/>
      <c r="I64" s="1645"/>
      <c r="J64" s="1646"/>
      <c r="K64" s="1647"/>
      <c r="L64" s="1648"/>
      <c r="M64" s="1649"/>
      <c r="N64" s="1650"/>
      <c r="O64" s="1650"/>
      <c r="P64" s="1651"/>
      <c r="Q64" s="1608">
        <v>12.0</v>
      </c>
      <c r="R64" s="1608">
        <v>12.0</v>
      </c>
      <c r="S64" s="1608">
        <v>5.0</v>
      </c>
      <c r="T64" s="1578"/>
      <c r="U64" s="1652" t="s">
        <v>6491</v>
      </c>
      <c r="V64" s="1615" t="s">
        <v>558</v>
      </c>
      <c r="W64" s="1616" t="s">
        <v>6492</v>
      </c>
      <c r="X64" s="1616" t="s">
        <v>6493</v>
      </c>
      <c r="Y64" s="1616" t="s">
        <v>6494</v>
      </c>
      <c r="Z64" s="1616" t="s">
        <v>6495</v>
      </c>
    </row>
    <row r="65">
      <c r="A65" s="1614" t="s">
        <v>6496</v>
      </c>
      <c r="B65" s="20"/>
      <c r="C65" s="20"/>
      <c r="D65" s="20"/>
      <c r="E65" s="20"/>
      <c r="F65" s="20"/>
      <c r="G65" s="20"/>
      <c r="H65" s="20"/>
      <c r="I65" s="20"/>
      <c r="J65" s="20"/>
      <c r="K65" s="20"/>
      <c r="L65" s="20"/>
      <c r="M65" s="20"/>
      <c r="N65" s="20"/>
      <c r="O65" s="20"/>
      <c r="P65" s="20"/>
      <c r="Q65" s="20"/>
      <c r="R65" s="20"/>
      <c r="S65" s="21"/>
      <c r="T65" s="1578"/>
      <c r="U65" s="1652" t="s">
        <v>6497</v>
      </c>
      <c r="V65" s="1615" t="s">
        <v>379</v>
      </c>
      <c r="W65" s="1616" t="s">
        <v>6498</v>
      </c>
      <c r="X65" s="1616" t="s">
        <v>6454</v>
      </c>
      <c r="Y65" s="1616" t="s">
        <v>6499</v>
      </c>
      <c r="Z65" s="1616" t="s">
        <v>6500</v>
      </c>
    </row>
    <row r="66">
      <c r="A66" s="290"/>
      <c r="S66" s="293"/>
      <c r="T66" s="1578"/>
      <c r="U66" s="1652" t="s">
        <v>6501</v>
      </c>
      <c r="V66" s="1615" t="s">
        <v>478</v>
      </c>
      <c r="W66" s="1616" t="s">
        <v>6502</v>
      </c>
      <c r="X66" s="1616" t="s">
        <v>6492</v>
      </c>
      <c r="Y66" s="1616" t="s">
        <v>6503</v>
      </c>
      <c r="Z66" s="1616" t="s">
        <v>6494</v>
      </c>
    </row>
    <row r="67">
      <c r="A67" s="290"/>
      <c r="S67" s="293"/>
      <c r="T67" s="1578"/>
      <c r="U67" s="1652" t="s">
        <v>6504</v>
      </c>
      <c r="V67" s="1615" t="s">
        <v>302</v>
      </c>
      <c r="W67" s="1616" t="s">
        <v>6493</v>
      </c>
      <c r="X67" s="1616" t="s">
        <v>6505</v>
      </c>
      <c r="Y67" s="1616" t="s">
        <v>6495</v>
      </c>
      <c r="Z67" s="1616" t="s">
        <v>6506</v>
      </c>
    </row>
    <row r="68">
      <c r="A68" s="290"/>
      <c r="S68" s="293"/>
      <c r="T68" s="1578"/>
      <c r="U68" s="1652" t="s">
        <v>6507</v>
      </c>
      <c r="V68" s="1615" t="s">
        <v>205</v>
      </c>
      <c r="W68" s="1616" t="s">
        <v>6505</v>
      </c>
      <c r="X68" s="1616" t="s">
        <v>6498</v>
      </c>
      <c r="Y68" s="1616" t="s">
        <v>6506</v>
      </c>
      <c r="Z68" s="1616" t="s">
        <v>6499</v>
      </c>
    </row>
    <row r="69">
      <c r="A69" s="297"/>
      <c r="B69" s="559"/>
      <c r="C69" s="559"/>
      <c r="D69" s="559"/>
      <c r="E69" s="559"/>
      <c r="F69" s="559"/>
      <c r="G69" s="559"/>
      <c r="H69" s="559"/>
      <c r="I69" s="559"/>
      <c r="J69" s="559"/>
      <c r="K69" s="559"/>
      <c r="L69" s="559"/>
      <c r="M69" s="559"/>
      <c r="N69" s="559"/>
      <c r="O69" s="559"/>
      <c r="P69" s="559"/>
      <c r="Q69" s="559"/>
      <c r="R69" s="559"/>
      <c r="S69" s="560"/>
      <c r="T69" s="1578"/>
      <c r="U69" s="1652" t="s">
        <v>6508</v>
      </c>
      <c r="V69" s="1615" t="s">
        <v>450</v>
      </c>
      <c r="W69" s="1616" t="s">
        <v>6454</v>
      </c>
      <c r="X69" s="1616" t="s">
        <v>6502</v>
      </c>
      <c r="Y69" s="1616" t="s">
        <v>6500</v>
      </c>
      <c r="Z69" s="1616" t="s">
        <v>6503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130</v>
      </c>
      <c r="C1" s="1653" t="s">
        <v>131</v>
      </c>
      <c r="D1" s="1653" t="s">
        <v>6509</v>
      </c>
      <c r="E1" s="1653" t="s">
        <v>132</v>
      </c>
      <c r="F1" s="1653" t="s">
        <v>133</v>
      </c>
      <c r="G1" s="1653" t="s">
        <v>134</v>
      </c>
      <c r="H1" s="1653" t="s">
        <v>135</v>
      </c>
      <c r="I1" s="1653" t="s">
        <v>136</v>
      </c>
      <c r="J1" s="1653" t="s">
        <v>137</v>
      </c>
      <c r="K1" s="1653" t="s">
        <v>138</v>
      </c>
      <c r="L1" s="1653" t="s">
        <v>139</v>
      </c>
      <c r="M1" s="1653" t="s">
        <v>140</v>
      </c>
      <c r="N1" s="1653" t="s">
        <v>141</v>
      </c>
      <c r="O1" s="1653" t="s">
        <v>142</v>
      </c>
      <c r="P1" s="1653" t="s">
        <v>143</v>
      </c>
      <c r="Q1" s="1653" t="s">
        <v>144</v>
      </c>
      <c r="R1" s="1653" t="s">
        <v>145</v>
      </c>
      <c r="S1" s="1653" t="s">
        <v>146</v>
      </c>
      <c r="T1" s="1653" t="s">
        <v>147</v>
      </c>
      <c r="U1" s="1653" t="s">
        <v>148</v>
      </c>
      <c r="V1" s="1653" t="s">
        <v>149</v>
      </c>
      <c r="W1" s="1653" t="s">
        <v>150</v>
      </c>
      <c r="X1" s="1653" t="s">
        <v>151</v>
      </c>
      <c r="Y1" s="1653" t="s">
        <v>152</v>
      </c>
      <c r="Z1" s="1653" t="s">
        <v>153</v>
      </c>
      <c r="AA1" s="1653" t="s">
        <v>154</v>
      </c>
      <c r="AB1" s="1653" t="s">
        <v>155</v>
      </c>
      <c r="AC1" s="1654" t="s">
        <v>6510</v>
      </c>
      <c r="AD1" s="1655" t="s">
        <v>92</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6511</v>
      </c>
      <c r="B2" s="1658" t="s">
        <v>337</v>
      </c>
      <c r="C2" s="1658" t="s">
        <v>453</v>
      </c>
      <c r="D2" s="1659" t="s">
        <v>212</v>
      </c>
      <c r="E2" s="1659" t="s">
        <v>598</v>
      </c>
      <c r="F2" s="1659" t="s">
        <v>1044</v>
      </c>
      <c r="G2" s="1659"/>
      <c r="H2" s="1660"/>
      <c r="I2" s="1661">
        <v>9.0</v>
      </c>
      <c r="J2" s="1661">
        <v>27.0</v>
      </c>
      <c r="K2" s="1661">
        <v>47.0</v>
      </c>
      <c r="L2" s="1661">
        <v>67.0</v>
      </c>
      <c r="M2" s="1661">
        <v>87.0</v>
      </c>
      <c r="N2" s="1661">
        <v>107.0</v>
      </c>
      <c r="O2" s="1659" t="s">
        <v>113</v>
      </c>
      <c r="P2" s="1661">
        <v>4.0</v>
      </c>
      <c r="Q2" s="1661">
        <v>11.0</v>
      </c>
      <c r="R2" s="1661">
        <v>19.0</v>
      </c>
      <c r="S2" s="1661">
        <v>27.0</v>
      </c>
      <c r="T2" s="1661">
        <v>35.0</v>
      </c>
      <c r="U2" s="1661">
        <v>43.0</v>
      </c>
      <c r="V2" s="1659" t="s">
        <v>117</v>
      </c>
      <c r="W2" s="1658" t="s">
        <v>6512</v>
      </c>
      <c r="X2" s="1658" t="s">
        <v>6513</v>
      </c>
      <c r="Y2" s="1658" t="s">
        <v>6514</v>
      </c>
      <c r="Z2" s="1658" t="s">
        <v>6515</v>
      </c>
      <c r="AA2" s="1658" t="s">
        <v>6516</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6517</v>
      </c>
      <c r="B3" s="1659" t="s">
        <v>337</v>
      </c>
      <c r="C3" s="1659" t="s">
        <v>453</v>
      </c>
      <c r="D3" s="1659" t="s">
        <v>212</v>
      </c>
      <c r="E3" s="1659" t="s">
        <v>598</v>
      </c>
      <c r="F3" s="1659" t="s">
        <v>1044</v>
      </c>
      <c r="G3" s="1659"/>
      <c r="H3" s="1660"/>
      <c r="I3" s="1661">
        <v>9.0</v>
      </c>
      <c r="J3" s="1661">
        <v>27.0</v>
      </c>
      <c r="K3" s="1661">
        <v>47.0</v>
      </c>
      <c r="L3" s="1661">
        <v>67.0</v>
      </c>
      <c r="M3" s="1661">
        <v>87.0</v>
      </c>
      <c r="N3" s="1661">
        <v>107.0</v>
      </c>
      <c r="O3" s="1659" t="s">
        <v>113</v>
      </c>
      <c r="P3" s="1661">
        <v>4.0</v>
      </c>
      <c r="Q3" s="1661">
        <v>11.0</v>
      </c>
      <c r="R3" s="1661">
        <v>19.0</v>
      </c>
      <c r="S3" s="1661">
        <v>27.0</v>
      </c>
      <c r="T3" s="1661">
        <v>35.0</v>
      </c>
      <c r="U3" s="1661">
        <v>43.0</v>
      </c>
      <c r="V3" s="1659" t="s">
        <v>117</v>
      </c>
      <c r="W3" s="1659" t="s">
        <v>6518</v>
      </c>
      <c r="X3" s="1659" t="s">
        <v>6519</v>
      </c>
      <c r="Y3" s="1659" t="s">
        <v>6520</v>
      </c>
      <c r="Z3" s="1659" t="s">
        <v>6521</v>
      </c>
      <c r="AA3" s="1659" t="s">
        <v>6522</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6523</v>
      </c>
      <c r="B4" s="1665" t="s">
        <v>337</v>
      </c>
      <c r="C4" s="1665" t="s">
        <v>453</v>
      </c>
      <c r="D4" s="1665" t="s">
        <v>212</v>
      </c>
      <c r="E4" s="1665" t="s">
        <v>598</v>
      </c>
      <c r="F4" s="1665" t="s">
        <v>1044</v>
      </c>
      <c r="G4" s="1665"/>
      <c r="H4" s="1662"/>
      <c r="I4" s="1661">
        <v>9.0</v>
      </c>
      <c r="J4" s="1661">
        <v>27.0</v>
      </c>
      <c r="K4" s="1661">
        <v>47.0</v>
      </c>
      <c r="L4" s="1661">
        <v>67.0</v>
      </c>
      <c r="M4" s="1661">
        <v>87.0</v>
      </c>
      <c r="N4" s="1661">
        <v>107.0</v>
      </c>
      <c r="O4" s="1665" t="s">
        <v>113</v>
      </c>
      <c r="P4" s="1661">
        <v>4.0</v>
      </c>
      <c r="Q4" s="1661">
        <v>11.0</v>
      </c>
      <c r="R4" s="1661">
        <v>19.0</v>
      </c>
      <c r="S4" s="1661">
        <v>27.0</v>
      </c>
      <c r="T4" s="1661">
        <v>35.0</v>
      </c>
      <c r="U4" s="1661">
        <v>43.0</v>
      </c>
      <c r="V4" s="1665" t="s">
        <v>117</v>
      </c>
      <c r="W4" s="1665" t="s">
        <v>6524</v>
      </c>
      <c r="X4" s="1665" t="s">
        <v>6525</v>
      </c>
      <c r="Y4" s="1665" t="s">
        <v>6526</v>
      </c>
      <c r="Z4" s="1665" t="s">
        <v>6527</v>
      </c>
      <c r="AA4" s="1665" t="s">
        <v>6528</v>
      </c>
      <c r="AB4" s="1666" t="s">
        <v>6529</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6530</v>
      </c>
      <c r="B5" s="1665" t="s">
        <v>337</v>
      </c>
      <c r="C5" s="1665" t="s">
        <v>453</v>
      </c>
      <c r="D5" s="1665" t="s">
        <v>212</v>
      </c>
      <c r="E5" s="1665" t="s">
        <v>598</v>
      </c>
      <c r="F5" s="1665" t="s">
        <v>1044</v>
      </c>
      <c r="G5" s="1665"/>
      <c r="H5" s="1662"/>
      <c r="I5" s="1661">
        <v>9.0</v>
      </c>
      <c r="J5" s="1661">
        <v>27.0</v>
      </c>
      <c r="K5" s="1661">
        <v>47.0</v>
      </c>
      <c r="L5" s="1661">
        <v>67.0</v>
      </c>
      <c r="M5" s="1661">
        <v>87.0</v>
      </c>
      <c r="N5" s="1661">
        <v>107.0</v>
      </c>
      <c r="O5" s="1665" t="s">
        <v>113</v>
      </c>
      <c r="P5" s="1661">
        <v>4.0</v>
      </c>
      <c r="Q5" s="1661">
        <v>11.0</v>
      </c>
      <c r="R5" s="1661">
        <v>19.0</v>
      </c>
      <c r="S5" s="1661">
        <v>27.0</v>
      </c>
      <c r="T5" s="1661">
        <v>35.0</v>
      </c>
      <c r="U5" s="1661">
        <v>43.0</v>
      </c>
      <c r="V5" s="1665" t="s">
        <v>117</v>
      </c>
      <c r="W5" s="1665" t="s">
        <v>6531</v>
      </c>
      <c r="X5" s="1665" t="s">
        <v>6532</v>
      </c>
      <c r="Y5" s="1665" t="s">
        <v>6533</v>
      </c>
      <c r="Z5" s="1665" t="s">
        <v>6534</v>
      </c>
      <c r="AA5" s="1665" t="s">
        <v>6535</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6536</v>
      </c>
      <c r="B6" s="1669" t="s">
        <v>337</v>
      </c>
      <c r="C6" s="1669" t="s">
        <v>453</v>
      </c>
      <c r="D6" s="1669" t="s">
        <v>212</v>
      </c>
      <c r="E6" s="1669" t="s">
        <v>598</v>
      </c>
      <c r="F6" s="1669" t="s">
        <v>1044</v>
      </c>
      <c r="G6" s="1669"/>
      <c r="H6" s="1670"/>
      <c r="I6" s="1671">
        <v>9.0</v>
      </c>
      <c r="J6" s="1671">
        <v>27.0</v>
      </c>
      <c r="K6" s="1671">
        <v>47.0</v>
      </c>
      <c r="L6" s="1671">
        <v>67.0</v>
      </c>
      <c r="M6" s="1671">
        <v>87.0</v>
      </c>
      <c r="N6" s="1671">
        <v>107.0</v>
      </c>
      <c r="O6" s="1669" t="s">
        <v>113</v>
      </c>
      <c r="P6" s="1671">
        <v>4.0</v>
      </c>
      <c r="Q6" s="1671">
        <v>11.0</v>
      </c>
      <c r="R6" s="1671">
        <v>19.0</v>
      </c>
      <c r="S6" s="1671">
        <v>27.0</v>
      </c>
      <c r="T6" s="1671">
        <v>35.0</v>
      </c>
      <c r="U6" s="1671">
        <v>43.0</v>
      </c>
      <c r="V6" s="1669" t="s">
        <v>117</v>
      </c>
      <c r="W6" s="1669" t="s">
        <v>6537</v>
      </c>
      <c r="X6" s="1669" t="s">
        <v>6538</v>
      </c>
      <c r="Y6" s="1669" t="s">
        <v>6539</v>
      </c>
      <c r="Z6" s="1669" t="s">
        <v>6540</v>
      </c>
      <c r="AA6" s="1669" t="s">
        <v>6541</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6542</v>
      </c>
      <c r="B7" s="1675" t="s">
        <v>337</v>
      </c>
      <c r="C7" s="1675" t="s">
        <v>453</v>
      </c>
      <c r="D7" s="1675" t="s">
        <v>212</v>
      </c>
      <c r="E7" s="1675" t="s">
        <v>598</v>
      </c>
      <c r="F7" s="1675" t="s">
        <v>1044</v>
      </c>
      <c r="G7" s="1675"/>
      <c r="H7" s="1673"/>
      <c r="I7" s="1671">
        <v>9.0</v>
      </c>
      <c r="J7" s="1671">
        <v>27.0</v>
      </c>
      <c r="K7" s="1671">
        <v>47.0</v>
      </c>
      <c r="L7" s="1671">
        <v>67.0</v>
      </c>
      <c r="M7" s="1671">
        <v>87.0</v>
      </c>
      <c r="N7" s="1671">
        <v>107.0</v>
      </c>
      <c r="O7" s="1675" t="s">
        <v>113</v>
      </c>
      <c r="P7" s="1671">
        <v>4.0</v>
      </c>
      <c r="Q7" s="1671">
        <v>11.0</v>
      </c>
      <c r="R7" s="1671">
        <v>19.0</v>
      </c>
      <c r="S7" s="1671">
        <v>27.0</v>
      </c>
      <c r="T7" s="1671">
        <v>35.0</v>
      </c>
      <c r="U7" s="1671">
        <v>43.0</v>
      </c>
      <c r="V7" s="1675" t="s">
        <v>117</v>
      </c>
      <c r="W7" s="1675" t="s">
        <v>6543</v>
      </c>
      <c r="X7" s="1675" t="s">
        <v>6544</v>
      </c>
      <c r="Y7" s="1675" t="s">
        <v>6545</v>
      </c>
      <c r="Z7" s="1675" t="s">
        <v>6546</v>
      </c>
      <c r="AA7" s="1675" t="s">
        <v>6547</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6548</v>
      </c>
      <c r="B8" s="1659" t="s">
        <v>337</v>
      </c>
      <c r="C8" s="1678" t="s">
        <v>384</v>
      </c>
      <c r="D8" s="1659" t="s">
        <v>212</v>
      </c>
      <c r="E8" s="1659" t="s">
        <v>518</v>
      </c>
      <c r="F8" s="1659" t="s">
        <v>598</v>
      </c>
      <c r="G8" s="1659" t="s">
        <v>1044</v>
      </c>
      <c r="H8" s="1660"/>
      <c r="I8" s="1661">
        <v>8.0</v>
      </c>
      <c r="J8" s="1661">
        <v>24.0</v>
      </c>
      <c r="K8" s="1661">
        <v>42.0</v>
      </c>
      <c r="L8" s="1661">
        <v>60.0</v>
      </c>
      <c r="M8" s="1661">
        <v>78.0</v>
      </c>
      <c r="N8" s="1661">
        <v>96.0</v>
      </c>
      <c r="O8" s="1659" t="s">
        <v>113</v>
      </c>
      <c r="P8" s="1661">
        <v>5.0</v>
      </c>
      <c r="Q8" s="1661">
        <v>14.0</v>
      </c>
      <c r="R8" s="1661">
        <v>24.0</v>
      </c>
      <c r="S8" s="1661">
        <v>34.0</v>
      </c>
      <c r="T8" s="1661">
        <v>44.0</v>
      </c>
      <c r="U8" s="1661">
        <v>54.0</v>
      </c>
      <c r="V8" s="1659" t="s">
        <v>117</v>
      </c>
      <c r="W8" s="1659" t="s">
        <v>6549</v>
      </c>
      <c r="X8" s="1659" t="s">
        <v>6550</v>
      </c>
      <c r="Y8" s="1659" t="s">
        <v>6551</v>
      </c>
      <c r="Z8" s="1659" t="s">
        <v>6552</v>
      </c>
      <c r="AA8" s="1659" t="s">
        <v>6553</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6554</v>
      </c>
      <c r="B9" s="1665" t="s">
        <v>337</v>
      </c>
      <c r="C9" s="1678" t="s">
        <v>384</v>
      </c>
      <c r="D9" s="1665" t="s">
        <v>212</v>
      </c>
      <c r="E9" s="1665" t="s">
        <v>518</v>
      </c>
      <c r="F9" s="1665" t="s">
        <v>598</v>
      </c>
      <c r="G9" s="1665" t="s">
        <v>1044</v>
      </c>
      <c r="H9" s="1662"/>
      <c r="I9" s="1661">
        <v>8.0</v>
      </c>
      <c r="J9" s="1661">
        <v>24.0</v>
      </c>
      <c r="K9" s="1661">
        <v>42.0</v>
      </c>
      <c r="L9" s="1661">
        <v>60.0</v>
      </c>
      <c r="M9" s="1661">
        <v>78.0</v>
      </c>
      <c r="N9" s="1661">
        <v>96.0</v>
      </c>
      <c r="O9" s="1665" t="s">
        <v>113</v>
      </c>
      <c r="P9" s="1661">
        <v>5.0</v>
      </c>
      <c r="Q9" s="1661">
        <v>14.0</v>
      </c>
      <c r="R9" s="1661">
        <v>24.0</v>
      </c>
      <c r="S9" s="1661">
        <v>34.0</v>
      </c>
      <c r="T9" s="1661">
        <v>44.0</v>
      </c>
      <c r="U9" s="1661">
        <v>54.0</v>
      </c>
      <c r="V9" s="1665" t="s">
        <v>117</v>
      </c>
      <c r="W9" s="1665" t="s">
        <v>6555</v>
      </c>
      <c r="X9" s="1665" t="s">
        <v>6556</v>
      </c>
      <c r="Y9" s="1665" t="s">
        <v>6557</v>
      </c>
      <c r="Z9" s="1665" t="s">
        <v>6558</v>
      </c>
      <c r="AA9" s="1665" t="s">
        <v>6559</v>
      </c>
      <c r="AB9" s="1666" t="s">
        <v>6560</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6561</v>
      </c>
      <c r="B10" s="1665" t="s">
        <v>337</v>
      </c>
      <c r="C10" s="1678" t="s">
        <v>384</v>
      </c>
      <c r="D10" s="1665" t="s">
        <v>212</v>
      </c>
      <c r="E10" s="1665" t="s">
        <v>518</v>
      </c>
      <c r="F10" s="1665" t="s">
        <v>598</v>
      </c>
      <c r="G10" s="1665" t="s">
        <v>1044</v>
      </c>
      <c r="H10" s="1662"/>
      <c r="I10" s="1661">
        <v>8.0</v>
      </c>
      <c r="J10" s="1661">
        <v>24.0</v>
      </c>
      <c r="K10" s="1661">
        <v>42.0</v>
      </c>
      <c r="L10" s="1661">
        <v>60.0</v>
      </c>
      <c r="M10" s="1661">
        <v>78.0</v>
      </c>
      <c r="N10" s="1661">
        <v>96.0</v>
      </c>
      <c r="O10" s="1665" t="s">
        <v>113</v>
      </c>
      <c r="P10" s="1661">
        <v>5.0</v>
      </c>
      <c r="Q10" s="1661">
        <v>14.0</v>
      </c>
      <c r="R10" s="1661">
        <v>24.0</v>
      </c>
      <c r="S10" s="1661">
        <v>34.0</v>
      </c>
      <c r="T10" s="1661">
        <v>44.0</v>
      </c>
      <c r="U10" s="1661">
        <v>54.0</v>
      </c>
      <c r="V10" s="1665" t="s">
        <v>117</v>
      </c>
      <c r="W10" s="1665" t="s">
        <v>6562</v>
      </c>
      <c r="X10" s="1665" t="s">
        <v>6563</v>
      </c>
      <c r="Y10" s="1665" t="s">
        <v>6564</v>
      </c>
      <c r="Z10" s="1665" t="s">
        <v>6565</v>
      </c>
      <c r="AA10" s="1665" t="s">
        <v>6566</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6567</v>
      </c>
      <c r="B11" s="1665" t="s">
        <v>337</v>
      </c>
      <c r="C11" s="1678" t="s">
        <v>384</v>
      </c>
      <c r="D11" s="1665" t="s">
        <v>212</v>
      </c>
      <c r="E11" s="1665" t="s">
        <v>518</v>
      </c>
      <c r="F11" s="1665" t="s">
        <v>598</v>
      </c>
      <c r="G11" s="1665" t="s">
        <v>1044</v>
      </c>
      <c r="H11" s="1662"/>
      <c r="I11" s="1661">
        <v>8.0</v>
      </c>
      <c r="J11" s="1661">
        <v>24.0</v>
      </c>
      <c r="K11" s="1661">
        <v>42.0</v>
      </c>
      <c r="L11" s="1661">
        <v>60.0</v>
      </c>
      <c r="M11" s="1661">
        <v>78.0</v>
      </c>
      <c r="N11" s="1661">
        <v>96.0</v>
      </c>
      <c r="O11" s="1665" t="s">
        <v>113</v>
      </c>
      <c r="P11" s="1661">
        <v>5.0</v>
      </c>
      <c r="Q11" s="1661">
        <v>14.0</v>
      </c>
      <c r="R11" s="1661">
        <v>24.0</v>
      </c>
      <c r="S11" s="1661">
        <v>34.0</v>
      </c>
      <c r="T11" s="1661">
        <v>44.0</v>
      </c>
      <c r="U11" s="1661">
        <v>54.0</v>
      </c>
      <c r="V11" s="1665" t="s">
        <v>117</v>
      </c>
      <c r="W11" s="1665" t="s">
        <v>6568</v>
      </c>
      <c r="X11" s="1665" t="s">
        <v>6569</v>
      </c>
      <c r="Y11" s="1665" t="s">
        <v>6570</v>
      </c>
      <c r="Z11" s="1665" t="s">
        <v>6571</v>
      </c>
      <c r="AA11" s="1665" t="s">
        <v>6572</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1226</v>
      </c>
      <c r="B12" s="1669" t="s">
        <v>337</v>
      </c>
      <c r="C12" s="1680" t="s">
        <v>384</v>
      </c>
      <c r="D12" s="1669" t="s">
        <v>212</v>
      </c>
      <c r="E12" s="1669" t="s">
        <v>518</v>
      </c>
      <c r="F12" s="1669" t="s">
        <v>598</v>
      </c>
      <c r="G12" s="1669" t="s">
        <v>1044</v>
      </c>
      <c r="H12" s="1670"/>
      <c r="I12" s="1671">
        <v>8.0</v>
      </c>
      <c r="J12" s="1671">
        <v>24.0</v>
      </c>
      <c r="K12" s="1671">
        <v>42.0</v>
      </c>
      <c r="L12" s="1671">
        <v>60.0</v>
      </c>
      <c r="M12" s="1671">
        <v>78.0</v>
      </c>
      <c r="N12" s="1671">
        <v>96.0</v>
      </c>
      <c r="O12" s="1669" t="s">
        <v>113</v>
      </c>
      <c r="P12" s="1671">
        <v>5.0</v>
      </c>
      <c r="Q12" s="1671">
        <v>14.0</v>
      </c>
      <c r="R12" s="1671">
        <v>24.0</v>
      </c>
      <c r="S12" s="1671">
        <v>34.0</v>
      </c>
      <c r="T12" s="1671">
        <v>44.0</v>
      </c>
      <c r="U12" s="1671">
        <v>54.0</v>
      </c>
      <c r="V12" s="1669" t="s">
        <v>117</v>
      </c>
      <c r="W12" s="1669" t="s">
        <v>6573</v>
      </c>
      <c r="X12" s="1669" t="s">
        <v>6574</v>
      </c>
      <c r="Y12" s="1669" t="s">
        <v>6575</v>
      </c>
      <c r="Z12" s="1669" t="s">
        <v>6576</v>
      </c>
      <c r="AA12" s="1669" t="s">
        <v>6577</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6578</v>
      </c>
      <c r="B13" s="1659" t="s">
        <v>337</v>
      </c>
      <c r="C13" s="1678" t="s">
        <v>383</v>
      </c>
      <c r="D13" s="1659" t="s">
        <v>212</v>
      </c>
      <c r="E13" s="1659" t="s">
        <v>518</v>
      </c>
      <c r="F13" s="1659" t="s">
        <v>339</v>
      </c>
      <c r="G13" s="1660"/>
      <c r="H13" s="1660"/>
      <c r="I13" s="1661">
        <v>9.0</v>
      </c>
      <c r="J13" s="1661">
        <v>27.0</v>
      </c>
      <c r="K13" s="1661">
        <v>47.0</v>
      </c>
      <c r="L13" s="1661">
        <v>67.0</v>
      </c>
      <c r="M13" s="1661">
        <v>87.0</v>
      </c>
      <c r="N13" s="1661">
        <v>107.0</v>
      </c>
      <c r="O13" s="1659" t="s">
        <v>113</v>
      </c>
      <c r="P13" s="1661">
        <v>4.0</v>
      </c>
      <c r="Q13" s="1661">
        <v>11.0</v>
      </c>
      <c r="R13" s="1661">
        <v>19.0</v>
      </c>
      <c r="S13" s="1661">
        <v>27.0</v>
      </c>
      <c r="T13" s="1661">
        <v>35.0</v>
      </c>
      <c r="U13" s="1661">
        <v>43.0</v>
      </c>
      <c r="V13" s="1659" t="s">
        <v>117</v>
      </c>
      <c r="W13" s="1659" t="s">
        <v>6579</v>
      </c>
      <c r="X13" s="1659" t="s">
        <v>6580</v>
      </c>
      <c r="Y13" s="1659" t="s">
        <v>6581</v>
      </c>
      <c r="Z13" s="1659" t="s">
        <v>6582</v>
      </c>
      <c r="AA13" s="1659" t="s">
        <v>6583</v>
      </c>
      <c r="AB13" s="1682" t="s">
        <v>6584</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6585</v>
      </c>
      <c r="B14" s="1665" t="s">
        <v>337</v>
      </c>
      <c r="C14" s="1678" t="s">
        <v>383</v>
      </c>
      <c r="D14" s="1665" t="s">
        <v>212</v>
      </c>
      <c r="E14" s="1665" t="s">
        <v>518</v>
      </c>
      <c r="F14" s="1665" t="s">
        <v>339</v>
      </c>
      <c r="G14" s="1662"/>
      <c r="H14" s="1662"/>
      <c r="I14" s="1661">
        <v>9.0</v>
      </c>
      <c r="J14" s="1661">
        <v>27.0</v>
      </c>
      <c r="K14" s="1661">
        <v>47.0</v>
      </c>
      <c r="L14" s="1661">
        <v>67.0</v>
      </c>
      <c r="M14" s="1661">
        <v>87.0</v>
      </c>
      <c r="N14" s="1661">
        <v>107.0</v>
      </c>
      <c r="O14" s="1665" t="s">
        <v>113</v>
      </c>
      <c r="P14" s="1661">
        <v>4.0</v>
      </c>
      <c r="Q14" s="1661">
        <v>11.0</v>
      </c>
      <c r="R14" s="1661">
        <v>19.0</v>
      </c>
      <c r="S14" s="1661">
        <v>27.0</v>
      </c>
      <c r="T14" s="1661">
        <v>35.0</v>
      </c>
      <c r="U14" s="1661">
        <v>43.0</v>
      </c>
      <c r="V14" s="1665" t="s">
        <v>117</v>
      </c>
      <c r="W14" s="1665" t="s">
        <v>6586</v>
      </c>
      <c r="X14" s="1665" t="s">
        <v>6587</v>
      </c>
      <c r="Y14" s="1665" t="s">
        <v>6588</v>
      </c>
      <c r="Z14" s="1665" t="s">
        <v>6589</v>
      </c>
      <c r="AA14" s="1665" t="s">
        <v>6590</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6591</v>
      </c>
      <c r="B15" s="1665" t="s">
        <v>337</v>
      </c>
      <c r="C15" s="1678" t="s">
        <v>383</v>
      </c>
      <c r="D15" s="1665" t="s">
        <v>212</v>
      </c>
      <c r="E15" s="1665" t="s">
        <v>518</v>
      </c>
      <c r="F15" s="1665" t="s">
        <v>339</v>
      </c>
      <c r="G15" s="1662"/>
      <c r="H15" s="1662"/>
      <c r="I15" s="1661">
        <v>9.0</v>
      </c>
      <c r="J15" s="1661">
        <v>27.0</v>
      </c>
      <c r="K15" s="1661">
        <v>47.0</v>
      </c>
      <c r="L15" s="1661">
        <v>67.0</v>
      </c>
      <c r="M15" s="1661">
        <v>87.0</v>
      </c>
      <c r="N15" s="1661">
        <v>107.0</v>
      </c>
      <c r="O15" s="1665" t="s">
        <v>113</v>
      </c>
      <c r="P15" s="1661">
        <v>4.0</v>
      </c>
      <c r="Q15" s="1661">
        <v>11.0</v>
      </c>
      <c r="R15" s="1661">
        <v>19.0</v>
      </c>
      <c r="S15" s="1661">
        <v>27.0</v>
      </c>
      <c r="T15" s="1661">
        <v>35.0</v>
      </c>
      <c r="U15" s="1661">
        <v>43.0</v>
      </c>
      <c r="V15" s="1665" t="s">
        <v>117</v>
      </c>
      <c r="W15" s="1665" t="s">
        <v>6592</v>
      </c>
      <c r="X15" s="1665" t="s">
        <v>6593</v>
      </c>
      <c r="Y15" s="1665" t="s">
        <v>6594</v>
      </c>
      <c r="Z15" s="1665" t="s">
        <v>6595</v>
      </c>
      <c r="AA15" s="1665" t="s">
        <v>6596</v>
      </c>
      <c r="AB15" s="1666" t="s">
        <v>6597</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6598</v>
      </c>
      <c r="B16" s="1665" t="s">
        <v>337</v>
      </c>
      <c r="C16" s="1678" t="s">
        <v>383</v>
      </c>
      <c r="D16" s="1665" t="s">
        <v>212</v>
      </c>
      <c r="E16" s="1665" t="s">
        <v>518</v>
      </c>
      <c r="F16" s="1665" t="s">
        <v>339</v>
      </c>
      <c r="G16" s="1662"/>
      <c r="H16" s="1662"/>
      <c r="I16" s="1661">
        <v>9.0</v>
      </c>
      <c r="J16" s="1661">
        <v>27.0</v>
      </c>
      <c r="K16" s="1661">
        <v>47.0</v>
      </c>
      <c r="L16" s="1661">
        <v>67.0</v>
      </c>
      <c r="M16" s="1661">
        <v>87.0</v>
      </c>
      <c r="N16" s="1661">
        <v>107.0</v>
      </c>
      <c r="O16" s="1665" t="s">
        <v>113</v>
      </c>
      <c r="P16" s="1661">
        <v>4.0</v>
      </c>
      <c r="Q16" s="1661">
        <v>11.0</v>
      </c>
      <c r="R16" s="1661">
        <v>19.0</v>
      </c>
      <c r="S16" s="1661">
        <v>27.0</v>
      </c>
      <c r="T16" s="1661">
        <v>35.0</v>
      </c>
      <c r="U16" s="1661">
        <v>43.0</v>
      </c>
      <c r="V16" s="1665" t="s">
        <v>117</v>
      </c>
      <c r="W16" s="1665" t="s">
        <v>6579</v>
      </c>
      <c r="X16" s="1665" t="s">
        <v>6580</v>
      </c>
      <c r="Y16" s="1665" t="s">
        <v>6581</v>
      </c>
      <c r="Z16" s="1665" t="s">
        <v>6582</v>
      </c>
      <c r="AA16" s="1665" t="s">
        <v>6583</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6599</v>
      </c>
      <c r="B17" s="1665" t="s">
        <v>337</v>
      </c>
      <c r="C17" s="1678" t="s">
        <v>383</v>
      </c>
      <c r="D17" s="1665" t="s">
        <v>212</v>
      </c>
      <c r="E17" s="1665" t="s">
        <v>518</v>
      </c>
      <c r="F17" s="1665" t="s">
        <v>339</v>
      </c>
      <c r="G17" s="1662"/>
      <c r="H17" s="1662"/>
      <c r="I17" s="1661">
        <v>25.0</v>
      </c>
      <c r="J17" s="1661">
        <v>101.0</v>
      </c>
      <c r="K17" s="1661">
        <v>185.0</v>
      </c>
      <c r="L17" s="1661">
        <v>269.0</v>
      </c>
      <c r="M17" s="1661">
        <v>353.0</v>
      </c>
      <c r="N17" s="1661">
        <v>437.0</v>
      </c>
      <c r="O17" s="1665" t="s">
        <v>112</v>
      </c>
      <c r="P17" s="1661">
        <v>9.0</v>
      </c>
      <c r="Q17" s="1661">
        <v>27.0</v>
      </c>
      <c r="R17" s="1661">
        <v>47.0</v>
      </c>
      <c r="S17" s="1661">
        <v>67.0</v>
      </c>
      <c r="T17" s="1661">
        <v>87.0</v>
      </c>
      <c r="U17" s="1661">
        <v>107.0</v>
      </c>
      <c r="V17" s="1665" t="s">
        <v>113</v>
      </c>
      <c r="W17" s="1665" t="s">
        <v>6600</v>
      </c>
      <c r="X17" s="1665" t="s">
        <v>6601</v>
      </c>
      <c r="Y17" s="1665" t="s">
        <v>6602</v>
      </c>
      <c r="Z17" s="1665" t="s">
        <v>6603</v>
      </c>
      <c r="AA17" s="1665" t="s">
        <v>6604</v>
      </c>
      <c r="AB17" s="1666" t="s">
        <v>6605</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6606</v>
      </c>
      <c r="B18" s="1665" t="s">
        <v>337</v>
      </c>
      <c r="C18" s="1678" t="s">
        <v>383</v>
      </c>
      <c r="D18" s="1665" t="s">
        <v>212</v>
      </c>
      <c r="E18" s="1665" t="s">
        <v>518</v>
      </c>
      <c r="F18" s="1665" t="s">
        <v>339</v>
      </c>
      <c r="G18" s="1662"/>
      <c r="H18" s="1662"/>
      <c r="I18" s="1661">
        <v>9.0</v>
      </c>
      <c r="J18" s="1661">
        <v>27.0</v>
      </c>
      <c r="K18" s="1661">
        <v>47.0</v>
      </c>
      <c r="L18" s="1661">
        <v>67.0</v>
      </c>
      <c r="M18" s="1661">
        <v>87.0</v>
      </c>
      <c r="N18" s="1661">
        <v>107.0</v>
      </c>
      <c r="O18" s="1665" t="s">
        <v>113</v>
      </c>
      <c r="P18" s="1661">
        <v>4.0</v>
      </c>
      <c r="Q18" s="1661">
        <v>11.0</v>
      </c>
      <c r="R18" s="1661">
        <v>19.0</v>
      </c>
      <c r="S18" s="1661">
        <v>27.0</v>
      </c>
      <c r="T18" s="1661">
        <v>35.0</v>
      </c>
      <c r="U18" s="1661">
        <v>43.0</v>
      </c>
      <c r="V18" s="1665" t="s">
        <v>117</v>
      </c>
      <c r="W18" s="1665" t="s">
        <v>6607</v>
      </c>
      <c r="X18" s="1665" t="s">
        <v>6608</v>
      </c>
      <c r="Y18" s="1665" t="s">
        <v>6609</v>
      </c>
      <c r="Z18" s="1665" t="s">
        <v>6610</v>
      </c>
      <c r="AA18" s="1665" t="s">
        <v>6611</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6612</v>
      </c>
      <c r="B19" s="1665" t="s">
        <v>337</v>
      </c>
      <c r="C19" s="1678" t="s">
        <v>383</v>
      </c>
      <c r="D19" s="1665" t="s">
        <v>212</v>
      </c>
      <c r="E19" s="1665" t="s">
        <v>518</v>
      </c>
      <c r="F19" s="1665" t="s">
        <v>339</v>
      </c>
      <c r="G19" s="1662"/>
      <c r="H19" s="1662"/>
      <c r="I19" s="1661">
        <v>9.0</v>
      </c>
      <c r="J19" s="1661">
        <v>27.0</v>
      </c>
      <c r="K19" s="1661">
        <v>47.0</v>
      </c>
      <c r="L19" s="1661">
        <v>67.0</v>
      </c>
      <c r="M19" s="1661">
        <v>87.0</v>
      </c>
      <c r="N19" s="1661">
        <v>107.0</v>
      </c>
      <c r="O19" s="1665" t="s">
        <v>113</v>
      </c>
      <c r="P19" s="1661">
        <v>4.0</v>
      </c>
      <c r="Q19" s="1661">
        <v>11.0</v>
      </c>
      <c r="R19" s="1661">
        <v>19.0</v>
      </c>
      <c r="S19" s="1661">
        <v>27.0</v>
      </c>
      <c r="T19" s="1661">
        <v>35.0</v>
      </c>
      <c r="U19" s="1661">
        <v>43.0</v>
      </c>
      <c r="V19" s="1665" t="s">
        <v>117</v>
      </c>
      <c r="W19" s="1665" t="s">
        <v>6586</v>
      </c>
      <c r="X19" s="1665" t="s">
        <v>6587</v>
      </c>
      <c r="Y19" s="1665" t="s">
        <v>6588</v>
      </c>
      <c r="Z19" s="1665" t="s">
        <v>6589</v>
      </c>
      <c r="AA19" s="1665" t="s">
        <v>6590</v>
      </c>
      <c r="AB19" s="1666" t="s">
        <v>6613</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6614</v>
      </c>
      <c r="B20" s="1665" t="s">
        <v>337</v>
      </c>
      <c r="C20" s="1678" t="s">
        <v>383</v>
      </c>
      <c r="D20" s="1665" t="s">
        <v>212</v>
      </c>
      <c r="E20" s="1665" t="s">
        <v>518</v>
      </c>
      <c r="F20" s="1665" t="s">
        <v>339</v>
      </c>
      <c r="G20" s="1662"/>
      <c r="H20" s="1662"/>
      <c r="I20" s="1661">
        <v>25.0</v>
      </c>
      <c r="J20" s="1661">
        <v>101.0</v>
      </c>
      <c r="K20" s="1661">
        <v>185.0</v>
      </c>
      <c r="L20" s="1661">
        <v>269.0</v>
      </c>
      <c r="M20" s="1661">
        <v>353.0</v>
      </c>
      <c r="N20" s="1661">
        <v>437.0</v>
      </c>
      <c r="O20" s="1665" t="s">
        <v>112</v>
      </c>
      <c r="P20" s="1661">
        <v>9.0</v>
      </c>
      <c r="Q20" s="1661">
        <v>27.0</v>
      </c>
      <c r="R20" s="1661">
        <v>47.0</v>
      </c>
      <c r="S20" s="1661">
        <v>67.0</v>
      </c>
      <c r="T20" s="1661">
        <v>87.0</v>
      </c>
      <c r="U20" s="1661">
        <v>107.0</v>
      </c>
      <c r="V20" s="1665" t="s">
        <v>113</v>
      </c>
      <c r="W20" s="1665" t="s">
        <v>6518</v>
      </c>
      <c r="X20" s="1665" t="s">
        <v>6519</v>
      </c>
      <c r="Y20" s="1665" t="s">
        <v>6520</v>
      </c>
      <c r="Z20" s="1665" t="s">
        <v>6521</v>
      </c>
      <c r="AA20" s="1665" t="s">
        <v>6522</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6615</v>
      </c>
      <c r="B21" s="1669" t="s">
        <v>337</v>
      </c>
      <c r="C21" s="1680" t="s">
        <v>383</v>
      </c>
      <c r="D21" s="1669" t="s">
        <v>212</v>
      </c>
      <c r="E21" s="1669" t="s">
        <v>518</v>
      </c>
      <c r="F21" s="1669" t="s">
        <v>339</v>
      </c>
      <c r="G21" s="1670"/>
      <c r="H21" s="1670"/>
      <c r="I21" s="1671">
        <v>25.0</v>
      </c>
      <c r="J21" s="1671">
        <v>101.0</v>
      </c>
      <c r="K21" s="1671">
        <v>185.0</v>
      </c>
      <c r="L21" s="1671">
        <v>269.0</v>
      </c>
      <c r="M21" s="1671">
        <v>353.0</v>
      </c>
      <c r="N21" s="1671">
        <v>437.0</v>
      </c>
      <c r="O21" s="1669" t="s">
        <v>112</v>
      </c>
      <c r="P21" s="1671">
        <v>9.0</v>
      </c>
      <c r="Q21" s="1671">
        <v>27.0</v>
      </c>
      <c r="R21" s="1671">
        <v>47.0</v>
      </c>
      <c r="S21" s="1671">
        <v>67.0</v>
      </c>
      <c r="T21" s="1671">
        <v>87.0</v>
      </c>
      <c r="U21" s="1671">
        <v>107.0</v>
      </c>
      <c r="V21" s="1669" t="s">
        <v>113</v>
      </c>
      <c r="W21" s="1669" t="s">
        <v>6616</v>
      </c>
      <c r="X21" s="1669" t="s">
        <v>6617</v>
      </c>
      <c r="Y21" s="1669" t="s">
        <v>6618</v>
      </c>
      <c r="Z21" s="1669" t="s">
        <v>6619</v>
      </c>
      <c r="AA21" s="1669" t="s">
        <v>6620</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6621</v>
      </c>
      <c r="B22" s="1659" t="s">
        <v>337</v>
      </c>
      <c r="C22" s="1659" t="s">
        <v>207</v>
      </c>
      <c r="D22" s="1659" t="s">
        <v>212</v>
      </c>
      <c r="E22" s="1659" t="s">
        <v>517</v>
      </c>
      <c r="F22" s="1659" t="s">
        <v>562</v>
      </c>
      <c r="G22" s="1659" t="s">
        <v>705</v>
      </c>
      <c r="H22" s="1660"/>
      <c r="I22" s="1661">
        <v>21.0</v>
      </c>
      <c r="J22" s="1661">
        <v>84.0</v>
      </c>
      <c r="K22" s="1661">
        <v>154.0</v>
      </c>
      <c r="L22" s="1661">
        <v>224.0</v>
      </c>
      <c r="M22" s="1661">
        <v>294.0</v>
      </c>
      <c r="N22" s="1661">
        <v>364.0</v>
      </c>
      <c r="O22" s="1659" t="s">
        <v>112</v>
      </c>
      <c r="P22" s="1661">
        <v>10.0</v>
      </c>
      <c r="Q22" s="1661">
        <v>30.0</v>
      </c>
      <c r="R22" s="1661">
        <v>52.0</v>
      </c>
      <c r="S22" s="1661">
        <v>74.0</v>
      </c>
      <c r="T22" s="1661">
        <v>96.0</v>
      </c>
      <c r="U22" s="1661">
        <v>118.0</v>
      </c>
      <c r="V22" s="1659" t="s">
        <v>113</v>
      </c>
      <c r="W22" s="1659" t="s">
        <v>6622</v>
      </c>
      <c r="X22" s="1659" t="s">
        <v>6623</v>
      </c>
      <c r="Y22" s="1659" t="s">
        <v>6624</v>
      </c>
      <c r="Z22" s="1659" t="s">
        <v>6625</v>
      </c>
      <c r="AA22" s="1659" t="s">
        <v>6626</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6627</v>
      </c>
      <c r="B23" s="1665" t="s">
        <v>337</v>
      </c>
      <c r="C23" s="1665" t="s">
        <v>207</v>
      </c>
      <c r="D23" s="1665" t="s">
        <v>212</v>
      </c>
      <c r="E23" s="1665" t="s">
        <v>517</v>
      </c>
      <c r="F23" s="1665" t="s">
        <v>562</v>
      </c>
      <c r="G23" s="1665" t="s">
        <v>705</v>
      </c>
      <c r="H23" s="1662"/>
      <c r="I23" s="1661">
        <v>21.0</v>
      </c>
      <c r="J23" s="1661">
        <v>84.0</v>
      </c>
      <c r="K23" s="1661">
        <v>154.0</v>
      </c>
      <c r="L23" s="1661">
        <v>224.0</v>
      </c>
      <c r="M23" s="1661">
        <v>294.0</v>
      </c>
      <c r="N23" s="1661">
        <v>364.0</v>
      </c>
      <c r="O23" s="1665" t="s">
        <v>112</v>
      </c>
      <c r="P23" s="1661">
        <v>10.0</v>
      </c>
      <c r="Q23" s="1661">
        <v>30.0</v>
      </c>
      <c r="R23" s="1661">
        <v>52.0</v>
      </c>
      <c r="S23" s="1661">
        <v>74.0</v>
      </c>
      <c r="T23" s="1661">
        <v>96.0</v>
      </c>
      <c r="U23" s="1661">
        <v>118.0</v>
      </c>
      <c r="V23" s="1665" t="s">
        <v>113</v>
      </c>
      <c r="W23" s="1665" t="s">
        <v>6628</v>
      </c>
      <c r="X23" s="1665" t="s">
        <v>6629</v>
      </c>
      <c r="Y23" s="1665" t="s">
        <v>6630</v>
      </c>
      <c r="Z23" s="1665" t="s">
        <v>6631</v>
      </c>
      <c r="AA23" s="1665" t="s">
        <v>6632</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6633</v>
      </c>
      <c r="B24" s="1665" t="s">
        <v>337</v>
      </c>
      <c r="C24" s="1665" t="s">
        <v>207</v>
      </c>
      <c r="D24" s="1665" t="s">
        <v>212</v>
      </c>
      <c r="E24" s="1665" t="s">
        <v>517</v>
      </c>
      <c r="F24" s="1665" t="s">
        <v>562</v>
      </c>
      <c r="G24" s="1665" t="s">
        <v>705</v>
      </c>
      <c r="H24" s="1662"/>
      <c r="I24" s="1661">
        <v>21.0</v>
      </c>
      <c r="J24" s="1661">
        <v>84.0</v>
      </c>
      <c r="K24" s="1661">
        <v>154.0</v>
      </c>
      <c r="L24" s="1661">
        <v>224.0</v>
      </c>
      <c r="M24" s="1661">
        <v>294.0</v>
      </c>
      <c r="N24" s="1661">
        <v>365.0</v>
      </c>
      <c r="O24" s="1665" t="s">
        <v>112</v>
      </c>
      <c r="P24" s="1661">
        <v>10.0</v>
      </c>
      <c r="Q24" s="1661">
        <v>30.0</v>
      </c>
      <c r="R24" s="1661">
        <v>52.0</v>
      </c>
      <c r="S24" s="1661">
        <v>74.0</v>
      </c>
      <c r="T24" s="1661">
        <v>96.0</v>
      </c>
      <c r="U24" s="1661">
        <v>118.0</v>
      </c>
      <c r="V24" s="1665" t="s">
        <v>113</v>
      </c>
      <c r="W24" s="1665" t="s">
        <v>6634</v>
      </c>
      <c r="X24" s="1665" t="s">
        <v>6635</v>
      </c>
      <c r="Y24" s="1665" t="s">
        <v>6636</v>
      </c>
      <c r="Z24" s="1665" t="s">
        <v>6637</v>
      </c>
      <c r="AA24" s="1665" t="s">
        <v>6638</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6639</v>
      </c>
      <c r="B25" s="1665" t="s">
        <v>337</v>
      </c>
      <c r="C25" s="1665" t="s">
        <v>207</v>
      </c>
      <c r="D25" s="1665" t="s">
        <v>212</v>
      </c>
      <c r="E25" s="1665" t="s">
        <v>517</v>
      </c>
      <c r="F25" s="1665" t="s">
        <v>562</v>
      </c>
      <c r="G25" s="1665" t="s">
        <v>705</v>
      </c>
      <c r="H25" s="1662"/>
      <c r="I25" s="1661">
        <v>21.0</v>
      </c>
      <c r="J25" s="1661">
        <v>84.0</v>
      </c>
      <c r="K25" s="1661">
        <v>154.0</v>
      </c>
      <c r="L25" s="1661">
        <v>224.0</v>
      </c>
      <c r="M25" s="1661">
        <v>294.0</v>
      </c>
      <c r="N25" s="1661">
        <v>365.0</v>
      </c>
      <c r="O25" s="1665" t="s">
        <v>112</v>
      </c>
      <c r="P25" s="1661">
        <v>10.0</v>
      </c>
      <c r="Q25" s="1661">
        <v>30.0</v>
      </c>
      <c r="R25" s="1661">
        <v>52.0</v>
      </c>
      <c r="S25" s="1661">
        <v>74.0</v>
      </c>
      <c r="T25" s="1661">
        <v>96.0</v>
      </c>
      <c r="U25" s="1661">
        <v>118.0</v>
      </c>
      <c r="V25" s="1665" t="s">
        <v>113</v>
      </c>
      <c r="W25" s="1665" t="s">
        <v>6640</v>
      </c>
      <c r="X25" s="1665" t="s">
        <v>6641</v>
      </c>
      <c r="Y25" s="1665" t="s">
        <v>6642</v>
      </c>
      <c r="Z25" s="1665" t="s">
        <v>6643</v>
      </c>
      <c r="AA25" s="1665" t="s">
        <v>6644</v>
      </c>
      <c r="AB25" s="1666" t="s">
        <v>6597</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6645</v>
      </c>
      <c r="B26" s="1669" t="s">
        <v>337</v>
      </c>
      <c r="C26" s="1669" t="s">
        <v>207</v>
      </c>
      <c r="D26" s="1669" t="s">
        <v>212</v>
      </c>
      <c r="E26" s="1669" t="s">
        <v>517</v>
      </c>
      <c r="F26" s="1669" t="s">
        <v>562</v>
      </c>
      <c r="G26" s="1669" t="s">
        <v>705</v>
      </c>
      <c r="H26" s="1670"/>
      <c r="I26" s="1671">
        <v>21.0</v>
      </c>
      <c r="J26" s="1671">
        <v>84.0</v>
      </c>
      <c r="K26" s="1671">
        <v>154.0</v>
      </c>
      <c r="L26" s="1671">
        <v>224.0</v>
      </c>
      <c r="M26" s="1671">
        <v>294.0</v>
      </c>
      <c r="N26" s="1671">
        <v>365.0</v>
      </c>
      <c r="O26" s="1669" t="s">
        <v>112</v>
      </c>
      <c r="P26" s="1671">
        <v>10.0</v>
      </c>
      <c r="Q26" s="1671">
        <v>30.0</v>
      </c>
      <c r="R26" s="1671">
        <v>52.0</v>
      </c>
      <c r="S26" s="1671">
        <v>74.0</v>
      </c>
      <c r="T26" s="1671">
        <v>96.0</v>
      </c>
      <c r="U26" s="1671">
        <v>118.0</v>
      </c>
      <c r="V26" s="1669" t="s">
        <v>113</v>
      </c>
      <c r="W26" s="1669" t="s">
        <v>6646</v>
      </c>
      <c r="X26" s="1669" t="s">
        <v>6647</v>
      </c>
      <c r="Y26" s="1669" t="s">
        <v>6648</v>
      </c>
      <c r="Z26" s="1669" t="s">
        <v>6649</v>
      </c>
      <c r="AA26" s="1669" t="s">
        <v>6650</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6651</v>
      </c>
      <c r="B27" s="1659" t="s">
        <v>337</v>
      </c>
      <c r="C27" s="1659" t="s">
        <v>208</v>
      </c>
      <c r="D27" s="1659" t="s">
        <v>212</v>
      </c>
      <c r="E27" s="1659" t="s">
        <v>517</v>
      </c>
      <c r="F27" s="1659" t="s">
        <v>339</v>
      </c>
      <c r="G27" s="1659" t="s">
        <v>562</v>
      </c>
      <c r="H27" s="1660"/>
      <c r="I27" s="1661">
        <v>34.0</v>
      </c>
      <c r="J27" s="1661">
        <v>135.0</v>
      </c>
      <c r="K27" s="1661">
        <v>247.0</v>
      </c>
      <c r="L27" s="1661">
        <v>359.0</v>
      </c>
      <c r="M27" s="1661">
        <v>471.0</v>
      </c>
      <c r="N27" s="1661">
        <v>583.0</v>
      </c>
      <c r="O27" s="1659" t="s">
        <v>112</v>
      </c>
      <c r="P27" s="1661">
        <v>7.0</v>
      </c>
      <c r="Q27" s="1661">
        <v>21.0</v>
      </c>
      <c r="R27" s="1661">
        <v>37.0</v>
      </c>
      <c r="S27" s="1661">
        <v>53.0</v>
      </c>
      <c r="T27" s="1661">
        <v>69.0</v>
      </c>
      <c r="U27" s="1661">
        <v>85.0</v>
      </c>
      <c r="V27" s="1659" t="s">
        <v>113</v>
      </c>
      <c r="W27" s="1659" t="s">
        <v>6652</v>
      </c>
      <c r="X27" s="1659" t="s">
        <v>6653</v>
      </c>
      <c r="Y27" s="1659" t="s">
        <v>6654</v>
      </c>
      <c r="Z27" s="1659" t="s">
        <v>6655</v>
      </c>
      <c r="AA27" s="1659" t="s">
        <v>6656</v>
      </c>
      <c r="AB27" s="1682" t="s">
        <v>6657</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6658</v>
      </c>
      <c r="B28" s="1665" t="s">
        <v>337</v>
      </c>
      <c r="C28" s="1665" t="s">
        <v>208</v>
      </c>
      <c r="D28" s="1665" t="s">
        <v>212</v>
      </c>
      <c r="E28" s="1665" t="s">
        <v>517</v>
      </c>
      <c r="F28" s="1665" t="s">
        <v>339</v>
      </c>
      <c r="G28" s="1665" t="s">
        <v>562</v>
      </c>
      <c r="H28" s="1662"/>
      <c r="I28" s="1661">
        <v>34.0</v>
      </c>
      <c r="J28" s="1661">
        <v>135.0</v>
      </c>
      <c r="K28" s="1661">
        <v>247.0</v>
      </c>
      <c r="L28" s="1661">
        <v>359.0</v>
      </c>
      <c r="M28" s="1661">
        <v>471.0</v>
      </c>
      <c r="N28" s="1661">
        <v>583.0</v>
      </c>
      <c r="O28" s="1665" t="s">
        <v>112</v>
      </c>
      <c r="P28" s="1661">
        <v>7.0</v>
      </c>
      <c r="Q28" s="1661">
        <v>21.0</v>
      </c>
      <c r="R28" s="1661">
        <v>37.0</v>
      </c>
      <c r="S28" s="1661">
        <v>53.0</v>
      </c>
      <c r="T28" s="1661">
        <v>69.0</v>
      </c>
      <c r="U28" s="1661">
        <v>85.0</v>
      </c>
      <c r="V28" s="1665" t="s">
        <v>113</v>
      </c>
      <c r="W28" s="1665" t="s">
        <v>6659</v>
      </c>
      <c r="X28" s="1665" t="s">
        <v>6660</v>
      </c>
      <c r="Y28" s="1665" t="s">
        <v>6661</v>
      </c>
      <c r="Z28" s="1665" t="s">
        <v>6662</v>
      </c>
      <c r="AA28" s="1665" t="s">
        <v>6663</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6664</v>
      </c>
      <c r="B29" s="1665" t="s">
        <v>337</v>
      </c>
      <c r="C29" s="1665" t="s">
        <v>208</v>
      </c>
      <c r="D29" s="1665" t="s">
        <v>212</v>
      </c>
      <c r="E29" s="1665" t="s">
        <v>517</v>
      </c>
      <c r="F29" s="1665" t="s">
        <v>339</v>
      </c>
      <c r="G29" s="1665" t="s">
        <v>562</v>
      </c>
      <c r="H29" s="1662"/>
      <c r="I29" s="1661">
        <v>34.0</v>
      </c>
      <c r="J29" s="1661">
        <v>135.0</v>
      </c>
      <c r="K29" s="1661">
        <v>247.0</v>
      </c>
      <c r="L29" s="1661">
        <v>359.0</v>
      </c>
      <c r="M29" s="1661">
        <v>471.0</v>
      </c>
      <c r="N29" s="1661">
        <v>583.0</v>
      </c>
      <c r="O29" s="1665" t="s">
        <v>112</v>
      </c>
      <c r="P29" s="1661">
        <v>7.0</v>
      </c>
      <c r="Q29" s="1661">
        <v>21.0</v>
      </c>
      <c r="R29" s="1661">
        <v>37.0</v>
      </c>
      <c r="S29" s="1661">
        <v>53.0</v>
      </c>
      <c r="T29" s="1661">
        <v>69.0</v>
      </c>
      <c r="U29" s="1661">
        <v>85.0</v>
      </c>
      <c r="V29" s="1665" t="s">
        <v>113</v>
      </c>
      <c r="W29" s="1665" t="s">
        <v>6665</v>
      </c>
      <c r="X29" s="1665" t="s">
        <v>6666</v>
      </c>
      <c r="Y29" s="1665" t="s">
        <v>6667</v>
      </c>
      <c r="Z29" s="1665" t="s">
        <v>6668</v>
      </c>
      <c r="AA29" s="1665" t="s">
        <v>6669</v>
      </c>
      <c r="AB29" s="1666" t="s">
        <v>6670</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6671</v>
      </c>
      <c r="B30" s="1665" t="s">
        <v>337</v>
      </c>
      <c r="C30" s="1665" t="s">
        <v>208</v>
      </c>
      <c r="D30" s="1665" t="s">
        <v>212</v>
      </c>
      <c r="E30" s="1665" t="s">
        <v>517</v>
      </c>
      <c r="F30" s="1665" t="s">
        <v>339</v>
      </c>
      <c r="G30" s="1665" t="s">
        <v>562</v>
      </c>
      <c r="H30" s="1662"/>
      <c r="I30" s="1661">
        <v>34.0</v>
      </c>
      <c r="J30" s="1661">
        <v>135.0</v>
      </c>
      <c r="K30" s="1661">
        <v>247.0</v>
      </c>
      <c r="L30" s="1661">
        <v>359.0</v>
      </c>
      <c r="M30" s="1661">
        <v>471.0</v>
      </c>
      <c r="N30" s="1661">
        <v>583.0</v>
      </c>
      <c r="O30" s="1665" t="s">
        <v>112</v>
      </c>
      <c r="P30" s="1661">
        <v>7.0</v>
      </c>
      <c r="Q30" s="1661">
        <v>21.0</v>
      </c>
      <c r="R30" s="1661">
        <v>37.0</v>
      </c>
      <c r="S30" s="1661">
        <v>53.0</v>
      </c>
      <c r="T30" s="1661">
        <v>69.0</v>
      </c>
      <c r="U30" s="1661">
        <v>85.0</v>
      </c>
      <c r="V30" s="1665" t="s">
        <v>113</v>
      </c>
      <c r="W30" s="1665" t="s">
        <v>6672</v>
      </c>
      <c r="X30" s="1665" t="s">
        <v>6673</v>
      </c>
      <c r="Y30" s="1665" t="s">
        <v>6674</v>
      </c>
      <c r="Z30" s="1665" t="s">
        <v>6675</v>
      </c>
      <c r="AA30" s="1665" t="s">
        <v>6676</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6677</v>
      </c>
      <c r="B31" s="1665" t="s">
        <v>337</v>
      </c>
      <c r="C31" s="1665" t="s">
        <v>208</v>
      </c>
      <c r="D31" s="1665" t="s">
        <v>212</v>
      </c>
      <c r="E31" s="1665" t="s">
        <v>517</v>
      </c>
      <c r="F31" s="1665" t="s">
        <v>339</v>
      </c>
      <c r="G31" s="1665" t="s">
        <v>562</v>
      </c>
      <c r="H31" s="1662"/>
      <c r="I31" s="1661">
        <v>34.0</v>
      </c>
      <c r="J31" s="1661">
        <v>135.0</v>
      </c>
      <c r="K31" s="1661">
        <v>247.0</v>
      </c>
      <c r="L31" s="1661">
        <v>359.0</v>
      </c>
      <c r="M31" s="1661">
        <v>471.0</v>
      </c>
      <c r="N31" s="1661">
        <v>583.0</v>
      </c>
      <c r="O31" s="1665" t="s">
        <v>112</v>
      </c>
      <c r="P31" s="1661">
        <v>7.0</v>
      </c>
      <c r="Q31" s="1661">
        <v>21.0</v>
      </c>
      <c r="R31" s="1661">
        <v>37.0</v>
      </c>
      <c r="S31" s="1661">
        <v>53.0</v>
      </c>
      <c r="T31" s="1661">
        <v>69.0</v>
      </c>
      <c r="U31" s="1661">
        <v>85.0</v>
      </c>
      <c r="V31" s="1665" t="s">
        <v>113</v>
      </c>
      <c r="W31" s="1665" t="s">
        <v>6665</v>
      </c>
      <c r="X31" s="1665" t="s">
        <v>6666</v>
      </c>
      <c r="Y31" s="1665" t="s">
        <v>6667</v>
      </c>
      <c r="Z31" s="1665" t="s">
        <v>6668</v>
      </c>
      <c r="AA31" s="1665" t="s">
        <v>6669</v>
      </c>
      <c r="AB31" s="1666" t="s">
        <v>6678</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6679</v>
      </c>
      <c r="B32" s="1665" t="s">
        <v>337</v>
      </c>
      <c r="C32" s="1665" t="s">
        <v>208</v>
      </c>
      <c r="D32" s="1665" t="s">
        <v>212</v>
      </c>
      <c r="E32" s="1665" t="s">
        <v>517</v>
      </c>
      <c r="F32" s="1665" t="s">
        <v>339</v>
      </c>
      <c r="G32" s="1665" t="s">
        <v>562</v>
      </c>
      <c r="H32" s="1662"/>
      <c r="I32" s="1661">
        <v>34.0</v>
      </c>
      <c r="J32" s="1661">
        <v>135.0</v>
      </c>
      <c r="K32" s="1661">
        <v>247.0</v>
      </c>
      <c r="L32" s="1661">
        <v>359.0</v>
      </c>
      <c r="M32" s="1661">
        <v>471.0</v>
      </c>
      <c r="N32" s="1661">
        <v>583.0</v>
      </c>
      <c r="O32" s="1665" t="s">
        <v>112</v>
      </c>
      <c r="P32" s="1661">
        <v>7.0</v>
      </c>
      <c r="Q32" s="1661">
        <v>21.0</v>
      </c>
      <c r="R32" s="1661">
        <v>37.0</v>
      </c>
      <c r="S32" s="1661">
        <v>53.0</v>
      </c>
      <c r="T32" s="1661">
        <v>69.0</v>
      </c>
      <c r="U32" s="1661">
        <v>85.0</v>
      </c>
      <c r="V32" s="1665" t="s">
        <v>113</v>
      </c>
      <c r="W32" s="1665" t="s">
        <v>6680</v>
      </c>
      <c r="X32" s="1665" t="s">
        <v>6681</v>
      </c>
      <c r="Y32" s="1665" t="s">
        <v>6682</v>
      </c>
      <c r="Z32" s="1665" t="s">
        <v>6683</v>
      </c>
      <c r="AA32" s="1665" t="s">
        <v>6684</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6685</v>
      </c>
      <c r="B33" s="1665" t="s">
        <v>337</v>
      </c>
      <c r="C33" s="1665" t="s">
        <v>208</v>
      </c>
      <c r="D33" s="1665" t="s">
        <v>212</v>
      </c>
      <c r="E33" s="1665" t="s">
        <v>517</v>
      </c>
      <c r="F33" s="1665" t="s">
        <v>339</v>
      </c>
      <c r="G33" s="1665" t="s">
        <v>562</v>
      </c>
      <c r="H33" s="1662"/>
      <c r="I33" s="1661">
        <v>34.0</v>
      </c>
      <c r="J33" s="1661">
        <v>135.0</v>
      </c>
      <c r="K33" s="1661">
        <v>247.0</v>
      </c>
      <c r="L33" s="1661">
        <v>359.0</v>
      </c>
      <c r="M33" s="1661">
        <v>471.0</v>
      </c>
      <c r="N33" s="1661">
        <v>583.0</v>
      </c>
      <c r="O33" s="1665" t="s">
        <v>112</v>
      </c>
      <c r="P33" s="1661">
        <v>7.0</v>
      </c>
      <c r="Q33" s="1661">
        <v>21.0</v>
      </c>
      <c r="R33" s="1661">
        <v>37.0</v>
      </c>
      <c r="S33" s="1661">
        <v>53.0</v>
      </c>
      <c r="T33" s="1661">
        <v>69.0</v>
      </c>
      <c r="U33" s="1661">
        <v>85.0</v>
      </c>
      <c r="V33" s="1665" t="s">
        <v>113</v>
      </c>
      <c r="W33" s="1665" t="s">
        <v>6686</v>
      </c>
      <c r="X33" s="1665" t="s">
        <v>6687</v>
      </c>
      <c r="Y33" s="1665" t="s">
        <v>6688</v>
      </c>
      <c r="Z33" s="1665" t="s">
        <v>6689</v>
      </c>
      <c r="AA33" s="1665" t="s">
        <v>6690</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6691</v>
      </c>
      <c r="B34" s="1669" t="s">
        <v>337</v>
      </c>
      <c r="C34" s="1669" t="s">
        <v>208</v>
      </c>
      <c r="D34" s="1669" t="s">
        <v>212</v>
      </c>
      <c r="E34" s="1669" t="s">
        <v>517</v>
      </c>
      <c r="F34" s="1669" t="s">
        <v>339</v>
      </c>
      <c r="G34" s="1669" t="s">
        <v>562</v>
      </c>
      <c r="H34" s="1670"/>
      <c r="I34" s="1671">
        <v>34.0</v>
      </c>
      <c r="J34" s="1671">
        <v>135.0</v>
      </c>
      <c r="K34" s="1671">
        <v>247.0</v>
      </c>
      <c r="L34" s="1671">
        <v>359.0</v>
      </c>
      <c r="M34" s="1671">
        <v>471.0</v>
      </c>
      <c r="N34" s="1671">
        <v>583.0</v>
      </c>
      <c r="O34" s="1669" t="s">
        <v>112</v>
      </c>
      <c r="P34" s="1671">
        <v>7.0</v>
      </c>
      <c r="Q34" s="1671">
        <v>21.0</v>
      </c>
      <c r="R34" s="1671">
        <v>37.0</v>
      </c>
      <c r="S34" s="1671">
        <v>53.0</v>
      </c>
      <c r="T34" s="1671">
        <v>69.0</v>
      </c>
      <c r="U34" s="1671">
        <v>85.0</v>
      </c>
      <c r="V34" s="1669" t="s">
        <v>113</v>
      </c>
      <c r="W34" s="1669" t="s">
        <v>6692</v>
      </c>
      <c r="X34" s="1669" t="s">
        <v>6693</v>
      </c>
      <c r="Y34" s="1669" t="s">
        <v>6694</v>
      </c>
      <c r="Z34" s="1669" t="s">
        <v>6695</v>
      </c>
      <c r="AA34" s="1669" t="s">
        <v>6696</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6697</v>
      </c>
      <c r="B35" s="1659" t="s">
        <v>337</v>
      </c>
      <c r="C35" s="1659" t="s">
        <v>275</v>
      </c>
      <c r="D35" s="1659" t="s">
        <v>212</v>
      </c>
      <c r="E35" s="1659" t="s">
        <v>518</v>
      </c>
      <c r="F35" s="1659" t="s">
        <v>705</v>
      </c>
      <c r="G35" s="1659" t="s">
        <v>482</v>
      </c>
      <c r="H35" s="1660"/>
      <c r="I35" s="1661">
        <v>34.0</v>
      </c>
      <c r="J35" s="1661">
        <v>135.0</v>
      </c>
      <c r="K35" s="1661">
        <v>247.0</v>
      </c>
      <c r="L35" s="1661">
        <v>359.0</v>
      </c>
      <c r="M35" s="1661">
        <v>471.0</v>
      </c>
      <c r="N35" s="1661">
        <v>583.0</v>
      </c>
      <c r="O35" s="1659" t="s">
        <v>112</v>
      </c>
      <c r="P35" s="1661">
        <v>7.0</v>
      </c>
      <c r="Q35" s="1661">
        <v>21.0</v>
      </c>
      <c r="R35" s="1661">
        <v>37.0</v>
      </c>
      <c r="S35" s="1661">
        <v>53.0</v>
      </c>
      <c r="T35" s="1661">
        <v>69.0</v>
      </c>
      <c r="U35" s="1661">
        <v>85.0</v>
      </c>
      <c r="V35" s="1659" t="s">
        <v>113</v>
      </c>
      <c r="W35" s="1659" t="s">
        <v>6518</v>
      </c>
      <c r="X35" s="1659" t="s">
        <v>6519</v>
      </c>
      <c r="Y35" s="1659" t="s">
        <v>6520</v>
      </c>
      <c r="Z35" s="1659" t="s">
        <v>6521</v>
      </c>
      <c r="AA35" s="1659" t="s">
        <v>6522</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6698</v>
      </c>
      <c r="B36" s="1665" t="s">
        <v>337</v>
      </c>
      <c r="C36" s="1665" t="s">
        <v>275</v>
      </c>
      <c r="D36" s="1665" t="s">
        <v>212</v>
      </c>
      <c r="E36" s="1665" t="s">
        <v>518</v>
      </c>
      <c r="F36" s="1665" t="s">
        <v>705</v>
      </c>
      <c r="G36" s="1665" t="s">
        <v>482</v>
      </c>
      <c r="H36" s="1662"/>
      <c r="I36" s="1661">
        <v>34.0</v>
      </c>
      <c r="J36" s="1661">
        <v>135.0</v>
      </c>
      <c r="K36" s="1661">
        <v>247.0</v>
      </c>
      <c r="L36" s="1661">
        <v>359.0</v>
      </c>
      <c r="M36" s="1661">
        <v>471.0</v>
      </c>
      <c r="N36" s="1661">
        <v>583.0</v>
      </c>
      <c r="O36" s="1665" t="s">
        <v>112</v>
      </c>
      <c r="P36" s="1661">
        <v>7.0</v>
      </c>
      <c r="Q36" s="1661">
        <v>21.0</v>
      </c>
      <c r="R36" s="1661">
        <v>37.0</v>
      </c>
      <c r="S36" s="1661">
        <v>53.0</v>
      </c>
      <c r="T36" s="1661">
        <v>69.0</v>
      </c>
      <c r="U36" s="1661">
        <v>85.0</v>
      </c>
      <c r="V36" s="1665" t="s">
        <v>114</v>
      </c>
      <c r="W36" s="1665" t="s">
        <v>6699</v>
      </c>
      <c r="X36" s="1665" t="s">
        <v>6700</v>
      </c>
      <c r="Y36" s="1665" t="s">
        <v>6701</v>
      </c>
      <c r="Z36" s="1665" t="s">
        <v>6702</v>
      </c>
      <c r="AA36" s="1665" t="s">
        <v>6703</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6704</v>
      </c>
      <c r="B37" s="1665" t="s">
        <v>337</v>
      </c>
      <c r="C37" s="1665" t="s">
        <v>275</v>
      </c>
      <c r="D37" s="1665" t="s">
        <v>212</v>
      </c>
      <c r="E37" s="1665" t="s">
        <v>518</v>
      </c>
      <c r="F37" s="1665" t="s">
        <v>705</v>
      </c>
      <c r="G37" s="1665" t="s">
        <v>482</v>
      </c>
      <c r="H37" s="1665"/>
      <c r="I37" s="1661">
        <v>34.0</v>
      </c>
      <c r="J37" s="1661">
        <v>135.0</v>
      </c>
      <c r="K37" s="1661">
        <v>247.0</v>
      </c>
      <c r="L37" s="1661">
        <v>359.0</v>
      </c>
      <c r="M37" s="1661">
        <v>471.0</v>
      </c>
      <c r="N37" s="1661">
        <v>583.0</v>
      </c>
      <c r="O37" s="1665" t="s">
        <v>112</v>
      </c>
      <c r="P37" s="1661">
        <v>7.0</v>
      </c>
      <c r="Q37" s="1661">
        <v>21.0</v>
      </c>
      <c r="R37" s="1661">
        <v>37.0</v>
      </c>
      <c r="S37" s="1661">
        <v>53.0</v>
      </c>
      <c r="T37" s="1661">
        <v>69.0</v>
      </c>
      <c r="U37" s="1661">
        <v>85.0</v>
      </c>
      <c r="V37" s="1665" t="s">
        <v>114</v>
      </c>
      <c r="W37" s="1665" t="s">
        <v>6705</v>
      </c>
      <c r="X37" s="1665" t="s">
        <v>6706</v>
      </c>
      <c r="Y37" s="1665" t="s">
        <v>6707</v>
      </c>
      <c r="Z37" s="1665" t="s">
        <v>6708</v>
      </c>
      <c r="AA37" s="1665" t="s">
        <v>6709</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6710</v>
      </c>
      <c r="B38" s="1665" t="s">
        <v>337</v>
      </c>
      <c r="C38" s="1665" t="s">
        <v>275</v>
      </c>
      <c r="D38" s="1665" t="s">
        <v>212</v>
      </c>
      <c r="E38" s="1665" t="s">
        <v>518</v>
      </c>
      <c r="F38" s="1665" t="s">
        <v>705</v>
      </c>
      <c r="G38" s="1665" t="s">
        <v>482</v>
      </c>
      <c r="H38" s="1662"/>
      <c r="I38" s="1661">
        <v>34.0</v>
      </c>
      <c r="J38" s="1661">
        <v>135.0</v>
      </c>
      <c r="K38" s="1661">
        <v>247.0</v>
      </c>
      <c r="L38" s="1661">
        <v>359.0</v>
      </c>
      <c r="M38" s="1661">
        <v>471.0</v>
      </c>
      <c r="N38" s="1661">
        <v>583.0</v>
      </c>
      <c r="O38" s="1665" t="s">
        <v>112</v>
      </c>
      <c r="P38" s="1661">
        <v>7.0</v>
      </c>
      <c r="Q38" s="1661">
        <v>21.0</v>
      </c>
      <c r="R38" s="1661">
        <v>37.0</v>
      </c>
      <c r="S38" s="1661">
        <v>53.0</v>
      </c>
      <c r="T38" s="1661">
        <v>69.0</v>
      </c>
      <c r="U38" s="1661">
        <v>85.0</v>
      </c>
      <c r="V38" s="1665" t="s">
        <v>113</v>
      </c>
      <c r="W38" s="1665" t="s">
        <v>6711</v>
      </c>
      <c r="X38" s="1665" t="s">
        <v>6712</v>
      </c>
      <c r="Y38" s="1665" t="s">
        <v>6713</v>
      </c>
      <c r="Z38" s="1665" t="s">
        <v>6714</v>
      </c>
      <c r="AA38" s="1665" t="s">
        <v>6715</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6716</v>
      </c>
      <c r="B39" s="1665" t="s">
        <v>337</v>
      </c>
      <c r="C39" s="1665" t="s">
        <v>275</v>
      </c>
      <c r="D39" s="1665" t="s">
        <v>212</v>
      </c>
      <c r="E39" s="1665" t="s">
        <v>518</v>
      </c>
      <c r="F39" s="1665" t="s">
        <v>705</v>
      </c>
      <c r="G39" s="1665" t="s">
        <v>482</v>
      </c>
      <c r="H39" s="1662"/>
      <c r="I39" s="1661">
        <v>34.0</v>
      </c>
      <c r="J39" s="1661">
        <v>135.0</v>
      </c>
      <c r="K39" s="1661">
        <v>247.0</v>
      </c>
      <c r="L39" s="1661">
        <v>359.0</v>
      </c>
      <c r="M39" s="1661">
        <v>471.0</v>
      </c>
      <c r="N39" s="1661">
        <v>583.0</v>
      </c>
      <c r="O39" s="1665" t="s">
        <v>112</v>
      </c>
      <c r="P39" s="1661">
        <v>7.0</v>
      </c>
      <c r="Q39" s="1661">
        <v>21.0</v>
      </c>
      <c r="R39" s="1661">
        <v>37.0</v>
      </c>
      <c r="S39" s="1661">
        <v>53.0</v>
      </c>
      <c r="T39" s="1661">
        <v>69.0</v>
      </c>
      <c r="U39" s="1661">
        <v>85.0</v>
      </c>
      <c r="V39" s="1665" t="s">
        <v>113</v>
      </c>
      <c r="W39" s="1665" t="s">
        <v>6717</v>
      </c>
      <c r="X39" s="1665" t="s">
        <v>6718</v>
      </c>
      <c r="Y39" s="1665" t="s">
        <v>6719</v>
      </c>
      <c r="Z39" s="1665" t="s">
        <v>6720</v>
      </c>
      <c r="AA39" s="1665" t="s">
        <v>6721</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6722</v>
      </c>
      <c r="B40" s="1665" t="s">
        <v>337</v>
      </c>
      <c r="C40" s="1665" t="s">
        <v>275</v>
      </c>
      <c r="D40" s="1665" t="s">
        <v>212</v>
      </c>
      <c r="E40" s="1665" t="s">
        <v>518</v>
      </c>
      <c r="F40" s="1665" t="s">
        <v>705</v>
      </c>
      <c r="G40" s="1665" t="s">
        <v>482</v>
      </c>
      <c r="H40" s="1662"/>
      <c r="I40" s="1661">
        <v>34.0</v>
      </c>
      <c r="J40" s="1661">
        <v>135.0</v>
      </c>
      <c r="K40" s="1661">
        <v>247.0</v>
      </c>
      <c r="L40" s="1661">
        <v>359.0</v>
      </c>
      <c r="M40" s="1661">
        <v>471.0</v>
      </c>
      <c r="N40" s="1661">
        <v>583.0</v>
      </c>
      <c r="O40" s="1665" t="s">
        <v>112</v>
      </c>
      <c r="P40" s="1661">
        <v>7.0</v>
      </c>
      <c r="Q40" s="1661">
        <v>21.0</v>
      </c>
      <c r="R40" s="1661">
        <v>37.0</v>
      </c>
      <c r="S40" s="1661">
        <v>53.0</v>
      </c>
      <c r="T40" s="1661">
        <v>69.0</v>
      </c>
      <c r="U40" s="1661">
        <v>85.0</v>
      </c>
      <c r="V40" s="1665" t="s">
        <v>113</v>
      </c>
      <c r="W40" s="1665" t="s">
        <v>6723</v>
      </c>
      <c r="X40" s="1665" t="s">
        <v>6724</v>
      </c>
      <c r="Y40" s="1665" t="s">
        <v>6725</v>
      </c>
      <c r="Z40" s="1665" t="s">
        <v>6726</v>
      </c>
      <c r="AA40" s="1665" t="s">
        <v>6727</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6728</v>
      </c>
      <c r="B41" s="1665" t="s">
        <v>337</v>
      </c>
      <c r="C41" s="1665" t="s">
        <v>275</v>
      </c>
      <c r="D41" s="1665" t="s">
        <v>212</v>
      </c>
      <c r="E41" s="1665" t="s">
        <v>518</v>
      </c>
      <c r="F41" s="1665" t="s">
        <v>705</v>
      </c>
      <c r="G41" s="1665" t="s">
        <v>482</v>
      </c>
      <c r="H41" s="1662"/>
      <c r="I41" s="1661">
        <v>34.0</v>
      </c>
      <c r="J41" s="1661">
        <v>135.0</v>
      </c>
      <c r="K41" s="1661">
        <v>247.0</v>
      </c>
      <c r="L41" s="1661">
        <v>359.0</v>
      </c>
      <c r="M41" s="1661">
        <v>471.0</v>
      </c>
      <c r="N41" s="1661">
        <v>583.0</v>
      </c>
      <c r="O41" s="1665" t="s">
        <v>112</v>
      </c>
      <c r="P41" s="1661">
        <v>7.0</v>
      </c>
      <c r="Q41" s="1661">
        <v>21.0</v>
      </c>
      <c r="R41" s="1661">
        <v>37.0</v>
      </c>
      <c r="S41" s="1661">
        <v>53.0</v>
      </c>
      <c r="T41" s="1661">
        <v>69.0</v>
      </c>
      <c r="U41" s="1661">
        <v>85.0</v>
      </c>
      <c r="V41" s="1665" t="s">
        <v>113</v>
      </c>
      <c r="W41" s="1665" t="s">
        <v>6729</v>
      </c>
      <c r="X41" s="1665" t="s">
        <v>6730</v>
      </c>
      <c r="Y41" s="1665" t="s">
        <v>6731</v>
      </c>
      <c r="Z41" s="1665" t="s">
        <v>6732</v>
      </c>
      <c r="AA41" s="1665" t="s">
        <v>6733</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6734</v>
      </c>
      <c r="B42" s="1665" t="s">
        <v>337</v>
      </c>
      <c r="C42" s="1665" t="s">
        <v>275</v>
      </c>
      <c r="D42" s="1665" t="s">
        <v>212</v>
      </c>
      <c r="E42" s="1665" t="s">
        <v>518</v>
      </c>
      <c r="F42" s="1665" t="s">
        <v>705</v>
      </c>
      <c r="G42" s="1665" t="s">
        <v>482</v>
      </c>
      <c r="H42" s="1662"/>
      <c r="I42" s="1661">
        <v>34.0</v>
      </c>
      <c r="J42" s="1661">
        <v>135.0</v>
      </c>
      <c r="K42" s="1661">
        <v>247.0</v>
      </c>
      <c r="L42" s="1661">
        <v>359.0</v>
      </c>
      <c r="M42" s="1661">
        <v>471.0</v>
      </c>
      <c r="N42" s="1661">
        <v>583.0</v>
      </c>
      <c r="O42" s="1665" t="s">
        <v>112</v>
      </c>
      <c r="P42" s="1661">
        <v>7.0</v>
      </c>
      <c r="Q42" s="1661">
        <v>21.0</v>
      </c>
      <c r="R42" s="1661">
        <v>37.0</v>
      </c>
      <c r="S42" s="1661">
        <v>53.0</v>
      </c>
      <c r="T42" s="1661">
        <v>69.0</v>
      </c>
      <c r="U42" s="1661">
        <v>85.0</v>
      </c>
      <c r="V42" s="1665" t="s">
        <v>114</v>
      </c>
      <c r="W42" s="1665" t="s">
        <v>6735</v>
      </c>
      <c r="X42" s="1665" t="s">
        <v>6736</v>
      </c>
      <c r="Y42" s="1665" t="s">
        <v>6737</v>
      </c>
      <c r="Z42" s="1665" t="s">
        <v>6738</v>
      </c>
      <c r="AA42" s="1665" t="s">
        <v>6739</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6740</v>
      </c>
      <c r="B43" s="1669" t="s">
        <v>337</v>
      </c>
      <c r="C43" s="1669" t="s">
        <v>275</v>
      </c>
      <c r="D43" s="1669" t="s">
        <v>212</v>
      </c>
      <c r="E43" s="1669" t="s">
        <v>518</v>
      </c>
      <c r="F43" s="1669" t="s">
        <v>705</v>
      </c>
      <c r="G43" s="1669" t="s">
        <v>482</v>
      </c>
      <c r="H43" s="1670"/>
      <c r="I43" s="1671">
        <v>34.0</v>
      </c>
      <c r="J43" s="1671">
        <v>135.0</v>
      </c>
      <c r="K43" s="1671">
        <v>247.0</v>
      </c>
      <c r="L43" s="1671">
        <v>359.0</v>
      </c>
      <c r="M43" s="1671">
        <v>471.0</v>
      </c>
      <c r="N43" s="1671">
        <v>583.0</v>
      </c>
      <c r="O43" s="1669" t="s">
        <v>112</v>
      </c>
      <c r="P43" s="1671">
        <v>7.0</v>
      </c>
      <c r="Q43" s="1671">
        <v>21.0</v>
      </c>
      <c r="R43" s="1671">
        <v>37.0</v>
      </c>
      <c r="S43" s="1671">
        <v>53.0</v>
      </c>
      <c r="T43" s="1671">
        <v>69.0</v>
      </c>
      <c r="U43" s="1671">
        <v>85.0</v>
      </c>
      <c r="V43" s="1669" t="s">
        <v>114</v>
      </c>
      <c r="W43" s="1669" t="s">
        <v>6735</v>
      </c>
      <c r="X43" s="1669" t="s">
        <v>6736</v>
      </c>
      <c r="Y43" s="1669" t="s">
        <v>6737</v>
      </c>
      <c r="Z43" s="1669" t="s">
        <v>6738</v>
      </c>
      <c r="AA43" s="1669" t="s">
        <v>6739</v>
      </c>
      <c r="AB43" s="1684" t="s">
        <v>6741</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6742</v>
      </c>
      <c r="B44" s="1659" t="s">
        <v>337</v>
      </c>
      <c r="C44" s="1659" t="s">
        <v>249</v>
      </c>
      <c r="D44" s="1659" t="s">
        <v>212</v>
      </c>
      <c r="E44" s="1659" t="s">
        <v>282</v>
      </c>
      <c r="F44" s="1659" t="s">
        <v>482</v>
      </c>
      <c r="G44" s="1659" t="s">
        <v>1014</v>
      </c>
      <c r="H44" s="1660"/>
      <c r="I44" s="1661">
        <v>25.0</v>
      </c>
      <c r="J44" s="1661">
        <v>101.0</v>
      </c>
      <c r="K44" s="1661">
        <v>185.0</v>
      </c>
      <c r="L44" s="1661">
        <v>269.0</v>
      </c>
      <c r="M44" s="1661">
        <v>353.0</v>
      </c>
      <c r="N44" s="1661">
        <v>437.0</v>
      </c>
      <c r="O44" s="1659" t="s">
        <v>112</v>
      </c>
      <c r="P44" s="1661">
        <v>9.0</v>
      </c>
      <c r="Q44" s="1661">
        <v>27.0</v>
      </c>
      <c r="R44" s="1661">
        <v>47.0</v>
      </c>
      <c r="S44" s="1661">
        <v>67.0</v>
      </c>
      <c r="T44" s="1661">
        <v>87.0</v>
      </c>
      <c r="U44" s="1661">
        <v>107.0</v>
      </c>
      <c r="V44" s="1659" t="s">
        <v>114</v>
      </c>
      <c r="W44" s="1659" t="s">
        <v>6743</v>
      </c>
      <c r="X44" s="1659" t="s">
        <v>6744</v>
      </c>
      <c r="Y44" s="1659" t="s">
        <v>6745</v>
      </c>
      <c r="Z44" s="1659" t="s">
        <v>6746</v>
      </c>
      <c r="AA44" s="1659" t="s">
        <v>6747</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6748</v>
      </c>
      <c r="B45" s="1665" t="s">
        <v>337</v>
      </c>
      <c r="C45" s="1665" t="s">
        <v>249</v>
      </c>
      <c r="D45" s="1665" t="s">
        <v>212</v>
      </c>
      <c r="E45" s="1665" t="s">
        <v>282</v>
      </c>
      <c r="F45" s="1665" t="s">
        <v>482</v>
      </c>
      <c r="G45" s="1665" t="s">
        <v>1014</v>
      </c>
      <c r="H45" s="1662"/>
      <c r="I45" s="1661">
        <v>25.0</v>
      </c>
      <c r="J45" s="1661">
        <v>101.0</v>
      </c>
      <c r="K45" s="1661">
        <v>185.0</v>
      </c>
      <c r="L45" s="1661">
        <v>269.0</v>
      </c>
      <c r="M45" s="1661">
        <v>353.0</v>
      </c>
      <c r="N45" s="1661">
        <v>437.0</v>
      </c>
      <c r="O45" s="1665" t="s">
        <v>112</v>
      </c>
      <c r="P45" s="1661">
        <v>9.0</v>
      </c>
      <c r="Q45" s="1661">
        <v>27.0</v>
      </c>
      <c r="R45" s="1661">
        <v>47.0</v>
      </c>
      <c r="S45" s="1661">
        <v>67.0</v>
      </c>
      <c r="T45" s="1661">
        <v>87.0</v>
      </c>
      <c r="U45" s="1661">
        <v>107.0</v>
      </c>
      <c r="V45" s="1665" t="s">
        <v>114</v>
      </c>
      <c r="W45" s="1665" t="s">
        <v>6749</v>
      </c>
      <c r="X45" s="1665" t="s">
        <v>6750</v>
      </c>
      <c r="Y45" s="1665" t="s">
        <v>6751</v>
      </c>
      <c r="Z45" s="1665" t="s">
        <v>6752</v>
      </c>
      <c r="AA45" s="1665" t="s">
        <v>6753</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6754</v>
      </c>
      <c r="B46" s="1665" t="s">
        <v>337</v>
      </c>
      <c r="C46" s="1665" t="s">
        <v>249</v>
      </c>
      <c r="D46" s="1665" t="s">
        <v>212</v>
      </c>
      <c r="E46" s="1665" t="s">
        <v>282</v>
      </c>
      <c r="F46" s="1665" t="s">
        <v>482</v>
      </c>
      <c r="G46" s="1665" t="s">
        <v>1014</v>
      </c>
      <c r="H46" s="1662"/>
      <c r="I46" s="1661">
        <v>25.0</v>
      </c>
      <c r="J46" s="1661">
        <v>101.0</v>
      </c>
      <c r="K46" s="1661">
        <v>185.0</v>
      </c>
      <c r="L46" s="1661">
        <v>269.0</v>
      </c>
      <c r="M46" s="1661">
        <v>353.0</v>
      </c>
      <c r="N46" s="1661">
        <v>437.0</v>
      </c>
      <c r="O46" s="1665" t="s">
        <v>112</v>
      </c>
      <c r="P46" s="1661">
        <v>9.0</v>
      </c>
      <c r="Q46" s="1661">
        <v>27.0</v>
      </c>
      <c r="R46" s="1661">
        <v>47.0</v>
      </c>
      <c r="S46" s="1661">
        <v>67.0</v>
      </c>
      <c r="T46" s="1661">
        <v>87.0</v>
      </c>
      <c r="U46" s="1661">
        <v>107.0</v>
      </c>
      <c r="V46" s="1665" t="s">
        <v>114</v>
      </c>
      <c r="W46" s="1665" t="s">
        <v>6755</v>
      </c>
      <c r="X46" s="1665" t="s">
        <v>6756</v>
      </c>
      <c r="Y46" s="1665" t="s">
        <v>6757</v>
      </c>
      <c r="Z46" s="1665" t="s">
        <v>6758</v>
      </c>
      <c r="AA46" s="1665" t="s">
        <v>6759</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6760</v>
      </c>
      <c r="B47" s="1665" t="s">
        <v>337</v>
      </c>
      <c r="C47" s="1665" t="s">
        <v>249</v>
      </c>
      <c r="D47" s="1665" t="s">
        <v>212</v>
      </c>
      <c r="E47" s="1665" t="s">
        <v>282</v>
      </c>
      <c r="F47" s="1665" t="s">
        <v>482</v>
      </c>
      <c r="G47" s="1665" t="s">
        <v>1014</v>
      </c>
      <c r="H47" s="1662"/>
      <c r="I47" s="1661">
        <v>25.0</v>
      </c>
      <c r="J47" s="1661">
        <v>101.0</v>
      </c>
      <c r="K47" s="1661">
        <v>185.0</v>
      </c>
      <c r="L47" s="1661">
        <v>269.0</v>
      </c>
      <c r="M47" s="1661">
        <v>353.0</v>
      </c>
      <c r="N47" s="1661">
        <v>437.0</v>
      </c>
      <c r="O47" s="1665" t="s">
        <v>112</v>
      </c>
      <c r="P47" s="1661">
        <v>9.0</v>
      </c>
      <c r="Q47" s="1661">
        <v>27.0</v>
      </c>
      <c r="R47" s="1661">
        <v>47.0</v>
      </c>
      <c r="S47" s="1661">
        <v>67.0</v>
      </c>
      <c r="T47" s="1661">
        <v>87.0</v>
      </c>
      <c r="U47" s="1661">
        <v>107.0</v>
      </c>
      <c r="V47" s="1665" t="s">
        <v>114</v>
      </c>
      <c r="W47" s="1665" t="s">
        <v>6761</v>
      </c>
      <c r="X47" s="1665" t="s">
        <v>6762</v>
      </c>
      <c r="Y47" s="1665" t="s">
        <v>6763</v>
      </c>
      <c r="Z47" s="1665" t="s">
        <v>6764</v>
      </c>
      <c r="AA47" s="1665" t="s">
        <v>6765</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6766</v>
      </c>
      <c r="B48" s="1665" t="s">
        <v>337</v>
      </c>
      <c r="C48" s="1665" t="s">
        <v>249</v>
      </c>
      <c r="D48" s="1665" t="s">
        <v>212</v>
      </c>
      <c r="E48" s="1665" t="s">
        <v>282</v>
      </c>
      <c r="F48" s="1665" t="s">
        <v>482</v>
      </c>
      <c r="G48" s="1665" t="s">
        <v>1014</v>
      </c>
      <c r="H48" s="1662"/>
      <c r="I48" s="1661">
        <v>25.0</v>
      </c>
      <c r="J48" s="1661">
        <v>101.0</v>
      </c>
      <c r="K48" s="1661">
        <v>185.0</v>
      </c>
      <c r="L48" s="1661">
        <v>269.0</v>
      </c>
      <c r="M48" s="1661">
        <v>353.0</v>
      </c>
      <c r="N48" s="1661">
        <v>437.0</v>
      </c>
      <c r="O48" s="1665" t="s">
        <v>112</v>
      </c>
      <c r="P48" s="1661">
        <v>9.0</v>
      </c>
      <c r="Q48" s="1661">
        <v>27.0</v>
      </c>
      <c r="R48" s="1661">
        <v>47.0</v>
      </c>
      <c r="S48" s="1661">
        <v>67.0</v>
      </c>
      <c r="T48" s="1661">
        <v>87.0</v>
      </c>
      <c r="U48" s="1661">
        <v>107.0</v>
      </c>
      <c r="V48" s="1665" t="s">
        <v>114</v>
      </c>
      <c r="W48" s="1665" t="s">
        <v>6767</v>
      </c>
      <c r="X48" s="1665" t="s">
        <v>6768</v>
      </c>
      <c r="Y48" s="1665" t="s">
        <v>6769</v>
      </c>
      <c r="Z48" s="1665" t="s">
        <v>6770</v>
      </c>
      <c r="AA48" s="1665" t="s">
        <v>6771</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6772</v>
      </c>
      <c r="B49" s="1665" t="s">
        <v>337</v>
      </c>
      <c r="C49" s="1665" t="s">
        <v>249</v>
      </c>
      <c r="D49" s="1665" t="s">
        <v>212</v>
      </c>
      <c r="E49" s="1665" t="s">
        <v>282</v>
      </c>
      <c r="F49" s="1665" t="s">
        <v>482</v>
      </c>
      <c r="G49" s="1665" t="s">
        <v>1014</v>
      </c>
      <c r="H49" s="1662"/>
      <c r="I49" s="1661">
        <v>25.0</v>
      </c>
      <c r="J49" s="1661">
        <v>101.0</v>
      </c>
      <c r="K49" s="1661">
        <v>185.0</v>
      </c>
      <c r="L49" s="1661">
        <v>269.0</v>
      </c>
      <c r="M49" s="1661">
        <v>353.0</v>
      </c>
      <c r="N49" s="1661">
        <v>437.0</v>
      </c>
      <c r="O49" s="1665" t="s">
        <v>112</v>
      </c>
      <c r="P49" s="1661">
        <v>9.0</v>
      </c>
      <c r="Q49" s="1661">
        <v>27.0</v>
      </c>
      <c r="R49" s="1661">
        <v>47.0</v>
      </c>
      <c r="S49" s="1661">
        <v>67.0</v>
      </c>
      <c r="T49" s="1661">
        <v>87.0</v>
      </c>
      <c r="U49" s="1661">
        <v>107.0</v>
      </c>
      <c r="V49" s="1665" t="s">
        <v>114</v>
      </c>
      <c r="W49" s="1665" t="s">
        <v>6773</v>
      </c>
      <c r="X49" s="1665" t="s">
        <v>6774</v>
      </c>
      <c r="Y49" s="1665" t="s">
        <v>6775</v>
      </c>
      <c r="Z49" s="1665" t="s">
        <v>6776</v>
      </c>
      <c r="AA49" s="1665" t="s">
        <v>6777</v>
      </c>
      <c r="AB49" s="1667" t="s">
        <v>6778</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6779</v>
      </c>
      <c r="B50" s="1665" t="s">
        <v>337</v>
      </c>
      <c r="C50" s="1665" t="s">
        <v>249</v>
      </c>
      <c r="D50" s="1665" t="s">
        <v>212</v>
      </c>
      <c r="E50" s="1665" t="s">
        <v>282</v>
      </c>
      <c r="F50" s="1665" t="s">
        <v>482</v>
      </c>
      <c r="G50" s="1665" t="s">
        <v>1014</v>
      </c>
      <c r="H50" s="1662"/>
      <c r="I50" s="1661">
        <v>25.0</v>
      </c>
      <c r="J50" s="1661">
        <v>101.0</v>
      </c>
      <c r="K50" s="1661">
        <v>185.0</v>
      </c>
      <c r="L50" s="1661">
        <v>269.0</v>
      </c>
      <c r="M50" s="1661">
        <v>353.0</v>
      </c>
      <c r="N50" s="1661">
        <v>437.0</v>
      </c>
      <c r="O50" s="1665" t="s">
        <v>112</v>
      </c>
      <c r="P50" s="1661">
        <v>9.0</v>
      </c>
      <c r="Q50" s="1661">
        <v>27.0</v>
      </c>
      <c r="R50" s="1661">
        <v>47.0</v>
      </c>
      <c r="S50" s="1661">
        <v>67.0</v>
      </c>
      <c r="T50" s="1661">
        <v>87.0</v>
      </c>
      <c r="U50" s="1661">
        <v>107.0</v>
      </c>
      <c r="V50" s="1665" t="s">
        <v>114</v>
      </c>
      <c r="W50" s="1665" t="s">
        <v>6780</v>
      </c>
      <c r="X50" s="1665" t="s">
        <v>6781</v>
      </c>
      <c r="Y50" s="1665" t="s">
        <v>6782</v>
      </c>
      <c r="Z50" s="1665" t="s">
        <v>6783</v>
      </c>
      <c r="AA50" s="1665" t="s">
        <v>6784</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6785</v>
      </c>
      <c r="B51" s="1665" t="s">
        <v>337</v>
      </c>
      <c r="C51" s="1665" t="s">
        <v>249</v>
      </c>
      <c r="D51" s="1665" t="s">
        <v>212</v>
      </c>
      <c r="E51" s="1665" t="s">
        <v>282</v>
      </c>
      <c r="F51" s="1665" t="s">
        <v>482</v>
      </c>
      <c r="G51" s="1665" t="s">
        <v>1014</v>
      </c>
      <c r="H51" s="1662"/>
      <c r="I51" s="1661">
        <v>25.0</v>
      </c>
      <c r="J51" s="1661">
        <v>101.0</v>
      </c>
      <c r="K51" s="1661">
        <v>185.0</v>
      </c>
      <c r="L51" s="1661">
        <v>269.0</v>
      </c>
      <c r="M51" s="1661">
        <v>353.0</v>
      </c>
      <c r="N51" s="1661">
        <v>437.0</v>
      </c>
      <c r="O51" s="1665" t="s">
        <v>112</v>
      </c>
      <c r="P51" s="1661">
        <v>9.0</v>
      </c>
      <c r="Q51" s="1661">
        <v>27.0</v>
      </c>
      <c r="R51" s="1661">
        <v>47.0</v>
      </c>
      <c r="S51" s="1661">
        <v>67.0</v>
      </c>
      <c r="T51" s="1661">
        <v>87.0</v>
      </c>
      <c r="U51" s="1661">
        <v>107.0</v>
      </c>
      <c r="V51" s="1665" t="s">
        <v>114</v>
      </c>
      <c r="W51" s="1665" t="s">
        <v>6786</v>
      </c>
      <c r="X51" s="1665" t="s">
        <v>6787</v>
      </c>
      <c r="Y51" s="1665" t="s">
        <v>6788</v>
      </c>
      <c r="Z51" s="1665" t="s">
        <v>6789</v>
      </c>
      <c r="AA51" s="1665" t="s">
        <v>6790</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6791</v>
      </c>
      <c r="B52" s="1665" t="s">
        <v>337</v>
      </c>
      <c r="C52" s="1665" t="s">
        <v>249</v>
      </c>
      <c r="D52" s="1665" t="s">
        <v>212</v>
      </c>
      <c r="E52" s="1665" t="s">
        <v>282</v>
      </c>
      <c r="F52" s="1665" t="s">
        <v>482</v>
      </c>
      <c r="G52" s="1665" t="s">
        <v>1014</v>
      </c>
      <c r="H52" s="1662"/>
      <c r="I52" s="1661">
        <v>25.0</v>
      </c>
      <c r="J52" s="1661">
        <v>101.0</v>
      </c>
      <c r="K52" s="1661">
        <v>185.0</v>
      </c>
      <c r="L52" s="1661">
        <v>269.0</v>
      </c>
      <c r="M52" s="1661">
        <v>353.0</v>
      </c>
      <c r="N52" s="1661">
        <v>437.0</v>
      </c>
      <c r="O52" s="1665" t="s">
        <v>112</v>
      </c>
      <c r="P52" s="1661">
        <v>9.0</v>
      </c>
      <c r="Q52" s="1661">
        <v>27.0</v>
      </c>
      <c r="R52" s="1661">
        <v>47.0</v>
      </c>
      <c r="S52" s="1661">
        <v>67.0</v>
      </c>
      <c r="T52" s="1661">
        <v>87.0</v>
      </c>
      <c r="U52" s="1661">
        <v>107.0</v>
      </c>
      <c r="V52" s="1665" t="s">
        <v>114</v>
      </c>
      <c r="W52" s="1665" t="s">
        <v>6792</v>
      </c>
      <c r="X52" s="1665" t="s">
        <v>6793</v>
      </c>
      <c r="Y52" s="1665" t="s">
        <v>6794</v>
      </c>
      <c r="Z52" s="1665" t="s">
        <v>6795</v>
      </c>
      <c r="AA52" s="1665" t="s">
        <v>6796</v>
      </c>
      <c r="AB52" s="1666" t="s">
        <v>6797</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6798</v>
      </c>
      <c r="B53" s="1665" t="s">
        <v>337</v>
      </c>
      <c r="C53" s="1665" t="s">
        <v>249</v>
      </c>
      <c r="D53" s="1665" t="s">
        <v>212</v>
      </c>
      <c r="E53" s="1665" t="s">
        <v>282</v>
      </c>
      <c r="F53" s="1665" t="s">
        <v>482</v>
      </c>
      <c r="G53" s="1665" t="s">
        <v>1014</v>
      </c>
      <c r="H53" s="1662"/>
      <c r="I53" s="1661">
        <v>25.0</v>
      </c>
      <c r="J53" s="1661">
        <v>101.0</v>
      </c>
      <c r="K53" s="1661">
        <v>185.0</v>
      </c>
      <c r="L53" s="1661">
        <v>269.0</v>
      </c>
      <c r="M53" s="1661">
        <v>353.0</v>
      </c>
      <c r="N53" s="1661">
        <v>437.0</v>
      </c>
      <c r="O53" s="1665" t="s">
        <v>112</v>
      </c>
      <c r="P53" s="1661">
        <v>9.0</v>
      </c>
      <c r="Q53" s="1661">
        <v>27.0</v>
      </c>
      <c r="R53" s="1661">
        <v>47.0</v>
      </c>
      <c r="S53" s="1661">
        <v>67.0</v>
      </c>
      <c r="T53" s="1661">
        <v>87.0</v>
      </c>
      <c r="U53" s="1661">
        <v>107.0</v>
      </c>
      <c r="V53" s="1665" t="s">
        <v>114</v>
      </c>
      <c r="W53" s="1665" t="s">
        <v>6799</v>
      </c>
      <c r="X53" s="1665" t="s">
        <v>6800</v>
      </c>
      <c r="Y53" s="1665" t="s">
        <v>6801</v>
      </c>
      <c r="Z53" s="1665" t="s">
        <v>6802</v>
      </c>
      <c r="AA53" s="1665" t="s">
        <v>6803</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6804</v>
      </c>
      <c r="B54" s="1665" t="s">
        <v>337</v>
      </c>
      <c r="C54" s="1665" t="s">
        <v>249</v>
      </c>
      <c r="D54" s="1665" t="s">
        <v>212</v>
      </c>
      <c r="E54" s="1665" t="s">
        <v>282</v>
      </c>
      <c r="F54" s="1665" t="s">
        <v>482</v>
      </c>
      <c r="G54" s="1665" t="s">
        <v>1014</v>
      </c>
      <c r="H54" s="1662"/>
      <c r="I54" s="1661">
        <v>25.0</v>
      </c>
      <c r="J54" s="1661">
        <v>101.0</v>
      </c>
      <c r="K54" s="1661">
        <v>185.0</v>
      </c>
      <c r="L54" s="1661">
        <v>269.0</v>
      </c>
      <c r="M54" s="1661">
        <v>353.0</v>
      </c>
      <c r="N54" s="1661">
        <v>437.0</v>
      </c>
      <c r="O54" s="1665" t="s">
        <v>112</v>
      </c>
      <c r="P54" s="1661">
        <v>9.0</v>
      </c>
      <c r="Q54" s="1661">
        <v>27.0</v>
      </c>
      <c r="R54" s="1661">
        <v>47.0</v>
      </c>
      <c r="S54" s="1661">
        <v>67.0</v>
      </c>
      <c r="T54" s="1661">
        <v>87.0</v>
      </c>
      <c r="U54" s="1661">
        <v>107.0</v>
      </c>
      <c r="V54" s="1665" t="s">
        <v>114</v>
      </c>
      <c r="W54" s="1665" t="s">
        <v>6805</v>
      </c>
      <c r="X54" s="1665" t="s">
        <v>6806</v>
      </c>
      <c r="Y54" s="1665" t="s">
        <v>6807</v>
      </c>
      <c r="Z54" s="1665" t="s">
        <v>6808</v>
      </c>
      <c r="AA54" s="1665" t="s">
        <v>6809</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6810</v>
      </c>
      <c r="B55" s="1665" t="s">
        <v>337</v>
      </c>
      <c r="C55" s="1665" t="s">
        <v>249</v>
      </c>
      <c r="D55" s="1665" t="s">
        <v>212</v>
      </c>
      <c r="E55" s="1665" t="s">
        <v>282</v>
      </c>
      <c r="F55" s="1665" t="s">
        <v>482</v>
      </c>
      <c r="G55" s="1665" t="s">
        <v>1014</v>
      </c>
      <c r="H55" s="1662"/>
      <c r="I55" s="1661">
        <v>25.0</v>
      </c>
      <c r="J55" s="1661">
        <v>101.0</v>
      </c>
      <c r="K55" s="1661">
        <v>185.0</v>
      </c>
      <c r="L55" s="1661">
        <v>269.0</v>
      </c>
      <c r="M55" s="1661">
        <v>353.0</v>
      </c>
      <c r="N55" s="1661">
        <v>437.0</v>
      </c>
      <c r="O55" s="1665" t="s">
        <v>112</v>
      </c>
      <c r="P55" s="1661">
        <v>9.0</v>
      </c>
      <c r="Q55" s="1661">
        <v>27.0</v>
      </c>
      <c r="R55" s="1661">
        <v>47.0</v>
      </c>
      <c r="S55" s="1661">
        <v>67.0</v>
      </c>
      <c r="T55" s="1661">
        <v>87.0</v>
      </c>
      <c r="U55" s="1661">
        <v>107.0</v>
      </c>
      <c r="V55" s="1665" t="s">
        <v>114</v>
      </c>
      <c r="W55" s="1665" t="s">
        <v>6792</v>
      </c>
      <c r="X55" s="1665" t="s">
        <v>6793</v>
      </c>
      <c r="Y55" s="1665" t="s">
        <v>6794</v>
      </c>
      <c r="Z55" s="1665" t="s">
        <v>6795</v>
      </c>
      <c r="AA55" s="1665" t="s">
        <v>6796</v>
      </c>
      <c r="AB55" s="1666" t="s">
        <v>6811</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6812</v>
      </c>
      <c r="B56" s="1669" t="s">
        <v>337</v>
      </c>
      <c r="C56" s="1669" t="s">
        <v>249</v>
      </c>
      <c r="D56" s="1669" t="s">
        <v>212</v>
      </c>
      <c r="E56" s="1669" t="s">
        <v>282</v>
      </c>
      <c r="F56" s="1669" t="s">
        <v>482</v>
      </c>
      <c r="G56" s="1669" t="s">
        <v>1014</v>
      </c>
      <c r="H56" s="1670"/>
      <c r="I56" s="1671">
        <v>25.0</v>
      </c>
      <c r="J56" s="1671">
        <v>101.0</v>
      </c>
      <c r="K56" s="1671">
        <v>185.0</v>
      </c>
      <c r="L56" s="1671">
        <v>269.0</v>
      </c>
      <c r="M56" s="1671">
        <v>353.0</v>
      </c>
      <c r="N56" s="1671">
        <v>437.0</v>
      </c>
      <c r="O56" s="1669" t="s">
        <v>112</v>
      </c>
      <c r="P56" s="1671">
        <v>9.0</v>
      </c>
      <c r="Q56" s="1671">
        <v>27.0</v>
      </c>
      <c r="R56" s="1671">
        <v>47.0</v>
      </c>
      <c r="S56" s="1671">
        <v>67.0</v>
      </c>
      <c r="T56" s="1671">
        <v>87.0</v>
      </c>
      <c r="U56" s="1671">
        <v>107.0</v>
      </c>
      <c r="V56" s="1669" t="s">
        <v>114</v>
      </c>
      <c r="W56" s="1669" t="s">
        <v>6813</v>
      </c>
      <c r="X56" s="1669" t="s">
        <v>6814</v>
      </c>
      <c r="Y56" s="1669" t="s">
        <v>6815</v>
      </c>
      <c r="Z56" s="1669" t="s">
        <v>6816</v>
      </c>
      <c r="AA56" s="1669" t="s">
        <v>6817</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6818</v>
      </c>
      <c r="B57" s="1659" t="s">
        <v>515</v>
      </c>
      <c r="C57" s="1659" t="s">
        <v>675</v>
      </c>
      <c r="D57" s="1659" t="s">
        <v>212</v>
      </c>
      <c r="E57" s="1659" t="s">
        <v>282</v>
      </c>
      <c r="F57" s="1659" t="s">
        <v>482</v>
      </c>
      <c r="G57" s="1659" t="s">
        <v>1014</v>
      </c>
      <c r="H57" s="1660"/>
      <c r="I57" s="1661">
        <v>34.0</v>
      </c>
      <c r="J57" s="1661">
        <v>135.0</v>
      </c>
      <c r="K57" s="1661">
        <v>247.0</v>
      </c>
      <c r="L57" s="1661">
        <v>359.0</v>
      </c>
      <c r="M57" s="1661">
        <v>471.0</v>
      </c>
      <c r="N57" s="1661">
        <v>583.0</v>
      </c>
      <c r="O57" s="1659" t="s">
        <v>112</v>
      </c>
      <c r="P57" s="1661">
        <v>5.0</v>
      </c>
      <c r="Q57" s="1661">
        <v>14.0</v>
      </c>
      <c r="R57" s="1661">
        <v>24.0</v>
      </c>
      <c r="S57" s="1661">
        <v>34.0</v>
      </c>
      <c r="T57" s="1661">
        <v>44.0</v>
      </c>
      <c r="U57" s="1661">
        <v>54.0</v>
      </c>
      <c r="V57" s="1659" t="s">
        <v>115</v>
      </c>
      <c r="W57" s="1659" t="s">
        <v>6819</v>
      </c>
      <c r="X57" s="1659" t="s">
        <v>6820</v>
      </c>
      <c r="Y57" s="1659" t="s">
        <v>6821</v>
      </c>
      <c r="Z57" s="1659" t="s">
        <v>6822</v>
      </c>
      <c r="AA57" s="1659" t="s">
        <v>6823</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6824</v>
      </c>
      <c r="B58" s="1665" t="s">
        <v>515</v>
      </c>
      <c r="C58" s="1665" t="s">
        <v>675</v>
      </c>
      <c r="D58" s="1665" t="s">
        <v>212</v>
      </c>
      <c r="E58" s="1665" t="s">
        <v>282</v>
      </c>
      <c r="F58" s="1665" t="s">
        <v>482</v>
      </c>
      <c r="G58" s="1665" t="s">
        <v>1014</v>
      </c>
      <c r="H58" s="1662"/>
      <c r="I58" s="1661">
        <v>34.0</v>
      </c>
      <c r="J58" s="1661">
        <v>135.0</v>
      </c>
      <c r="K58" s="1661">
        <v>247.0</v>
      </c>
      <c r="L58" s="1661">
        <v>359.0</v>
      </c>
      <c r="M58" s="1661">
        <v>471.0</v>
      </c>
      <c r="N58" s="1661">
        <v>583.0</v>
      </c>
      <c r="O58" s="1665" t="s">
        <v>112</v>
      </c>
      <c r="P58" s="1661">
        <v>5.0</v>
      </c>
      <c r="Q58" s="1661">
        <v>14.0</v>
      </c>
      <c r="R58" s="1661">
        <v>24.0</v>
      </c>
      <c r="S58" s="1661">
        <v>34.0</v>
      </c>
      <c r="T58" s="1661">
        <v>44.0</v>
      </c>
      <c r="U58" s="1661">
        <v>54.0</v>
      </c>
      <c r="V58" s="1665" t="s">
        <v>115</v>
      </c>
      <c r="W58" s="1665" t="s">
        <v>6825</v>
      </c>
      <c r="X58" s="1665" t="s">
        <v>6826</v>
      </c>
      <c r="Y58" s="1665" t="s">
        <v>6827</v>
      </c>
      <c r="Z58" s="1665" t="s">
        <v>6828</v>
      </c>
      <c r="AA58" s="1665" t="s">
        <v>6829</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6830</v>
      </c>
      <c r="B59" s="1665" t="s">
        <v>515</v>
      </c>
      <c r="C59" s="1665" t="s">
        <v>675</v>
      </c>
      <c r="D59" s="1665" t="s">
        <v>212</v>
      </c>
      <c r="E59" s="1665" t="s">
        <v>282</v>
      </c>
      <c r="F59" s="1665" t="s">
        <v>482</v>
      </c>
      <c r="G59" s="1665" t="s">
        <v>1014</v>
      </c>
      <c r="H59" s="1662"/>
      <c r="I59" s="1661">
        <v>34.0</v>
      </c>
      <c r="J59" s="1661">
        <v>135.0</v>
      </c>
      <c r="K59" s="1661">
        <v>247.0</v>
      </c>
      <c r="L59" s="1661">
        <v>359.0</v>
      </c>
      <c r="M59" s="1661">
        <v>471.0</v>
      </c>
      <c r="N59" s="1661">
        <v>583.0</v>
      </c>
      <c r="O59" s="1665" t="s">
        <v>112</v>
      </c>
      <c r="P59" s="1661">
        <v>5.0</v>
      </c>
      <c r="Q59" s="1661">
        <v>14.0</v>
      </c>
      <c r="R59" s="1661">
        <v>24.0</v>
      </c>
      <c r="S59" s="1661">
        <v>34.0</v>
      </c>
      <c r="T59" s="1661">
        <v>44.0</v>
      </c>
      <c r="U59" s="1661">
        <v>54.0</v>
      </c>
      <c r="V59" s="1665" t="s">
        <v>115</v>
      </c>
      <c r="W59" s="1665" t="s">
        <v>6831</v>
      </c>
      <c r="X59" s="1665" t="s">
        <v>6832</v>
      </c>
      <c r="Y59" s="1665" t="s">
        <v>6833</v>
      </c>
      <c r="Z59" s="1665" t="s">
        <v>6834</v>
      </c>
      <c r="AA59" s="1665" t="s">
        <v>6835</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6836</v>
      </c>
      <c r="B60" s="1665" t="s">
        <v>515</v>
      </c>
      <c r="C60" s="1665" t="s">
        <v>675</v>
      </c>
      <c r="D60" s="1665" t="s">
        <v>212</v>
      </c>
      <c r="E60" s="1665" t="s">
        <v>282</v>
      </c>
      <c r="F60" s="1665" t="s">
        <v>482</v>
      </c>
      <c r="G60" s="1665" t="s">
        <v>1014</v>
      </c>
      <c r="H60" s="1662"/>
      <c r="I60" s="1661">
        <v>34.0</v>
      </c>
      <c r="J60" s="1661">
        <v>135.0</v>
      </c>
      <c r="K60" s="1661">
        <v>247.0</v>
      </c>
      <c r="L60" s="1661">
        <v>359.0</v>
      </c>
      <c r="M60" s="1661">
        <v>471.0</v>
      </c>
      <c r="N60" s="1661">
        <v>583.0</v>
      </c>
      <c r="O60" s="1665" t="s">
        <v>112</v>
      </c>
      <c r="P60" s="1661">
        <v>5.0</v>
      </c>
      <c r="Q60" s="1661">
        <v>14.0</v>
      </c>
      <c r="R60" s="1661">
        <v>24.0</v>
      </c>
      <c r="S60" s="1661">
        <v>34.0</v>
      </c>
      <c r="T60" s="1661">
        <v>44.0</v>
      </c>
      <c r="U60" s="1661">
        <v>54.0</v>
      </c>
      <c r="V60" s="1665" t="s">
        <v>115</v>
      </c>
      <c r="W60" s="1665" t="s">
        <v>6837</v>
      </c>
      <c r="X60" s="1665" t="s">
        <v>6838</v>
      </c>
      <c r="Y60" s="1665" t="s">
        <v>6839</v>
      </c>
      <c r="Z60" s="1665" t="s">
        <v>6840</v>
      </c>
      <c r="AA60" s="1665" t="s">
        <v>6841</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6842</v>
      </c>
      <c r="B61" s="1665" t="s">
        <v>515</v>
      </c>
      <c r="C61" s="1665" t="s">
        <v>675</v>
      </c>
      <c r="D61" s="1665" t="s">
        <v>212</v>
      </c>
      <c r="E61" s="1665" t="s">
        <v>282</v>
      </c>
      <c r="F61" s="1665" t="s">
        <v>482</v>
      </c>
      <c r="G61" s="1665" t="s">
        <v>1014</v>
      </c>
      <c r="H61" s="1662"/>
      <c r="I61" s="1661">
        <v>34.0</v>
      </c>
      <c r="J61" s="1661">
        <v>135.0</v>
      </c>
      <c r="K61" s="1661">
        <v>247.0</v>
      </c>
      <c r="L61" s="1661">
        <v>359.0</v>
      </c>
      <c r="M61" s="1661">
        <v>471.0</v>
      </c>
      <c r="N61" s="1661">
        <v>583.0</v>
      </c>
      <c r="O61" s="1665" t="s">
        <v>112</v>
      </c>
      <c r="P61" s="1661">
        <v>5.0</v>
      </c>
      <c r="Q61" s="1661">
        <v>14.0</v>
      </c>
      <c r="R61" s="1661">
        <v>24.0</v>
      </c>
      <c r="S61" s="1661">
        <v>34.0</v>
      </c>
      <c r="T61" s="1661">
        <v>44.0</v>
      </c>
      <c r="U61" s="1661">
        <v>54.0</v>
      </c>
      <c r="V61" s="1665" t="s">
        <v>115</v>
      </c>
      <c r="W61" s="1665" t="s">
        <v>6843</v>
      </c>
      <c r="X61" s="1665" t="s">
        <v>6844</v>
      </c>
      <c r="Y61" s="1665" t="s">
        <v>6845</v>
      </c>
      <c r="Z61" s="1665" t="s">
        <v>6846</v>
      </c>
      <c r="AA61" s="1665" t="s">
        <v>6847</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6848</v>
      </c>
      <c r="B62" s="1665" t="s">
        <v>515</v>
      </c>
      <c r="C62" s="1665" t="s">
        <v>675</v>
      </c>
      <c r="D62" s="1665" t="s">
        <v>212</v>
      </c>
      <c r="E62" s="1665" t="s">
        <v>282</v>
      </c>
      <c r="F62" s="1665" t="s">
        <v>482</v>
      </c>
      <c r="G62" s="1665" t="s">
        <v>1014</v>
      </c>
      <c r="H62" s="1662"/>
      <c r="I62" s="1661">
        <v>34.0</v>
      </c>
      <c r="J62" s="1661">
        <v>135.0</v>
      </c>
      <c r="K62" s="1661">
        <v>247.0</v>
      </c>
      <c r="L62" s="1661">
        <v>359.0</v>
      </c>
      <c r="M62" s="1661">
        <v>471.0</v>
      </c>
      <c r="N62" s="1661">
        <v>583.0</v>
      </c>
      <c r="O62" s="1665" t="s">
        <v>112</v>
      </c>
      <c r="P62" s="1661">
        <v>5.0</v>
      </c>
      <c r="Q62" s="1661">
        <v>14.0</v>
      </c>
      <c r="R62" s="1661">
        <v>24.0</v>
      </c>
      <c r="S62" s="1661">
        <v>34.0</v>
      </c>
      <c r="T62" s="1661">
        <v>44.0</v>
      </c>
      <c r="U62" s="1661">
        <v>54.0</v>
      </c>
      <c r="V62" s="1665" t="s">
        <v>115</v>
      </c>
      <c r="W62" s="1665" t="s">
        <v>6849</v>
      </c>
      <c r="X62" s="1665" t="s">
        <v>6850</v>
      </c>
      <c r="Y62" s="1665" t="s">
        <v>6851</v>
      </c>
      <c r="Z62" s="1665" t="s">
        <v>6852</v>
      </c>
      <c r="AA62" s="1665" t="s">
        <v>6853</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6854</v>
      </c>
      <c r="B63" s="1665" t="s">
        <v>515</v>
      </c>
      <c r="C63" s="1665" t="s">
        <v>675</v>
      </c>
      <c r="D63" s="1659" t="s">
        <v>212</v>
      </c>
      <c r="E63" s="1659" t="s">
        <v>282</v>
      </c>
      <c r="F63" s="1659" t="s">
        <v>482</v>
      </c>
      <c r="G63" s="1659" t="s">
        <v>1014</v>
      </c>
      <c r="H63" s="1660"/>
      <c r="I63" s="1661">
        <v>34.0</v>
      </c>
      <c r="J63" s="1661">
        <v>135.0</v>
      </c>
      <c r="K63" s="1661">
        <v>247.0</v>
      </c>
      <c r="L63" s="1661">
        <v>359.0</v>
      </c>
      <c r="M63" s="1661">
        <v>471.0</v>
      </c>
      <c r="N63" s="1661">
        <v>583.0</v>
      </c>
      <c r="O63" s="1659" t="s">
        <v>112</v>
      </c>
      <c r="P63" s="1661">
        <v>5.0</v>
      </c>
      <c r="Q63" s="1661">
        <v>14.0</v>
      </c>
      <c r="R63" s="1661">
        <v>24.0</v>
      </c>
      <c r="S63" s="1661">
        <v>34.0</v>
      </c>
      <c r="T63" s="1661">
        <v>44.0</v>
      </c>
      <c r="U63" s="1661">
        <v>54.0</v>
      </c>
      <c r="V63" s="1659" t="s">
        <v>115</v>
      </c>
      <c r="W63" s="1659" t="s">
        <v>6855</v>
      </c>
      <c r="X63" s="1659" t="s">
        <v>6856</v>
      </c>
      <c r="Y63" s="1659" t="s">
        <v>6857</v>
      </c>
      <c r="Z63" s="1659" t="s">
        <v>6858</v>
      </c>
      <c r="AA63" s="1659" t="s">
        <v>6859</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6860</v>
      </c>
      <c r="B64" s="1695" t="s">
        <v>515</v>
      </c>
      <c r="C64" s="1695" t="s">
        <v>675</v>
      </c>
      <c r="D64" s="1658" t="s">
        <v>212</v>
      </c>
      <c r="E64" s="1659" t="s">
        <v>282</v>
      </c>
      <c r="F64" s="1659" t="s">
        <v>482</v>
      </c>
      <c r="G64" s="1659" t="s">
        <v>1014</v>
      </c>
      <c r="H64" s="1660"/>
      <c r="I64" s="1661">
        <v>34.0</v>
      </c>
      <c r="J64" s="1661">
        <v>135.0</v>
      </c>
      <c r="K64" s="1661">
        <v>247.0</v>
      </c>
      <c r="L64" s="1661">
        <v>359.0</v>
      </c>
      <c r="M64" s="1661">
        <v>471.0</v>
      </c>
      <c r="N64" s="1661">
        <v>583.0</v>
      </c>
      <c r="O64" s="1659" t="s">
        <v>112</v>
      </c>
      <c r="P64" s="1661">
        <v>5.0</v>
      </c>
      <c r="Q64" s="1661">
        <v>14.0</v>
      </c>
      <c r="R64" s="1661">
        <v>24.0</v>
      </c>
      <c r="S64" s="1661">
        <v>34.0</v>
      </c>
      <c r="T64" s="1661">
        <v>44.0</v>
      </c>
      <c r="U64" s="1661">
        <v>54.0</v>
      </c>
      <c r="V64" s="1659" t="s">
        <v>115</v>
      </c>
      <c r="W64" s="1658" t="s">
        <v>6861</v>
      </c>
      <c r="X64" s="1658" t="s">
        <v>6862</v>
      </c>
      <c r="Y64" s="1658" t="s">
        <v>6863</v>
      </c>
      <c r="Z64" s="1658" t="s">
        <v>6864</v>
      </c>
      <c r="AA64" s="1658" t="s">
        <v>6865</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6866</v>
      </c>
      <c r="B65" s="1665" t="s">
        <v>515</v>
      </c>
      <c r="C65" s="1665" t="s">
        <v>675</v>
      </c>
      <c r="D65" s="1665" t="s">
        <v>212</v>
      </c>
      <c r="E65" s="1665" t="s">
        <v>282</v>
      </c>
      <c r="F65" s="1665" t="s">
        <v>482</v>
      </c>
      <c r="G65" s="1665" t="s">
        <v>1014</v>
      </c>
      <c r="H65" s="1662"/>
      <c r="I65" s="1661">
        <v>34.0</v>
      </c>
      <c r="J65" s="1661">
        <v>135.0</v>
      </c>
      <c r="K65" s="1661">
        <v>247.0</v>
      </c>
      <c r="L65" s="1661">
        <v>359.0</v>
      </c>
      <c r="M65" s="1661">
        <v>471.0</v>
      </c>
      <c r="N65" s="1661">
        <v>583.0</v>
      </c>
      <c r="O65" s="1665" t="s">
        <v>112</v>
      </c>
      <c r="P65" s="1661">
        <v>5.0</v>
      </c>
      <c r="Q65" s="1661">
        <v>14.0</v>
      </c>
      <c r="R65" s="1661">
        <v>24.0</v>
      </c>
      <c r="S65" s="1661">
        <v>34.0</v>
      </c>
      <c r="T65" s="1661">
        <v>44.0</v>
      </c>
      <c r="U65" s="1661">
        <v>54.0</v>
      </c>
      <c r="V65" s="1665" t="s">
        <v>115</v>
      </c>
      <c r="W65" s="1665" t="s">
        <v>6867</v>
      </c>
      <c r="X65" s="1665" t="s">
        <v>6868</v>
      </c>
      <c r="Y65" s="1665" t="s">
        <v>6869</v>
      </c>
      <c r="Z65" s="1665" t="s">
        <v>6870</v>
      </c>
      <c r="AA65" s="1665" t="s">
        <v>6871</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6872</v>
      </c>
      <c r="B66" s="1665" t="s">
        <v>515</v>
      </c>
      <c r="C66" s="1665" t="s">
        <v>675</v>
      </c>
      <c r="D66" s="1660" t="s">
        <v>212</v>
      </c>
      <c r="E66" s="1660" t="s">
        <v>282</v>
      </c>
      <c r="F66" s="1660" t="s">
        <v>482</v>
      </c>
      <c r="G66" s="1660" t="s">
        <v>1014</v>
      </c>
      <c r="H66" s="1660"/>
      <c r="I66" s="1661">
        <v>34.0</v>
      </c>
      <c r="J66" s="1661">
        <v>135.0</v>
      </c>
      <c r="K66" s="1696">
        <v>247.0</v>
      </c>
      <c r="L66" s="1661">
        <v>359.0</v>
      </c>
      <c r="M66" s="1661">
        <v>471.0</v>
      </c>
      <c r="N66" s="1696">
        <v>583.0</v>
      </c>
      <c r="O66" s="1660" t="s">
        <v>112</v>
      </c>
      <c r="P66" s="1661">
        <v>5.0</v>
      </c>
      <c r="Q66" s="1661">
        <v>14.0</v>
      </c>
      <c r="R66" s="1696">
        <v>24.0</v>
      </c>
      <c r="S66" s="1661">
        <v>34.0</v>
      </c>
      <c r="T66" s="1661">
        <v>44.0</v>
      </c>
      <c r="U66" s="1696">
        <v>54.0</v>
      </c>
      <c r="V66" s="1660" t="s">
        <v>115</v>
      </c>
      <c r="W66" s="1659" t="s">
        <v>6873</v>
      </c>
      <c r="X66" s="1659" t="s">
        <v>6874</v>
      </c>
      <c r="Y66" s="1659" t="s">
        <v>6875</v>
      </c>
      <c r="Z66" s="1659" t="s">
        <v>6876</v>
      </c>
      <c r="AA66" s="1659" t="s">
        <v>6877</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6878</v>
      </c>
      <c r="B67" s="1675" t="s">
        <v>515</v>
      </c>
      <c r="C67" s="1675" t="s">
        <v>675</v>
      </c>
      <c r="D67" s="1670" t="s">
        <v>212</v>
      </c>
      <c r="E67" s="1670" t="s">
        <v>282</v>
      </c>
      <c r="F67" s="1670" t="s">
        <v>482</v>
      </c>
      <c r="G67" s="1670" t="s">
        <v>1014</v>
      </c>
      <c r="H67" s="1670"/>
      <c r="I67" s="1698">
        <v>34.0</v>
      </c>
      <c r="J67" s="1698">
        <v>135.0</v>
      </c>
      <c r="K67" s="1698">
        <v>247.0</v>
      </c>
      <c r="L67" s="1698">
        <v>359.0</v>
      </c>
      <c r="M67" s="1698">
        <v>471.0</v>
      </c>
      <c r="N67" s="1698">
        <v>583.0</v>
      </c>
      <c r="O67" s="1670" t="s">
        <v>112</v>
      </c>
      <c r="P67" s="1698">
        <v>5.0</v>
      </c>
      <c r="Q67" s="1698">
        <v>14.0</v>
      </c>
      <c r="R67" s="1698">
        <v>24.0</v>
      </c>
      <c r="S67" s="1698">
        <v>34.0</v>
      </c>
      <c r="T67" s="1698">
        <v>44.0</v>
      </c>
      <c r="U67" s="1698">
        <v>54.0</v>
      </c>
      <c r="V67" s="1670" t="s">
        <v>115</v>
      </c>
      <c r="W67" s="1669" t="s">
        <v>6879</v>
      </c>
      <c r="X67" s="1669" t="s">
        <v>6880</v>
      </c>
      <c r="Y67" s="1669" t="s">
        <v>6881</v>
      </c>
      <c r="Z67" s="1669" t="s">
        <v>6882</v>
      </c>
      <c r="AA67" s="1669" t="s">
        <v>6883</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6884</v>
      </c>
      <c r="B68" s="1659" t="s">
        <v>515</v>
      </c>
      <c r="C68" s="1678" t="s">
        <v>561</v>
      </c>
      <c r="D68" s="1660" t="s">
        <v>212</v>
      </c>
      <c r="E68" s="1659" t="s">
        <v>562</v>
      </c>
      <c r="F68" s="1659" t="s">
        <v>598</v>
      </c>
      <c r="G68" s="1659" t="s">
        <v>705</v>
      </c>
      <c r="H68" s="1659" t="s">
        <v>1044</v>
      </c>
      <c r="I68" s="1661">
        <v>29.0</v>
      </c>
      <c r="J68" s="1661">
        <v>117.0</v>
      </c>
      <c r="K68" s="1661">
        <v>215.0</v>
      </c>
      <c r="L68" s="1661">
        <v>313.0</v>
      </c>
      <c r="M68" s="1661">
        <v>411.0</v>
      </c>
      <c r="N68" s="1661">
        <v>509.0</v>
      </c>
      <c r="O68" s="1659" t="s">
        <v>112</v>
      </c>
      <c r="P68" s="1661">
        <v>5.0</v>
      </c>
      <c r="Q68" s="1661">
        <v>15.0</v>
      </c>
      <c r="R68" s="1661">
        <v>26.0</v>
      </c>
      <c r="S68" s="1661">
        <v>37.0</v>
      </c>
      <c r="T68" s="1661">
        <v>48.0</v>
      </c>
      <c r="U68" s="1661">
        <v>59.0</v>
      </c>
      <c r="V68" s="1659" t="s">
        <v>115</v>
      </c>
      <c r="W68" s="1659" t="s">
        <v>6885</v>
      </c>
      <c r="X68" s="1659" t="s">
        <v>6886</v>
      </c>
      <c r="Y68" s="1659" t="s">
        <v>6887</v>
      </c>
      <c r="Z68" s="1659" t="s">
        <v>6888</v>
      </c>
      <c r="AA68" s="1659" t="s">
        <v>6889</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6890</v>
      </c>
      <c r="B69" s="1665" t="s">
        <v>515</v>
      </c>
      <c r="C69" s="1678" t="s">
        <v>561</v>
      </c>
      <c r="D69" s="1660" t="s">
        <v>212</v>
      </c>
      <c r="E69" s="1659" t="s">
        <v>562</v>
      </c>
      <c r="F69" s="1659" t="s">
        <v>598</v>
      </c>
      <c r="G69" s="1659" t="s">
        <v>705</v>
      </c>
      <c r="H69" s="1659" t="s">
        <v>1044</v>
      </c>
      <c r="I69" s="1661">
        <v>29.0</v>
      </c>
      <c r="J69" s="1661">
        <v>117.0</v>
      </c>
      <c r="K69" s="1661">
        <v>215.0</v>
      </c>
      <c r="L69" s="1661">
        <v>313.0</v>
      </c>
      <c r="M69" s="1661">
        <v>411.0</v>
      </c>
      <c r="N69" s="1661">
        <v>509.0</v>
      </c>
      <c r="O69" s="1659" t="s">
        <v>112</v>
      </c>
      <c r="P69" s="1661">
        <v>5.0</v>
      </c>
      <c r="Q69" s="1661">
        <v>15.0</v>
      </c>
      <c r="R69" s="1661">
        <v>26.0</v>
      </c>
      <c r="S69" s="1661">
        <v>37.0</v>
      </c>
      <c r="T69" s="1661">
        <v>48.0</v>
      </c>
      <c r="U69" s="1661">
        <v>59.0</v>
      </c>
      <c r="V69" s="1659" t="s">
        <v>115</v>
      </c>
      <c r="W69" s="1659" t="s">
        <v>6891</v>
      </c>
      <c r="X69" s="1659" t="s">
        <v>6892</v>
      </c>
      <c r="Y69" s="1659" t="s">
        <v>6893</v>
      </c>
      <c r="Z69" s="1659" t="s">
        <v>6894</v>
      </c>
      <c r="AA69" s="1659" t="s">
        <v>6895</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6896</v>
      </c>
      <c r="B70" s="1665" t="s">
        <v>515</v>
      </c>
      <c r="C70" s="1678" t="s">
        <v>561</v>
      </c>
      <c r="D70" s="1660" t="s">
        <v>212</v>
      </c>
      <c r="E70" s="1659" t="s">
        <v>562</v>
      </c>
      <c r="F70" s="1659" t="s">
        <v>598</v>
      </c>
      <c r="G70" s="1659" t="s">
        <v>705</v>
      </c>
      <c r="H70" s="1659" t="s">
        <v>1044</v>
      </c>
      <c r="I70" s="1661">
        <v>29.0</v>
      </c>
      <c r="J70" s="1661">
        <v>117.0</v>
      </c>
      <c r="K70" s="1661">
        <v>215.0</v>
      </c>
      <c r="L70" s="1661">
        <v>313.0</v>
      </c>
      <c r="M70" s="1661">
        <v>411.0</v>
      </c>
      <c r="N70" s="1661">
        <v>509.0</v>
      </c>
      <c r="O70" s="1659" t="s">
        <v>112</v>
      </c>
      <c r="P70" s="1661">
        <v>5.0</v>
      </c>
      <c r="Q70" s="1661">
        <v>15.0</v>
      </c>
      <c r="R70" s="1661">
        <v>26.0</v>
      </c>
      <c r="S70" s="1661">
        <v>37.0</v>
      </c>
      <c r="T70" s="1661">
        <v>48.0</v>
      </c>
      <c r="U70" s="1661">
        <v>59.0</v>
      </c>
      <c r="V70" s="1659" t="s">
        <v>115</v>
      </c>
      <c r="W70" s="1659" t="s">
        <v>6897</v>
      </c>
      <c r="X70" s="1659" t="s">
        <v>6898</v>
      </c>
      <c r="Y70" s="1659" t="s">
        <v>6899</v>
      </c>
      <c r="Z70" s="1659" t="s">
        <v>6900</v>
      </c>
      <c r="AA70" s="1659" t="s">
        <v>6901</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6902</v>
      </c>
      <c r="B71" s="1665" t="s">
        <v>515</v>
      </c>
      <c r="C71" s="1678" t="s">
        <v>561</v>
      </c>
      <c r="D71" s="1660" t="s">
        <v>212</v>
      </c>
      <c r="E71" s="1659" t="s">
        <v>562</v>
      </c>
      <c r="F71" s="1659" t="s">
        <v>598</v>
      </c>
      <c r="G71" s="1659" t="s">
        <v>705</v>
      </c>
      <c r="H71" s="1659" t="s">
        <v>1044</v>
      </c>
      <c r="I71" s="1661">
        <v>29.0</v>
      </c>
      <c r="J71" s="1661">
        <v>117.0</v>
      </c>
      <c r="K71" s="1661">
        <v>215.0</v>
      </c>
      <c r="L71" s="1661">
        <v>313.0</v>
      </c>
      <c r="M71" s="1661">
        <v>411.0</v>
      </c>
      <c r="N71" s="1661">
        <v>509.0</v>
      </c>
      <c r="O71" s="1659" t="s">
        <v>112</v>
      </c>
      <c r="P71" s="1661">
        <v>5.0</v>
      </c>
      <c r="Q71" s="1661">
        <v>15.0</v>
      </c>
      <c r="R71" s="1661">
        <v>26.0</v>
      </c>
      <c r="S71" s="1661">
        <v>37.0</v>
      </c>
      <c r="T71" s="1661">
        <v>48.0</v>
      </c>
      <c r="U71" s="1661">
        <v>59.0</v>
      </c>
      <c r="V71" s="1659" t="s">
        <v>115</v>
      </c>
      <c r="W71" s="1659" t="s">
        <v>6903</v>
      </c>
      <c r="X71" s="1659" t="s">
        <v>6904</v>
      </c>
      <c r="Y71" s="1659" t="s">
        <v>6905</v>
      </c>
      <c r="Z71" s="1659" t="s">
        <v>6906</v>
      </c>
      <c r="AA71" s="1659" t="s">
        <v>6907</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6908</v>
      </c>
      <c r="B72" s="1665" t="s">
        <v>515</v>
      </c>
      <c r="C72" s="1678" t="s">
        <v>561</v>
      </c>
      <c r="D72" s="1660" t="s">
        <v>212</v>
      </c>
      <c r="E72" s="1659" t="s">
        <v>562</v>
      </c>
      <c r="F72" s="1659" t="s">
        <v>598</v>
      </c>
      <c r="G72" s="1659" t="s">
        <v>705</v>
      </c>
      <c r="H72" s="1659" t="s">
        <v>1044</v>
      </c>
      <c r="I72" s="1661">
        <v>29.0</v>
      </c>
      <c r="J72" s="1661">
        <v>117.0</v>
      </c>
      <c r="K72" s="1661">
        <v>215.0</v>
      </c>
      <c r="L72" s="1661">
        <v>313.0</v>
      </c>
      <c r="M72" s="1661">
        <v>411.0</v>
      </c>
      <c r="N72" s="1661">
        <v>509.0</v>
      </c>
      <c r="O72" s="1659" t="s">
        <v>112</v>
      </c>
      <c r="P72" s="1661">
        <v>5.0</v>
      </c>
      <c r="Q72" s="1661">
        <v>15.0</v>
      </c>
      <c r="R72" s="1661">
        <v>26.0</v>
      </c>
      <c r="S72" s="1661">
        <v>37.0</v>
      </c>
      <c r="T72" s="1661">
        <v>48.0</v>
      </c>
      <c r="U72" s="1661">
        <v>59.0</v>
      </c>
      <c r="V72" s="1659" t="s">
        <v>115</v>
      </c>
      <c r="W72" s="1659" t="s">
        <v>6909</v>
      </c>
      <c r="X72" s="1659" t="s">
        <v>6910</v>
      </c>
      <c r="Y72" s="1659" t="s">
        <v>6911</v>
      </c>
      <c r="Z72" s="1659" t="s">
        <v>6912</v>
      </c>
      <c r="AA72" s="1659" t="s">
        <v>6913</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6914</v>
      </c>
      <c r="B73" s="1665" t="s">
        <v>515</v>
      </c>
      <c r="C73" s="1678" t="s">
        <v>561</v>
      </c>
      <c r="D73" s="1660" t="s">
        <v>212</v>
      </c>
      <c r="E73" s="1659" t="s">
        <v>562</v>
      </c>
      <c r="F73" s="1659" t="s">
        <v>598</v>
      </c>
      <c r="G73" s="1659" t="s">
        <v>705</v>
      </c>
      <c r="H73" s="1659" t="s">
        <v>1044</v>
      </c>
      <c r="I73" s="1661">
        <v>29.0</v>
      </c>
      <c r="J73" s="1661">
        <v>117.0</v>
      </c>
      <c r="K73" s="1661">
        <v>215.0</v>
      </c>
      <c r="L73" s="1661">
        <v>313.0</v>
      </c>
      <c r="M73" s="1661">
        <v>411.0</v>
      </c>
      <c r="N73" s="1661">
        <v>509.0</v>
      </c>
      <c r="O73" s="1659" t="s">
        <v>112</v>
      </c>
      <c r="P73" s="1661">
        <v>5.0</v>
      </c>
      <c r="Q73" s="1661">
        <v>15.0</v>
      </c>
      <c r="R73" s="1661">
        <v>26.0</v>
      </c>
      <c r="S73" s="1661">
        <v>37.0</v>
      </c>
      <c r="T73" s="1661">
        <v>48.0</v>
      </c>
      <c r="U73" s="1661">
        <v>59.0</v>
      </c>
      <c r="V73" s="1659" t="s">
        <v>115</v>
      </c>
      <c r="W73" s="1659" t="s">
        <v>6915</v>
      </c>
      <c r="X73" s="1659" t="s">
        <v>6916</v>
      </c>
      <c r="Y73" s="1659" t="s">
        <v>6917</v>
      </c>
      <c r="Z73" s="1659" t="s">
        <v>6918</v>
      </c>
      <c r="AA73" s="1659" t="s">
        <v>6919</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6920</v>
      </c>
      <c r="B74" s="1665" t="s">
        <v>515</v>
      </c>
      <c r="C74" s="1678" t="s">
        <v>561</v>
      </c>
      <c r="D74" s="1660" t="s">
        <v>212</v>
      </c>
      <c r="E74" s="1659" t="s">
        <v>562</v>
      </c>
      <c r="F74" s="1659" t="s">
        <v>598</v>
      </c>
      <c r="G74" s="1659" t="s">
        <v>705</v>
      </c>
      <c r="H74" s="1659" t="s">
        <v>1044</v>
      </c>
      <c r="I74" s="1661">
        <v>29.0</v>
      </c>
      <c r="J74" s="1661">
        <v>117.0</v>
      </c>
      <c r="K74" s="1661">
        <v>215.0</v>
      </c>
      <c r="L74" s="1661">
        <v>313.0</v>
      </c>
      <c r="M74" s="1661">
        <v>411.0</v>
      </c>
      <c r="N74" s="1661">
        <v>509.0</v>
      </c>
      <c r="O74" s="1659" t="s">
        <v>112</v>
      </c>
      <c r="P74" s="1661">
        <v>5.0</v>
      </c>
      <c r="Q74" s="1661">
        <v>15.0</v>
      </c>
      <c r="R74" s="1661">
        <v>26.0</v>
      </c>
      <c r="S74" s="1661">
        <v>37.0</v>
      </c>
      <c r="T74" s="1661">
        <v>48.0</v>
      </c>
      <c r="U74" s="1661">
        <v>59.0</v>
      </c>
      <c r="V74" s="1659" t="s">
        <v>115</v>
      </c>
      <c r="W74" s="1659" t="s">
        <v>6903</v>
      </c>
      <c r="X74" s="1659" t="s">
        <v>6904</v>
      </c>
      <c r="Y74" s="1659" t="s">
        <v>6905</v>
      </c>
      <c r="Z74" s="1659" t="s">
        <v>6906</v>
      </c>
      <c r="AA74" s="1659" t="s">
        <v>6921</v>
      </c>
      <c r="AB74" s="1666" t="s">
        <v>6922</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6923</v>
      </c>
      <c r="B75" s="1665" t="s">
        <v>515</v>
      </c>
      <c r="C75" s="1678" t="s">
        <v>561</v>
      </c>
      <c r="D75" s="1660" t="s">
        <v>212</v>
      </c>
      <c r="E75" s="1659" t="s">
        <v>562</v>
      </c>
      <c r="F75" s="1659" t="s">
        <v>598</v>
      </c>
      <c r="G75" s="1659" t="s">
        <v>705</v>
      </c>
      <c r="H75" s="1659" t="s">
        <v>1044</v>
      </c>
      <c r="I75" s="1661">
        <v>29.0</v>
      </c>
      <c r="J75" s="1661">
        <v>117.0</v>
      </c>
      <c r="K75" s="1661">
        <v>215.0</v>
      </c>
      <c r="L75" s="1661">
        <v>313.0</v>
      </c>
      <c r="M75" s="1661">
        <v>411.0</v>
      </c>
      <c r="N75" s="1661">
        <v>509.0</v>
      </c>
      <c r="O75" s="1659" t="s">
        <v>112</v>
      </c>
      <c r="P75" s="1661">
        <v>5.0</v>
      </c>
      <c r="Q75" s="1661">
        <v>15.0</v>
      </c>
      <c r="R75" s="1661">
        <v>26.0</v>
      </c>
      <c r="S75" s="1661">
        <v>37.0</v>
      </c>
      <c r="T75" s="1661">
        <v>48.0</v>
      </c>
      <c r="U75" s="1661">
        <v>59.0</v>
      </c>
      <c r="V75" s="1659" t="s">
        <v>115</v>
      </c>
      <c r="W75" s="1659" t="s">
        <v>6924</v>
      </c>
      <c r="X75" s="1659" t="s">
        <v>6925</v>
      </c>
      <c r="Y75" s="1659" t="s">
        <v>6926</v>
      </c>
      <c r="Z75" s="1659" t="s">
        <v>6927</v>
      </c>
      <c r="AA75" s="1659" t="s">
        <v>6928</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6929</v>
      </c>
      <c r="B76" s="1665" t="s">
        <v>515</v>
      </c>
      <c r="C76" s="1678" t="s">
        <v>561</v>
      </c>
      <c r="D76" s="1660" t="s">
        <v>212</v>
      </c>
      <c r="E76" s="1659" t="s">
        <v>562</v>
      </c>
      <c r="F76" s="1659" t="s">
        <v>598</v>
      </c>
      <c r="G76" s="1659" t="s">
        <v>705</v>
      </c>
      <c r="H76" s="1659" t="s">
        <v>1044</v>
      </c>
      <c r="I76" s="1661">
        <v>29.0</v>
      </c>
      <c r="J76" s="1661">
        <v>117.0</v>
      </c>
      <c r="K76" s="1661">
        <v>215.0</v>
      </c>
      <c r="L76" s="1661">
        <v>313.0</v>
      </c>
      <c r="M76" s="1661">
        <v>411.0</v>
      </c>
      <c r="N76" s="1661">
        <v>509.0</v>
      </c>
      <c r="O76" s="1659" t="s">
        <v>112</v>
      </c>
      <c r="P76" s="1661">
        <v>5.0</v>
      </c>
      <c r="Q76" s="1661">
        <v>15.0</v>
      </c>
      <c r="R76" s="1661">
        <v>26.0</v>
      </c>
      <c r="S76" s="1661">
        <v>37.0</v>
      </c>
      <c r="T76" s="1661">
        <v>48.0</v>
      </c>
      <c r="U76" s="1661">
        <v>59.0</v>
      </c>
      <c r="V76" s="1659" t="s">
        <v>115</v>
      </c>
      <c r="W76" s="1659" t="s">
        <v>6930</v>
      </c>
      <c r="X76" s="1659" t="s">
        <v>6931</v>
      </c>
      <c r="Y76" s="1659" t="s">
        <v>6932</v>
      </c>
      <c r="Z76" s="1659" t="s">
        <v>6933</v>
      </c>
      <c r="AA76" s="1659" t="s">
        <v>6934</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6935</v>
      </c>
      <c r="B77" s="1665" t="s">
        <v>515</v>
      </c>
      <c r="C77" s="1678" t="s">
        <v>561</v>
      </c>
      <c r="D77" s="1660" t="s">
        <v>212</v>
      </c>
      <c r="E77" s="1659" t="s">
        <v>562</v>
      </c>
      <c r="F77" s="1659" t="s">
        <v>598</v>
      </c>
      <c r="G77" s="1659" t="s">
        <v>705</v>
      </c>
      <c r="H77" s="1659" t="s">
        <v>1044</v>
      </c>
      <c r="I77" s="1661">
        <v>29.0</v>
      </c>
      <c r="J77" s="1661">
        <v>117.0</v>
      </c>
      <c r="K77" s="1661">
        <v>215.0</v>
      </c>
      <c r="L77" s="1661">
        <v>313.0</v>
      </c>
      <c r="M77" s="1661">
        <v>411.0</v>
      </c>
      <c r="N77" s="1661">
        <v>509.0</v>
      </c>
      <c r="O77" s="1659" t="s">
        <v>112</v>
      </c>
      <c r="P77" s="1661">
        <v>5.0</v>
      </c>
      <c r="Q77" s="1661">
        <v>15.0</v>
      </c>
      <c r="R77" s="1661">
        <v>26.0</v>
      </c>
      <c r="S77" s="1661">
        <v>37.0</v>
      </c>
      <c r="T77" s="1661">
        <v>48.0</v>
      </c>
      <c r="U77" s="1661">
        <v>59.0</v>
      </c>
      <c r="V77" s="1659" t="s">
        <v>115</v>
      </c>
      <c r="W77" s="1659" t="s">
        <v>6936</v>
      </c>
      <c r="X77" s="1659" t="s">
        <v>6937</v>
      </c>
      <c r="Y77" s="1659" t="s">
        <v>6938</v>
      </c>
      <c r="Z77" s="1659" t="s">
        <v>6939</v>
      </c>
      <c r="AA77" s="1659" t="s">
        <v>6940</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6941</v>
      </c>
      <c r="B78" s="1669" t="s">
        <v>515</v>
      </c>
      <c r="C78" s="1680" t="s">
        <v>561</v>
      </c>
      <c r="D78" s="1670" t="s">
        <v>212</v>
      </c>
      <c r="E78" s="1669" t="s">
        <v>562</v>
      </c>
      <c r="F78" s="1669" t="s">
        <v>598</v>
      </c>
      <c r="G78" s="1669" t="s">
        <v>705</v>
      </c>
      <c r="H78" s="1669" t="s">
        <v>1044</v>
      </c>
      <c r="I78" s="1671">
        <v>29.0</v>
      </c>
      <c r="J78" s="1671">
        <v>117.0</v>
      </c>
      <c r="K78" s="1671">
        <v>215.0</v>
      </c>
      <c r="L78" s="1671">
        <v>313.0</v>
      </c>
      <c r="M78" s="1671">
        <v>411.0</v>
      </c>
      <c r="N78" s="1671">
        <v>509.0</v>
      </c>
      <c r="O78" s="1669" t="s">
        <v>112</v>
      </c>
      <c r="P78" s="1671">
        <v>5.0</v>
      </c>
      <c r="Q78" s="1671">
        <v>15.0</v>
      </c>
      <c r="R78" s="1671">
        <v>26.0</v>
      </c>
      <c r="S78" s="1671">
        <v>37.0</v>
      </c>
      <c r="T78" s="1671">
        <v>48.0</v>
      </c>
      <c r="U78" s="1671">
        <v>59.0</v>
      </c>
      <c r="V78" s="1669" t="s">
        <v>115</v>
      </c>
      <c r="W78" s="1669" t="s">
        <v>6942</v>
      </c>
      <c r="X78" s="1669" t="s">
        <v>6943</v>
      </c>
      <c r="Y78" s="1669" t="s">
        <v>6944</v>
      </c>
      <c r="Z78" s="1669" t="s">
        <v>6945</v>
      </c>
      <c r="AA78" s="1669" t="s">
        <v>6946</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6947</v>
      </c>
      <c r="B79" s="1659" t="s">
        <v>515</v>
      </c>
      <c r="C79" s="1678" t="s">
        <v>516</v>
      </c>
      <c r="D79" s="1660" t="s">
        <v>212</v>
      </c>
      <c r="E79" s="1659" t="s">
        <v>517</v>
      </c>
      <c r="F79" s="1659" t="s">
        <v>518</v>
      </c>
      <c r="G79" s="1659" t="s">
        <v>339</v>
      </c>
      <c r="H79" s="1659"/>
      <c r="I79" s="1661">
        <v>25.0</v>
      </c>
      <c r="J79" s="1661">
        <v>101.0</v>
      </c>
      <c r="K79" s="1661">
        <v>185.0</v>
      </c>
      <c r="L79" s="1661">
        <v>269.0</v>
      </c>
      <c r="M79" s="1661">
        <v>353.0</v>
      </c>
      <c r="N79" s="1661">
        <v>437.0</v>
      </c>
      <c r="O79" s="1659" t="s">
        <v>112</v>
      </c>
      <c r="P79" s="1661">
        <v>6.0</v>
      </c>
      <c r="Q79" s="1661">
        <v>17.0</v>
      </c>
      <c r="R79" s="1661">
        <v>29.0</v>
      </c>
      <c r="S79" s="1661">
        <v>41.0</v>
      </c>
      <c r="T79" s="1661">
        <v>53.0</v>
      </c>
      <c r="U79" s="1661">
        <v>65.0</v>
      </c>
      <c r="V79" s="1659" t="s">
        <v>115</v>
      </c>
      <c r="W79" s="1659" t="s">
        <v>6948</v>
      </c>
      <c r="X79" s="1659" t="s">
        <v>6949</v>
      </c>
      <c r="Y79" s="1659" t="s">
        <v>6950</v>
      </c>
      <c r="Z79" s="1659" t="s">
        <v>6951</v>
      </c>
      <c r="AA79" s="1659" t="s">
        <v>6952</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6953</v>
      </c>
      <c r="B80" s="1665" t="s">
        <v>515</v>
      </c>
      <c r="C80" s="1678" t="s">
        <v>516</v>
      </c>
      <c r="D80" s="1660" t="s">
        <v>212</v>
      </c>
      <c r="E80" s="1659" t="s">
        <v>517</v>
      </c>
      <c r="F80" s="1659" t="s">
        <v>518</v>
      </c>
      <c r="G80" s="1659" t="s">
        <v>339</v>
      </c>
      <c r="H80" s="1659"/>
      <c r="I80" s="1661">
        <v>25.0</v>
      </c>
      <c r="J80" s="1661">
        <v>101.0</v>
      </c>
      <c r="K80" s="1661">
        <v>185.0</v>
      </c>
      <c r="L80" s="1661">
        <v>269.0</v>
      </c>
      <c r="M80" s="1661">
        <v>353.0</v>
      </c>
      <c r="N80" s="1661">
        <v>437.0</v>
      </c>
      <c r="O80" s="1659" t="s">
        <v>112</v>
      </c>
      <c r="P80" s="1661">
        <v>6.0</v>
      </c>
      <c r="Q80" s="1661">
        <v>17.0</v>
      </c>
      <c r="R80" s="1661">
        <v>29.0</v>
      </c>
      <c r="S80" s="1661">
        <v>41.0</v>
      </c>
      <c r="T80" s="1661">
        <v>53.0</v>
      </c>
      <c r="U80" s="1661">
        <v>65.0</v>
      </c>
      <c r="V80" s="1659" t="s">
        <v>115</v>
      </c>
      <c r="W80" s="1659" t="s">
        <v>6954</v>
      </c>
      <c r="X80" s="1659" t="s">
        <v>6955</v>
      </c>
      <c r="Y80" s="1659" t="s">
        <v>6956</v>
      </c>
      <c r="Z80" s="1659" t="s">
        <v>6957</v>
      </c>
      <c r="AA80" s="1659" t="s">
        <v>6958</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6959</v>
      </c>
      <c r="B81" s="1665" t="s">
        <v>515</v>
      </c>
      <c r="C81" s="1678" t="s">
        <v>516</v>
      </c>
      <c r="D81" s="1660" t="s">
        <v>212</v>
      </c>
      <c r="E81" s="1659" t="s">
        <v>517</v>
      </c>
      <c r="F81" s="1659" t="s">
        <v>518</v>
      </c>
      <c r="G81" s="1659" t="s">
        <v>339</v>
      </c>
      <c r="H81" s="1659"/>
      <c r="I81" s="1661">
        <v>25.0</v>
      </c>
      <c r="J81" s="1661">
        <v>101.0</v>
      </c>
      <c r="K81" s="1661">
        <v>185.0</v>
      </c>
      <c r="L81" s="1661">
        <v>269.0</v>
      </c>
      <c r="M81" s="1661">
        <v>353.0</v>
      </c>
      <c r="N81" s="1661">
        <v>437.0</v>
      </c>
      <c r="O81" s="1659" t="s">
        <v>112</v>
      </c>
      <c r="P81" s="1661">
        <v>6.0</v>
      </c>
      <c r="Q81" s="1661">
        <v>17.0</v>
      </c>
      <c r="R81" s="1661">
        <v>29.0</v>
      </c>
      <c r="S81" s="1661">
        <v>41.0</v>
      </c>
      <c r="T81" s="1661">
        <v>53.0</v>
      </c>
      <c r="U81" s="1661">
        <v>65.0</v>
      </c>
      <c r="V81" s="1659" t="s">
        <v>115</v>
      </c>
      <c r="W81" s="1659" t="s">
        <v>6960</v>
      </c>
      <c r="X81" s="1659" t="s">
        <v>6961</v>
      </c>
      <c r="Y81" s="1659" t="s">
        <v>6962</v>
      </c>
      <c r="Z81" s="1659" t="s">
        <v>6963</v>
      </c>
      <c r="AA81" s="1659" t="s">
        <v>6964</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6965</v>
      </c>
      <c r="B82" s="1665" t="s">
        <v>515</v>
      </c>
      <c r="C82" s="1678" t="s">
        <v>516</v>
      </c>
      <c r="D82" s="1660" t="s">
        <v>212</v>
      </c>
      <c r="E82" s="1659" t="s">
        <v>517</v>
      </c>
      <c r="F82" s="1659" t="s">
        <v>518</v>
      </c>
      <c r="G82" s="1659" t="s">
        <v>339</v>
      </c>
      <c r="H82" s="1659"/>
      <c r="I82" s="1661">
        <v>25.0</v>
      </c>
      <c r="J82" s="1661">
        <v>101.0</v>
      </c>
      <c r="K82" s="1661">
        <v>185.0</v>
      </c>
      <c r="L82" s="1661">
        <v>269.0</v>
      </c>
      <c r="M82" s="1661">
        <v>353.0</v>
      </c>
      <c r="N82" s="1661">
        <v>437.0</v>
      </c>
      <c r="O82" s="1659" t="s">
        <v>112</v>
      </c>
      <c r="P82" s="1661">
        <v>6.0</v>
      </c>
      <c r="Q82" s="1661">
        <v>17.0</v>
      </c>
      <c r="R82" s="1661">
        <v>29.0</v>
      </c>
      <c r="S82" s="1661">
        <v>41.0</v>
      </c>
      <c r="T82" s="1661">
        <v>53.0</v>
      </c>
      <c r="U82" s="1661">
        <v>65.0</v>
      </c>
      <c r="V82" s="1659" t="s">
        <v>115</v>
      </c>
      <c r="W82" s="1659" t="s">
        <v>6966</v>
      </c>
      <c r="X82" s="1659" t="s">
        <v>6967</v>
      </c>
      <c r="Y82" s="1659" t="s">
        <v>6968</v>
      </c>
      <c r="Z82" s="1659" t="s">
        <v>6969</v>
      </c>
      <c r="AA82" s="1659" t="s">
        <v>6970</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6971</v>
      </c>
      <c r="B83" s="1665" t="s">
        <v>515</v>
      </c>
      <c r="C83" s="1678" t="s">
        <v>516</v>
      </c>
      <c r="D83" s="1660" t="s">
        <v>212</v>
      </c>
      <c r="E83" s="1659" t="s">
        <v>517</v>
      </c>
      <c r="F83" s="1659" t="s">
        <v>518</v>
      </c>
      <c r="G83" s="1659" t="s">
        <v>339</v>
      </c>
      <c r="H83" s="1659"/>
      <c r="I83" s="1661">
        <v>25.0</v>
      </c>
      <c r="J83" s="1661">
        <v>101.0</v>
      </c>
      <c r="K83" s="1661">
        <v>185.0</v>
      </c>
      <c r="L83" s="1661">
        <v>269.0</v>
      </c>
      <c r="M83" s="1661">
        <v>353.0</v>
      </c>
      <c r="N83" s="1661">
        <v>437.0</v>
      </c>
      <c r="O83" s="1659" t="s">
        <v>112</v>
      </c>
      <c r="P83" s="1661">
        <v>6.0</v>
      </c>
      <c r="Q83" s="1661">
        <v>17.0</v>
      </c>
      <c r="R83" s="1661">
        <v>29.0</v>
      </c>
      <c r="S83" s="1661">
        <v>41.0</v>
      </c>
      <c r="T83" s="1661">
        <v>53.0</v>
      </c>
      <c r="U83" s="1661">
        <v>65.0</v>
      </c>
      <c r="V83" s="1659" t="s">
        <v>115</v>
      </c>
      <c r="W83" s="1659" t="s">
        <v>6972</v>
      </c>
      <c r="X83" s="1659" t="s">
        <v>6973</v>
      </c>
      <c r="Y83" s="1659" t="s">
        <v>6974</v>
      </c>
      <c r="Z83" s="1659" t="s">
        <v>6975</v>
      </c>
      <c r="AA83" s="1659" t="s">
        <v>6976</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6977</v>
      </c>
      <c r="B84" s="1665" t="s">
        <v>515</v>
      </c>
      <c r="C84" s="1678" t="s">
        <v>516</v>
      </c>
      <c r="D84" s="1660" t="s">
        <v>212</v>
      </c>
      <c r="E84" s="1659" t="s">
        <v>517</v>
      </c>
      <c r="F84" s="1659" t="s">
        <v>518</v>
      </c>
      <c r="G84" s="1659" t="s">
        <v>339</v>
      </c>
      <c r="H84" s="1659"/>
      <c r="I84" s="1661">
        <v>25.0</v>
      </c>
      <c r="J84" s="1661">
        <v>101.0</v>
      </c>
      <c r="K84" s="1661">
        <v>185.0</v>
      </c>
      <c r="L84" s="1661">
        <v>269.0</v>
      </c>
      <c r="M84" s="1661">
        <v>353.0</v>
      </c>
      <c r="N84" s="1661">
        <v>437.0</v>
      </c>
      <c r="O84" s="1659" t="s">
        <v>112</v>
      </c>
      <c r="P84" s="1661">
        <v>6.0</v>
      </c>
      <c r="Q84" s="1661">
        <v>17.0</v>
      </c>
      <c r="R84" s="1661">
        <v>29.0</v>
      </c>
      <c r="S84" s="1661">
        <v>41.0</v>
      </c>
      <c r="T84" s="1661">
        <v>53.0</v>
      </c>
      <c r="U84" s="1661">
        <v>65.0</v>
      </c>
      <c r="V84" s="1659" t="s">
        <v>115</v>
      </c>
      <c r="W84" s="1659" t="s">
        <v>6978</v>
      </c>
      <c r="X84" s="1659" t="s">
        <v>6979</v>
      </c>
      <c r="Y84" s="1659" t="s">
        <v>6980</v>
      </c>
      <c r="Z84" s="1659" t="s">
        <v>6981</v>
      </c>
      <c r="AA84" s="1659" t="s">
        <v>6982</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6983</v>
      </c>
      <c r="B85" s="1665" t="s">
        <v>515</v>
      </c>
      <c r="C85" s="1678" t="s">
        <v>516</v>
      </c>
      <c r="D85" s="1660" t="s">
        <v>212</v>
      </c>
      <c r="E85" s="1659" t="s">
        <v>517</v>
      </c>
      <c r="F85" s="1659" t="s">
        <v>518</v>
      </c>
      <c r="G85" s="1659" t="s">
        <v>339</v>
      </c>
      <c r="H85" s="1659"/>
      <c r="I85" s="1661">
        <v>25.0</v>
      </c>
      <c r="J85" s="1661">
        <v>101.0</v>
      </c>
      <c r="K85" s="1661">
        <v>185.0</v>
      </c>
      <c r="L85" s="1661">
        <v>269.0</v>
      </c>
      <c r="M85" s="1661">
        <v>353.0</v>
      </c>
      <c r="N85" s="1661">
        <v>437.0</v>
      </c>
      <c r="O85" s="1659" t="s">
        <v>112</v>
      </c>
      <c r="P85" s="1661">
        <v>6.0</v>
      </c>
      <c r="Q85" s="1661">
        <v>17.0</v>
      </c>
      <c r="R85" s="1661">
        <v>29.0</v>
      </c>
      <c r="S85" s="1661">
        <v>41.0</v>
      </c>
      <c r="T85" s="1661">
        <v>53.0</v>
      </c>
      <c r="U85" s="1661">
        <v>65.0</v>
      </c>
      <c r="V85" s="1659" t="s">
        <v>115</v>
      </c>
      <c r="W85" s="1659" t="s">
        <v>6984</v>
      </c>
      <c r="X85" s="1659" t="s">
        <v>6985</v>
      </c>
      <c r="Y85" s="1659" t="s">
        <v>6986</v>
      </c>
      <c r="Z85" s="1659" t="s">
        <v>6987</v>
      </c>
      <c r="AA85" s="1659" t="s">
        <v>6988</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6989</v>
      </c>
      <c r="B86" s="1665" t="s">
        <v>515</v>
      </c>
      <c r="C86" s="1678" t="s">
        <v>516</v>
      </c>
      <c r="D86" s="1660" t="s">
        <v>212</v>
      </c>
      <c r="E86" s="1659" t="s">
        <v>517</v>
      </c>
      <c r="F86" s="1659" t="s">
        <v>518</v>
      </c>
      <c r="G86" s="1659" t="s">
        <v>339</v>
      </c>
      <c r="H86" s="1659"/>
      <c r="I86" s="1661">
        <v>25.0</v>
      </c>
      <c r="J86" s="1661">
        <v>101.0</v>
      </c>
      <c r="K86" s="1661">
        <v>185.0</v>
      </c>
      <c r="L86" s="1661">
        <v>269.0</v>
      </c>
      <c r="M86" s="1661">
        <v>353.0</v>
      </c>
      <c r="N86" s="1661">
        <v>437.0</v>
      </c>
      <c r="O86" s="1659" t="s">
        <v>112</v>
      </c>
      <c r="P86" s="1661">
        <v>6.0</v>
      </c>
      <c r="Q86" s="1661">
        <v>17.0</v>
      </c>
      <c r="R86" s="1661">
        <v>29.0</v>
      </c>
      <c r="S86" s="1661">
        <v>41.0</v>
      </c>
      <c r="T86" s="1661">
        <v>53.0</v>
      </c>
      <c r="U86" s="1661">
        <v>65.0</v>
      </c>
      <c r="V86" s="1659" t="s">
        <v>115</v>
      </c>
      <c r="W86" s="1659" t="s">
        <v>6990</v>
      </c>
      <c r="X86" s="1659" t="s">
        <v>6991</v>
      </c>
      <c r="Y86" s="1659" t="s">
        <v>6992</v>
      </c>
      <c r="Z86" s="1659" t="s">
        <v>6993</v>
      </c>
      <c r="AA86" s="1659" t="s">
        <v>6994</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6995</v>
      </c>
      <c r="B87" s="1665" t="s">
        <v>515</v>
      </c>
      <c r="C87" s="1678" t="s">
        <v>516</v>
      </c>
      <c r="D87" s="1660" t="s">
        <v>212</v>
      </c>
      <c r="E87" s="1659" t="s">
        <v>517</v>
      </c>
      <c r="F87" s="1659" t="s">
        <v>518</v>
      </c>
      <c r="G87" s="1659" t="s">
        <v>339</v>
      </c>
      <c r="H87" s="1659"/>
      <c r="I87" s="1661">
        <v>25.0</v>
      </c>
      <c r="J87" s="1661">
        <v>101.0</v>
      </c>
      <c r="K87" s="1661">
        <v>185.0</v>
      </c>
      <c r="L87" s="1661">
        <v>269.0</v>
      </c>
      <c r="M87" s="1661">
        <v>353.0</v>
      </c>
      <c r="N87" s="1661">
        <v>437.0</v>
      </c>
      <c r="O87" s="1659" t="s">
        <v>112</v>
      </c>
      <c r="P87" s="1661">
        <v>6.0</v>
      </c>
      <c r="Q87" s="1661">
        <v>17.0</v>
      </c>
      <c r="R87" s="1661">
        <v>29.0</v>
      </c>
      <c r="S87" s="1661">
        <v>41.0</v>
      </c>
      <c r="T87" s="1661">
        <v>53.0</v>
      </c>
      <c r="U87" s="1661">
        <v>65.0</v>
      </c>
      <c r="V87" s="1659" t="s">
        <v>115</v>
      </c>
      <c r="W87" s="1659" t="s">
        <v>6996</v>
      </c>
      <c r="X87" s="1659" t="s">
        <v>6997</v>
      </c>
      <c r="Y87" s="1659" t="s">
        <v>6998</v>
      </c>
      <c r="Z87" s="1659" t="s">
        <v>6999</v>
      </c>
      <c r="AA87" s="1659" t="s">
        <v>7000</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7001</v>
      </c>
      <c r="B88" s="1665" t="s">
        <v>515</v>
      </c>
      <c r="C88" s="1678" t="s">
        <v>516</v>
      </c>
      <c r="D88" s="1660" t="s">
        <v>212</v>
      </c>
      <c r="E88" s="1659" t="s">
        <v>517</v>
      </c>
      <c r="F88" s="1659" t="s">
        <v>518</v>
      </c>
      <c r="G88" s="1659" t="s">
        <v>339</v>
      </c>
      <c r="H88" s="1659"/>
      <c r="I88" s="1661">
        <v>25.0</v>
      </c>
      <c r="J88" s="1661">
        <v>101.0</v>
      </c>
      <c r="K88" s="1661">
        <v>185.0</v>
      </c>
      <c r="L88" s="1661">
        <v>269.0</v>
      </c>
      <c r="M88" s="1661">
        <v>353.0</v>
      </c>
      <c r="N88" s="1661">
        <v>437.0</v>
      </c>
      <c r="O88" s="1659" t="s">
        <v>112</v>
      </c>
      <c r="P88" s="1661">
        <v>6.0</v>
      </c>
      <c r="Q88" s="1661">
        <v>17.0</v>
      </c>
      <c r="R88" s="1661">
        <v>29.0</v>
      </c>
      <c r="S88" s="1661">
        <v>41.0</v>
      </c>
      <c r="T88" s="1661">
        <v>53.0</v>
      </c>
      <c r="U88" s="1661">
        <v>65.0</v>
      </c>
      <c r="V88" s="1659" t="s">
        <v>115</v>
      </c>
      <c r="W88" s="1659" t="s">
        <v>7002</v>
      </c>
      <c r="X88" s="1659" t="s">
        <v>7003</v>
      </c>
      <c r="Y88" s="1659" t="s">
        <v>7004</v>
      </c>
      <c r="Z88" s="1659" t="s">
        <v>7005</v>
      </c>
      <c r="AA88" s="1659" t="s">
        <v>7006</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7007</v>
      </c>
      <c r="B89" s="1665" t="s">
        <v>515</v>
      </c>
      <c r="C89" s="1678" t="s">
        <v>516</v>
      </c>
      <c r="D89" s="1660" t="s">
        <v>212</v>
      </c>
      <c r="E89" s="1659" t="s">
        <v>517</v>
      </c>
      <c r="F89" s="1659" t="s">
        <v>518</v>
      </c>
      <c r="G89" s="1659" t="s">
        <v>339</v>
      </c>
      <c r="H89" s="1659"/>
      <c r="I89" s="1661">
        <v>25.0</v>
      </c>
      <c r="J89" s="1661">
        <v>101.0</v>
      </c>
      <c r="K89" s="1661">
        <v>185.0</v>
      </c>
      <c r="L89" s="1661">
        <v>269.0</v>
      </c>
      <c r="M89" s="1661">
        <v>353.0</v>
      </c>
      <c r="N89" s="1661">
        <v>437.0</v>
      </c>
      <c r="O89" s="1659" t="s">
        <v>112</v>
      </c>
      <c r="P89" s="1661">
        <v>6.0</v>
      </c>
      <c r="Q89" s="1661">
        <v>17.0</v>
      </c>
      <c r="R89" s="1661">
        <v>29.0</v>
      </c>
      <c r="S89" s="1661">
        <v>41.0</v>
      </c>
      <c r="T89" s="1661">
        <v>53.0</v>
      </c>
      <c r="U89" s="1661">
        <v>65.0</v>
      </c>
      <c r="V89" s="1659" t="s">
        <v>115</v>
      </c>
      <c r="W89" s="1659" t="s">
        <v>6966</v>
      </c>
      <c r="X89" s="1659" t="s">
        <v>6967</v>
      </c>
      <c r="Y89" s="1659" t="s">
        <v>6968</v>
      </c>
      <c r="Z89" s="1659" t="s">
        <v>6969</v>
      </c>
      <c r="AA89" s="1659" t="s">
        <v>7008</v>
      </c>
      <c r="AB89" s="1666" t="s">
        <v>7009</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7010</v>
      </c>
      <c r="B90" s="1665" t="s">
        <v>515</v>
      </c>
      <c r="C90" s="1678" t="s">
        <v>516</v>
      </c>
      <c r="D90" s="1660" t="s">
        <v>212</v>
      </c>
      <c r="E90" s="1659" t="s">
        <v>517</v>
      </c>
      <c r="F90" s="1659" t="s">
        <v>518</v>
      </c>
      <c r="G90" s="1659" t="s">
        <v>339</v>
      </c>
      <c r="H90" s="1659"/>
      <c r="I90" s="1661">
        <v>25.0</v>
      </c>
      <c r="J90" s="1661">
        <v>101.0</v>
      </c>
      <c r="K90" s="1661">
        <v>185.0</v>
      </c>
      <c r="L90" s="1661">
        <v>269.0</v>
      </c>
      <c r="M90" s="1661">
        <v>353.0</v>
      </c>
      <c r="N90" s="1661">
        <v>437.0</v>
      </c>
      <c r="O90" s="1659" t="s">
        <v>112</v>
      </c>
      <c r="P90" s="1661">
        <v>6.0</v>
      </c>
      <c r="Q90" s="1661">
        <v>17.0</v>
      </c>
      <c r="R90" s="1661">
        <v>29.0</v>
      </c>
      <c r="S90" s="1661">
        <v>41.0</v>
      </c>
      <c r="T90" s="1661">
        <v>53.0</v>
      </c>
      <c r="U90" s="1661">
        <v>65.0</v>
      </c>
      <c r="V90" s="1659" t="s">
        <v>115</v>
      </c>
      <c r="W90" s="1659" t="s">
        <v>7011</v>
      </c>
      <c r="X90" s="1659" t="s">
        <v>7012</v>
      </c>
      <c r="Y90" s="1659" t="s">
        <v>7013</v>
      </c>
      <c r="Z90" s="1659" t="s">
        <v>7014</v>
      </c>
      <c r="AA90" s="1659" t="s">
        <v>7015</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7016</v>
      </c>
      <c r="B91" s="1669" t="s">
        <v>515</v>
      </c>
      <c r="C91" s="1680" t="s">
        <v>516</v>
      </c>
      <c r="D91" s="1670" t="s">
        <v>212</v>
      </c>
      <c r="E91" s="1669" t="s">
        <v>517</v>
      </c>
      <c r="F91" s="1669" t="s">
        <v>518</v>
      </c>
      <c r="G91" s="1669" t="s">
        <v>339</v>
      </c>
      <c r="H91" s="1669"/>
      <c r="I91" s="1671">
        <v>25.0</v>
      </c>
      <c r="J91" s="1671">
        <v>101.0</v>
      </c>
      <c r="K91" s="1671">
        <v>185.0</v>
      </c>
      <c r="L91" s="1671">
        <v>269.0</v>
      </c>
      <c r="M91" s="1671">
        <v>353.0</v>
      </c>
      <c r="N91" s="1671">
        <v>437.0</v>
      </c>
      <c r="O91" s="1669" t="s">
        <v>112</v>
      </c>
      <c r="P91" s="1671">
        <v>6.0</v>
      </c>
      <c r="Q91" s="1671">
        <v>17.0</v>
      </c>
      <c r="R91" s="1671">
        <v>29.0</v>
      </c>
      <c r="S91" s="1671">
        <v>41.0</v>
      </c>
      <c r="T91" s="1671">
        <v>53.0</v>
      </c>
      <c r="U91" s="1671">
        <v>65.0</v>
      </c>
      <c r="V91" s="1669" t="s">
        <v>115</v>
      </c>
      <c r="W91" s="1669" t="s">
        <v>7017</v>
      </c>
      <c r="X91" s="1669" t="s">
        <v>7018</v>
      </c>
      <c r="Y91" s="1669" t="s">
        <v>7019</v>
      </c>
      <c r="Z91" s="1669" t="s">
        <v>7020</v>
      </c>
      <c r="AA91" s="1669" t="s">
        <v>7021</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7022</v>
      </c>
      <c r="B92" s="1659" t="s">
        <v>560</v>
      </c>
      <c r="C92" s="1678" t="s">
        <v>675</v>
      </c>
      <c r="D92" s="1659" t="s">
        <v>212</v>
      </c>
      <c r="E92" s="1659" t="s">
        <v>282</v>
      </c>
      <c r="F92" s="1659" t="s">
        <v>482</v>
      </c>
      <c r="G92" s="1659" t="s">
        <v>1014</v>
      </c>
      <c r="H92" s="1660"/>
      <c r="I92" s="1661">
        <v>21.0</v>
      </c>
      <c r="J92" s="1661">
        <v>84.0</v>
      </c>
      <c r="K92" s="1661">
        <v>154.0</v>
      </c>
      <c r="L92" s="1661">
        <v>224.0</v>
      </c>
      <c r="M92" s="1661">
        <v>294.0</v>
      </c>
      <c r="N92" s="1661">
        <v>364.0</v>
      </c>
      <c r="O92" s="1659" t="s">
        <v>112</v>
      </c>
      <c r="P92" s="1661">
        <v>6.0</v>
      </c>
      <c r="Q92" s="1661">
        <v>17.0</v>
      </c>
      <c r="R92" s="1661">
        <v>29.0</v>
      </c>
      <c r="S92" s="1661">
        <v>41.0</v>
      </c>
      <c r="T92" s="1661">
        <v>53.0</v>
      </c>
      <c r="U92" s="1661">
        <v>65.0</v>
      </c>
      <c r="V92" s="1659" t="s">
        <v>116</v>
      </c>
      <c r="W92" s="1659" t="s">
        <v>7023</v>
      </c>
      <c r="X92" s="1659" t="s">
        <v>7024</v>
      </c>
      <c r="Y92" s="1659" t="s">
        <v>7025</v>
      </c>
      <c r="Z92" s="1659" t="s">
        <v>7026</v>
      </c>
      <c r="AA92" s="1659" t="s">
        <v>7027</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7028</v>
      </c>
      <c r="B93" s="1665" t="s">
        <v>560</v>
      </c>
      <c r="C93" s="1678" t="s">
        <v>675</v>
      </c>
      <c r="D93" s="1665" t="s">
        <v>212</v>
      </c>
      <c r="E93" s="1665" t="s">
        <v>282</v>
      </c>
      <c r="F93" s="1665" t="s">
        <v>482</v>
      </c>
      <c r="G93" s="1665" t="s">
        <v>1014</v>
      </c>
      <c r="H93" s="1662"/>
      <c r="I93" s="1661">
        <v>21.0</v>
      </c>
      <c r="J93" s="1661">
        <v>84.0</v>
      </c>
      <c r="K93" s="1661">
        <v>154.0</v>
      </c>
      <c r="L93" s="1661">
        <v>224.0</v>
      </c>
      <c r="M93" s="1661">
        <v>294.0</v>
      </c>
      <c r="N93" s="1661">
        <v>364.0</v>
      </c>
      <c r="O93" s="1665" t="s">
        <v>112</v>
      </c>
      <c r="P93" s="1661">
        <v>6.0</v>
      </c>
      <c r="Q93" s="1661">
        <v>17.0</v>
      </c>
      <c r="R93" s="1661">
        <v>29.0</v>
      </c>
      <c r="S93" s="1661">
        <v>41.0</v>
      </c>
      <c r="T93" s="1661">
        <v>53.0</v>
      </c>
      <c r="U93" s="1661">
        <v>65.0</v>
      </c>
      <c r="V93" s="1665" t="s">
        <v>116</v>
      </c>
      <c r="W93" s="1665" t="s">
        <v>6849</v>
      </c>
      <c r="X93" s="1665" t="s">
        <v>6850</v>
      </c>
      <c r="Y93" s="1665" t="s">
        <v>6851</v>
      </c>
      <c r="Z93" s="1665" t="s">
        <v>6852</v>
      </c>
      <c r="AA93" s="1665" t="s">
        <v>6853</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7029</v>
      </c>
      <c r="B94" s="1665" t="s">
        <v>560</v>
      </c>
      <c r="C94" s="1678" t="s">
        <v>675</v>
      </c>
      <c r="D94" s="1665" t="s">
        <v>212</v>
      </c>
      <c r="E94" s="1665" t="s">
        <v>282</v>
      </c>
      <c r="F94" s="1665" t="s">
        <v>482</v>
      </c>
      <c r="G94" s="1665" t="s">
        <v>1014</v>
      </c>
      <c r="H94" s="1662"/>
      <c r="I94" s="1661">
        <v>21.0</v>
      </c>
      <c r="J94" s="1661">
        <v>84.0</v>
      </c>
      <c r="K94" s="1661">
        <v>154.0</v>
      </c>
      <c r="L94" s="1661">
        <v>224.0</v>
      </c>
      <c r="M94" s="1661">
        <v>294.0</v>
      </c>
      <c r="N94" s="1661">
        <v>364.0</v>
      </c>
      <c r="O94" s="1665" t="s">
        <v>112</v>
      </c>
      <c r="P94" s="1661">
        <v>6.0</v>
      </c>
      <c r="Q94" s="1661">
        <v>17.0</v>
      </c>
      <c r="R94" s="1661">
        <v>29.0</v>
      </c>
      <c r="S94" s="1661">
        <v>41.0</v>
      </c>
      <c r="T94" s="1661">
        <v>53.0</v>
      </c>
      <c r="U94" s="1661">
        <v>65.0</v>
      </c>
      <c r="V94" s="1665" t="s">
        <v>116</v>
      </c>
      <c r="W94" s="1665" t="s">
        <v>7030</v>
      </c>
      <c r="X94" s="1665" t="s">
        <v>7031</v>
      </c>
      <c r="Y94" s="1665" t="s">
        <v>7032</v>
      </c>
      <c r="Z94" s="1665" t="s">
        <v>7033</v>
      </c>
      <c r="AA94" s="1665" t="s">
        <v>7034</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7035</v>
      </c>
      <c r="B95" s="1665" t="s">
        <v>560</v>
      </c>
      <c r="C95" s="1678" t="s">
        <v>675</v>
      </c>
      <c r="D95" s="1665" t="s">
        <v>212</v>
      </c>
      <c r="E95" s="1665" t="s">
        <v>282</v>
      </c>
      <c r="F95" s="1665" t="s">
        <v>482</v>
      </c>
      <c r="G95" s="1665" t="s">
        <v>1014</v>
      </c>
      <c r="H95" s="1662"/>
      <c r="I95" s="1661">
        <v>21.0</v>
      </c>
      <c r="J95" s="1661">
        <v>84.0</v>
      </c>
      <c r="K95" s="1661">
        <v>154.0</v>
      </c>
      <c r="L95" s="1661">
        <v>224.0</v>
      </c>
      <c r="M95" s="1661">
        <v>294.0</v>
      </c>
      <c r="N95" s="1661">
        <v>364.0</v>
      </c>
      <c r="O95" s="1665" t="s">
        <v>112</v>
      </c>
      <c r="P95" s="1661">
        <v>6.0</v>
      </c>
      <c r="Q95" s="1661">
        <v>17.0</v>
      </c>
      <c r="R95" s="1661">
        <v>29.0</v>
      </c>
      <c r="S95" s="1661">
        <v>41.0</v>
      </c>
      <c r="T95" s="1661">
        <v>53.0</v>
      </c>
      <c r="U95" s="1661">
        <v>65.0</v>
      </c>
      <c r="V95" s="1665" t="s">
        <v>116</v>
      </c>
      <c r="W95" s="1665" t="s">
        <v>7036</v>
      </c>
      <c r="X95" s="1665" t="s">
        <v>7037</v>
      </c>
      <c r="Y95" s="1665" t="s">
        <v>7038</v>
      </c>
      <c r="Z95" s="1665" t="s">
        <v>7039</v>
      </c>
      <c r="AA95" s="1665" t="s">
        <v>7040</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7041</v>
      </c>
      <c r="B96" s="1665" t="s">
        <v>560</v>
      </c>
      <c r="C96" s="1678" t="s">
        <v>675</v>
      </c>
      <c r="D96" s="1665" t="s">
        <v>212</v>
      </c>
      <c r="E96" s="1665" t="s">
        <v>282</v>
      </c>
      <c r="F96" s="1665" t="s">
        <v>482</v>
      </c>
      <c r="G96" s="1665" t="s">
        <v>1014</v>
      </c>
      <c r="H96" s="1662"/>
      <c r="I96" s="1661">
        <v>21.0</v>
      </c>
      <c r="J96" s="1661">
        <v>84.0</v>
      </c>
      <c r="K96" s="1661">
        <v>154.0</v>
      </c>
      <c r="L96" s="1661">
        <v>224.0</v>
      </c>
      <c r="M96" s="1661">
        <v>294.0</v>
      </c>
      <c r="N96" s="1661">
        <v>364.0</v>
      </c>
      <c r="O96" s="1665" t="s">
        <v>112</v>
      </c>
      <c r="P96" s="1661">
        <v>6.0</v>
      </c>
      <c r="Q96" s="1661">
        <v>17.0</v>
      </c>
      <c r="R96" s="1661">
        <v>29.0</v>
      </c>
      <c r="S96" s="1661">
        <v>41.0</v>
      </c>
      <c r="T96" s="1661">
        <v>53.0</v>
      </c>
      <c r="U96" s="1661">
        <v>65.0</v>
      </c>
      <c r="V96" s="1665" t="s">
        <v>116</v>
      </c>
      <c r="W96" s="1665" t="s">
        <v>7042</v>
      </c>
      <c r="X96" s="1665" t="s">
        <v>7043</v>
      </c>
      <c r="Y96" s="1665" t="s">
        <v>7044</v>
      </c>
      <c r="Z96" s="1665" t="s">
        <v>7045</v>
      </c>
      <c r="AA96" s="1665" t="s">
        <v>7046</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7047</v>
      </c>
      <c r="B97" s="1665" t="s">
        <v>560</v>
      </c>
      <c r="C97" s="1678" t="s">
        <v>675</v>
      </c>
      <c r="D97" s="1665" t="s">
        <v>212</v>
      </c>
      <c r="E97" s="1665" t="s">
        <v>282</v>
      </c>
      <c r="F97" s="1665" t="s">
        <v>482</v>
      </c>
      <c r="G97" s="1665" t="s">
        <v>1014</v>
      </c>
      <c r="H97" s="1662"/>
      <c r="I97" s="1661">
        <v>21.0</v>
      </c>
      <c r="J97" s="1661">
        <v>84.0</v>
      </c>
      <c r="K97" s="1661">
        <v>154.0</v>
      </c>
      <c r="L97" s="1661">
        <v>224.0</v>
      </c>
      <c r="M97" s="1661">
        <v>294.0</v>
      </c>
      <c r="N97" s="1661">
        <v>364.0</v>
      </c>
      <c r="O97" s="1665" t="s">
        <v>112</v>
      </c>
      <c r="P97" s="1661">
        <v>6.0</v>
      </c>
      <c r="Q97" s="1661">
        <v>17.0</v>
      </c>
      <c r="R97" s="1661">
        <v>29.0</v>
      </c>
      <c r="S97" s="1661">
        <v>41.0</v>
      </c>
      <c r="T97" s="1661">
        <v>53.0</v>
      </c>
      <c r="U97" s="1661">
        <v>65.0</v>
      </c>
      <c r="V97" s="1665" t="s">
        <v>116</v>
      </c>
      <c r="W97" s="1665" t="s">
        <v>7048</v>
      </c>
      <c r="X97" s="1665" t="s">
        <v>7049</v>
      </c>
      <c r="Y97" s="1665" t="s">
        <v>7050</v>
      </c>
      <c r="Z97" s="1665" t="s">
        <v>7051</v>
      </c>
      <c r="AA97" s="1665" t="s">
        <v>7052</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7053</v>
      </c>
      <c r="B98" s="1665" t="s">
        <v>560</v>
      </c>
      <c r="C98" s="1678" t="s">
        <v>675</v>
      </c>
      <c r="D98" s="1665" t="s">
        <v>212</v>
      </c>
      <c r="E98" s="1665" t="s">
        <v>282</v>
      </c>
      <c r="F98" s="1665" t="s">
        <v>482</v>
      </c>
      <c r="G98" s="1665" t="s">
        <v>1014</v>
      </c>
      <c r="H98" s="1662"/>
      <c r="I98" s="1661">
        <v>21.0</v>
      </c>
      <c r="J98" s="1661">
        <v>84.0</v>
      </c>
      <c r="K98" s="1661">
        <v>154.0</v>
      </c>
      <c r="L98" s="1661">
        <v>224.0</v>
      </c>
      <c r="M98" s="1661">
        <v>294.0</v>
      </c>
      <c r="N98" s="1661">
        <v>364.0</v>
      </c>
      <c r="O98" s="1665" t="s">
        <v>112</v>
      </c>
      <c r="P98" s="1661">
        <v>6.0</v>
      </c>
      <c r="Q98" s="1661">
        <v>17.0</v>
      </c>
      <c r="R98" s="1661">
        <v>29.0</v>
      </c>
      <c r="S98" s="1661">
        <v>41.0</v>
      </c>
      <c r="T98" s="1661">
        <v>53.0</v>
      </c>
      <c r="U98" s="1661">
        <v>65.0</v>
      </c>
      <c r="V98" s="1665" t="s">
        <v>116</v>
      </c>
      <c r="W98" s="1665" t="s">
        <v>7054</v>
      </c>
      <c r="X98" s="1665" t="s">
        <v>7055</v>
      </c>
      <c r="Y98" s="1665" t="s">
        <v>7056</v>
      </c>
      <c r="Z98" s="1665" t="s">
        <v>7057</v>
      </c>
      <c r="AA98" s="1665" t="s">
        <v>7058</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7059</v>
      </c>
      <c r="B99" s="1665" t="s">
        <v>560</v>
      </c>
      <c r="C99" s="1678" t="s">
        <v>675</v>
      </c>
      <c r="D99" s="1665" t="s">
        <v>212</v>
      </c>
      <c r="E99" s="1665" t="s">
        <v>282</v>
      </c>
      <c r="F99" s="1665" t="s">
        <v>482</v>
      </c>
      <c r="G99" s="1665" t="s">
        <v>1014</v>
      </c>
      <c r="H99" s="1662"/>
      <c r="I99" s="1661">
        <v>21.0</v>
      </c>
      <c r="J99" s="1661">
        <v>84.0</v>
      </c>
      <c r="K99" s="1661">
        <v>154.0</v>
      </c>
      <c r="L99" s="1661">
        <v>224.0</v>
      </c>
      <c r="M99" s="1661">
        <v>294.0</v>
      </c>
      <c r="N99" s="1661">
        <v>364.0</v>
      </c>
      <c r="O99" s="1665" t="s">
        <v>112</v>
      </c>
      <c r="P99" s="1661">
        <v>6.0</v>
      </c>
      <c r="Q99" s="1661">
        <v>17.0</v>
      </c>
      <c r="R99" s="1661">
        <v>29.0</v>
      </c>
      <c r="S99" s="1661">
        <v>41.0</v>
      </c>
      <c r="T99" s="1661">
        <v>53.0</v>
      </c>
      <c r="U99" s="1661">
        <v>65.0</v>
      </c>
      <c r="V99" s="1665" t="s">
        <v>116</v>
      </c>
      <c r="W99" s="1665" t="s">
        <v>7060</v>
      </c>
      <c r="X99" s="1665" t="s">
        <v>7061</v>
      </c>
      <c r="Y99" s="1665" t="s">
        <v>7062</v>
      </c>
      <c r="Z99" s="1665" t="s">
        <v>7063</v>
      </c>
      <c r="AA99" s="1665" t="s">
        <v>7064</v>
      </c>
      <c r="AB99" s="1666" t="s">
        <v>7065</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7066</v>
      </c>
      <c r="B100" s="1665" t="s">
        <v>560</v>
      </c>
      <c r="C100" s="1678" t="s">
        <v>675</v>
      </c>
      <c r="D100" s="1665" t="s">
        <v>212</v>
      </c>
      <c r="E100" s="1665" t="s">
        <v>282</v>
      </c>
      <c r="F100" s="1665" t="s">
        <v>482</v>
      </c>
      <c r="G100" s="1665" t="s">
        <v>1014</v>
      </c>
      <c r="H100" s="1662"/>
      <c r="I100" s="1661">
        <v>21.0</v>
      </c>
      <c r="J100" s="1661">
        <v>84.0</v>
      </c>
      <c r="K100" s="1661">
        <v>154.0</v>
      </c>
      <c r="L100" s="1661">
        <v>224.0</v>
      </c>
      <c r="M100" s="1661">
        <v>294.0</v>
      </c>
      <c r="N100" s="1661">
        <v>364.0</v>
      </c>
      <c r="O100" s="1665" t="s">
        <v>112</v>
      </c>
      <c r="P100" s="1661">
        <v>6.0</v>
      </c>
      <c r="Q100" s="1661">
        <v>17.0</v>
      </c>
      <c r="R100" s="1661">
        <v>29.0</v>
      </c>
      <c r="S100" s="1661">
        <v>41.0</v>
      </c>
      <c r="T100" s="1661">
        <v>53.0</v>
      </c>
      <c r="U100" s="1661">
        <v>65.0</v>
      </c>
      <c r="V100" s="1665" t="s">
        <v>116</v>
      </c>
      <c r="W100" s="1665" t="s">
        <v>7067</v>
      </c>
      <c r="X100" s="1665" t="s">
        <v>7068</v>
      </c>
      <c r="Y100" s="1665" t="s">
        <v>7069</v>
      </c>
      <c r="Z100" s="1665" t="s">
        <v>7070</v>
      </c>
      <c r="AA100" s="1665" t="s">
        <v>7071</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7072</v>
      </c>
      <c r="B101" s="1665" t="s">
        <v>560</v>
      </c>
      <c r="C101" s="1678" t="s">
        <v>675</v>
      </c>
      <c r="D101" s="1665" t="s">
        <v>212</v>
      </c>
      <c r="E101" s="1665" t="s">
        <v>282</v>
      </c>
      <c r="F101" s="1665" t="s">
        <v>482</v>
      </c>
      <c r="G101" s="1665" t="s">
        <v>1014</v>
      </c>
      <c r="H101" s="1662"/>
      <c r="I101" s="1661">
        <v>21.0</v>
      </c>
      <c r="J101" s="1661">
        <v>84.0</v>
      </c>
      <c r="K101" s="1661">
        <v>154.0</v>
      </c>
      <c r="L101" s="1661">
        <v>224.0</v>
      </c>
      <c r="M101" s="1661">
        <v>294.0</v>
      </c>
      <c r="N101" s="1661">
        <v>364.0</v>
      </c>
      <c r="O101" s="1665" t="s">
        <v>112</v>
      </c>
      <c r="P101" s="1661">
        <v>6.0</v>
      </c>
      <c r="Q101" s="1661">
        <v>17.0</v>
      </c>
      <c r="R101" s="1661">
        <v>29.0</v>
      </c>
      <c r="S101" s="1661">
        <v>41.0</v>
      </c>
      <c r="T101" s="1661">
        <v>53.0</v>
      </c>
      <c r="U101" s="1661">
        <v>65.0</v>
      </c>
      <c r="V101" s="1665" t="s">
        <v>116</v>
      </c>
      <c r="W101" s="1665" t="s">
        <v>7073</v>
      </c>
      <c r="X101" s="1665" t="s">
        <v>7074</v>
      </c>
      <c r="Y101" s="1665" t="s">
        <v>7075</v>
      </c>
      <c r="Z101" s="1665" t="s">
        <v>7076</v>
      </c>
      <c r="AA101" s="1665" t="s">
        <v>7077</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7078</v>
      </c>
      <c r="B102" s="1665" t="s">
        <v>560</v>
      </c>
      <c r="C102" s="1678" t="s">
        <v>675</v>
      </c>
      <c r="D102" s="1665" t="s">
        <v>212</v>
      </c>
      <c r="E102" s="1665" t="s">
        <v>282</v>
      </c>
      <c r="F102" s="1665" t="s">
        <v>482</v>
      </c>
      <c r="G102" s="1665" t="s">
        <v>1014</v>
      </c>
      <c r="H102" s="1662"/>
      <c r="I102" s="1661">
        <v>21.0</v>
      </c>
      <c r="J102" s="1661">
        <v>84.0</v>
      </c>
      <c r="K102" s="1661">
        <v>154.0</v>
      </c>
      <c r="L102" s="1661">
        <v>224.0</v>
      </c>
      <c r="M102" s="1661">
        <v>294.0</v>
      </c>
      <c r="N102" s="1661">
        <v>364.0</v>
      </c>
      <c r="O102" s="1665" t="s">
        <v>112</v>
      </c>
      <c r="P102" s="1661">
        <v>6.0</v>
      </c>
      <c r="Q102" s="1661">
        <v>17.0</v>
      </c>
      <c r="R102" s="1661">
        <v>29.0</v>
      </c>
      <c r="S102" s="1661">
        <v>41.0</v>
      </c>
      <c r="T102" s="1661">
        <v>53.0</v>
      </c>
      <c r="U102" s="1661">
        <v>65.0</v>
      </c>
      <c r="V102" s="1665" t="s">
        <v>116</v>
      </c>
      <c r="W102" s="1665" t="s">
        <v>7079</v>
      </c>
      <c r="X102" s="1665" t="s">
        <v>7080</v>
      </c>
      <c r="Y102" s="1665" t="s">
        <v>7081</v>
      </c>
      <c r="Z102" s="1665" t="s">
        <v>7082</v>
      </c>
      <c r="AA102" s="1665" t="s">
        <v>7083</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7084</v>
      </c>
      <c r="B103" s="1665" t="s">
        <v>560</v>
      </c>
      <c r="C103" s="1678" t="s">
        <v>675</v>
      </c>
      <c r="D103" s="1665" t="s">
        <v>212</v>
      </c>
      <c r="E103" s="1665" t="s">
        <v>282</v>
      </c>
      <c r="F103" s="1665" t="s">
        <v>482</v>
      </c>
      <c r="G103" s="1665" t="s">
        <v>1014</v>
      </c>
      <c r="H103" s="1662"/>
      <c r="I103" s="1661">
        <v>21.0</v>
      </c>
      <c r="J103" s="1661">
        <v>84.0</v>
      </c>
      <c r="K103" s="1661">
        <v>154.0</v>
      </c>
      <c r="L103" s="1661">
        <v>224.0</v>
      </c>
      <c r="M103" s="1661">
        <v>294.0</v>
      </c>
      <c r="N103" s="1661">
        <v>364.0</v>
      </c>
      <c r="O103" s="1665" t="s">
        <v>112</v>
      </c>
      <c r="P103" s="1661">
        <v>6.0</v>
      </c>
      <c r="Q103" s="1661">
        <v>17.0</v>
      </c>
      <c r="R103" s="1661">
        <v>29.0</v>
      </c>
      <c r="S103" s="1661">
        <v>41.0</v>
      </c>
      <c r="T103" s="1661">
        <v>53.0</v>
      </c>
      <c r="U103" s="1661">
        <v>65.0</v>
      </c>
      <c r="V103" s="1665" t="s">
        <v>116</v>
      </c>
      <c r="W103" s="1665" t="s">
        <v>7085</v>
      </c>
      <c r="X103" s="1665" t="s">
        <v>7086</v>
      </c>
      <c r="Y103" s="1665" t="s">
        <v>7087</v>
      </c>
      <c r="Z103" s="1665" t="s">
        <v>7088</v>
      </c>
      <c r="AA103" s="1665" t="s">
        <v>7089</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7090</v>
      </c>
      <c r="B104" s="1665" t="s">
        <v>560</v>
      </c>
      <c r="C104" s="1678" t="s">
        <v>675</v>
      </c>
      <c r="D104" s="1665" t="s">
        <v>212</v>
      </c>
      <c r="E104" s="1665" t="s">
        <v>282</v>
      </c>
      <c r="F104" s="1665" t="s">
        <v>482</v>
      </c>
      <c r="G104" s="1665" t="s">
        <v>1014</v>
      </c>
      <c r="H104" s="1662"/>
      <c r="I104" s="1661">
        <v>21.0</v>
      </c>
      <c r="J104" s="1661">
        <v>84.0</v>
      </c>
      <c r="K104" s="1661">
        <v>154.0</v>
      </c>
      <c r="L104" s="1661">
        <v>224.0</v>
      </c>
      <c r="M104" s="1661">
        <v>294.0</v>
      </c>
      <c r="N104" s="1661">
        <v>364.0</v>
      </c>
      <c r="O104" s="1665" t="s">
        <v>112</v>
      </c>
      <c r="P104" s="1661">
        <v>6.0</v>
      </c>
      <c r="Q104" s="1661">
        <v>17.0</v>
      </c>
      <c r="R104" s="1661">
        <v>29.0</v>
      </c>
      <c r="S104" s="1661">
        <v>41.0</v>
      </c>
      <c r="T104" s="1661">
        <v>53.0</v>
      </c>
      <c r="U104" s="1661">
        <v>65.0</v>
      </c>
      <c r="V104" s="1665" t="s">
        <v>116</v>
      </c>
      <c r="W104" s="1665" t="s">
        <v>7091</v>
      </c>
      <c r="X104" s="1665" t="s">
        <v>7092</v>
      </c>
      <c r="Y104" s="1665" t="s">
        <v>7093</v>
      </c>
      <c r="Z104" s="1665" t="s">
        <v>7094</v>
      </c>
      <c r="AA104" s="1665" t="s">
        <v>7095</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7096</v>
      </c>
      <c r="B105" s="1669" t="s">
        <v>560</v>
      </c>
      <c r="C105" s="1680" t="s">
        <v>675</v>
      </c>
      <c r="D105" s="1669" t="s">
        <v>212</v>
      </c>
      <c r="E105" s="1669" t="s">
        <v>282</v>
      </c>
      <c r="F105" s="1669" t="s">
        <v>482</v>
      </c>
      <c r="G105" s="1669" t="s">
        <v>1014</v>
      </c>
      <c r="H105" s="1670"/>
      <c r="I105" s="1671">
        <v>21.0</v>
      </c>
      <c r="J105" s="1671">
        <v>84.0</v>
      </c>
      <c r="K105" s="1671">
        <v>154.0</v>
      </c>
      <c r="L105" s="1671">
        <v>224.0</v>
      </c>
      <c r="M105" s="1671">
        <v>294.0</v>
      </c>
      <c r="N105" s="1671">
        <v>364.0</v>
      </c>
      <c r="O105" s="1669" t="s">
        <v>112</v>
      </c>
      <c r="P105" s="1671">
        <v>6.0</v>
      </c>
      <c r="Q105" s="1671">
        <v>17.0</v>
      </c>
      <c r="R105" s="1671">
        <v>29.0</v>
      </c>
      <c r="S105" s="1671">
        <v>41.0</v>
      </c>
      <c r="T105" s="1671">
        <v>53.0</v>
      </c>
      <c r="U105" s="1671">
        <v>65.0</v>
      </c>
      <c r="V105" s="1669" t="s">
        <v>116</v>
      </c>
      <c r="W105" s="1675" t="s">
        <v>7060</v>
      </c>
      <c r="X105" s="1675" t="s">
        <v>7061</v>
      </c>
      <c r="Y105" s="1675" t="s">
        <v>7062</v>
      </c>
      <c r="Z105" s="1675" t="s">
        <v>7063</v>
      </c>
      <c r="AA105" s="1669" t="s">
        <v>7097</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7098</v>
      </c>
      <c r="B106" s="1659" t="s">
        <v>560</v>
      </c>
      <c r="C106" s="1678" t="s">
        <v>561</v>
      </c>
      <c r="D106" s="1660" t="s">
        <v>212</v>
      </c>
      <c r="E106" s="1659" t="s">
        <v>562</v>
      </c>
      <c r="F106" s="1659" t="s">
        <v>598</v>
      </c>
      <c r="G106" s="1659" t="s">
        <v>705</v>
      </c>
      <c r="H106" s="1659" t="s">
        <v>1044</v>
      </c>
      <c r="I106" s="1661">
        <v>25.0</v>
      </c>
      <c r="J106" s="1661">
        <v>101.0</v>
      </c>
      <c r="K106" s="1661">
        <v>185.0</v>
      </c>
      <c r="L106" s="1661">
        <v>269.0</v>
      </c>
      <c r="M106" s="1661">
        <v>353.0</v>
      </c>
      <c r="N106" s="1661">
        <v>437.0</v>
      </c>
      <c r="O106" s="1659" t="s">
        <v>112</v>
      </c>
      <c r="P106" s="1661">
        <v>5.0</v>
      </c>
      <c r="Q106" s="1661">
        <v>15.0</v>
      </c>
      <c r="R106" s="1661">
        <v>26.0</v>
      </c>
      <c r="S106" s="1661">
        <v>37.0</v>
      </c>
      <c r="T106" s="1661">
        <v>48.0</v>
      </c>
      <c r="U106" s="1661">
        <v>59.0</v>
      </c>
      <c r="V106" s="1659" t="s">
        <v>116</v>
      </c>
      <c r="W106" s="1659" t="s">
        <v>6891</v>
      </c>
      <c r="X106" s="1659" t="s">
        <v>6892</v>
      </c>
      <c r="Y106" s="1659" t="s">
        <v>6893</v>
      </c>
      <c r="Z106" s="1659" t="s">
        <v>6894</v>
      </c>
      <c r="AA106" s="1659" t="s">
        <v>6895</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7099</v>
      </c>
      <c r="B107" s="1659" t="s">
        <v>560</v>
      </c>
      <c r="C107" s="1678" t="s">
        <v>561</v>
      </c>
      <c r="D107" s="1660" t="s">
        <v>212</v>
      </c>
      <c r="E107" s="1659" t="s">
        <v>562</v>
      </c>
      <c r="F107" s="1659" t="s">
        <v>598</v>
      </c>
      <c r="G107" s="1659" t="s">
        <v>705</v>
      </c>
      <c r="H107" s="1659" t="s">
        <v>1044</v>
      </c>
      <c r="I107" s="1661">
        <v>25.0</v>
      </c>
      <c r="J107" s="1661">
        <v>101.0</v>
      </c>
      <c r="K107" s="1661">
        <v>185.0</v>
      </c>
      <c r="L107" s="1661">
        <v>269.0</v>
      </c>
      <c r="M107" s="1661">
        <v>353.0</v>
      </c>
      <c r="N107" s="1661">
        <v>437.0</v>
      </c>
      <c r="O107" s="1659" t="s">
        <v>112</v>
      </c>
      <c r="P107" s="1661">
        <v>5.0</v>
      </c>
      <c r="Q107" s="1661">
        <v>15.0</v>
      </c>
      <c r="R107" s="1661">
        <v>26.0</v>
      </c>
      <c r="S107" s="1661">
        <v>37.0</v>
      </c>
      <c r="T107" s="1661">
        <v>48.0</v>
      </c>
      <c r="U107" s="1661">
        <v>59.0</v>
      </c>
      <c r="V107" s="1659" t="s">
        <v>116</v>
      </c>
      <c r="W107" s="1659" t="s">
        <v>7100</v>
      </c>
      <c r="X107" s="1659" t="s">
        <v>7101</v>
      </c>
      <c r="Y107" s="1659" t="s">
        <v>7102</v>
      </c>
      <c r="Z107" s="1659" t="s">
        <v>7103</v>
      </c>
      <c r="AA107" s="1659" t="s">
        <v>7104</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7105</v>
      </c>
      <c r="B108" s="1659" t="s">
        <v>560</v>
      </c>
      <c r="C108" s="1678" t="s">
        <v>561</v>
      </c>
      <c r="D108" s="1660" t="s">
        <v>212</v>
      </c>
      <c r="E108" s="1659" t="s">
        <v>562</v>
      </c>
      <c r="F108" s="1659" t="s">
        <v>598</v>
      </c>
      <c r="G108" s="1659" t="s">
        <v>705</v>
      </c>
      <c r="H108" s="1659" t="s">
        <v>1044</v>
      </c>
      <c r="I108" s="1661">
        <v>25.0</v>
      </c>
      <c r="J108" s="1661">
        <v>101.0</v>
      </c>
      <c r="K108" s="1661">
        <v>185.0</v>
      </c>
      <c r="L108" s="1661">
        <v>269.0</v>
      </c>
      <c r="M108" s="1661">
        <v>353.0</v>
      </c>
      <c r="N108" s="1661">
        <v>437.0</v>
      </c>
      <c r="O108" s="1659" t="s">
        <v>112</v>
      </c>
      <c r="P108" s="1661">
        <v>5.0</v>
      </c>
      <c r="Q108" s="1661">
        <v>15.0</v>
      </c>
      <c r="R108" s="1661">
        <v>26.0</v>
      </c>
      <c r="S108" s="1661">
        <v>37.0</v>
      </c>
      <c r="T108" s="1661">
        <v>48.0</v>
      </c>
      <c r="U108" s="1661">
        <v>59.0</v>
      </c>
      <c r="V108" s="1659" t="s">
        <v>116</v>
      </c>
      <c r="W108" s="1659" t="s">
        <v>7106</v>
      </c>
      <c r="X108" s="1659" t="s">
        <v>7107</v>
      </c>
      <c r="Y108" s="1659" t="s">
        <v>7108</v>
      </c>
      <c r="Z108" s="1659" t="s">
        <v>7109</v>
      </c>
      <c r="AA108" s="1659" t="s">
        <v>7110</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7111</v>
      </c>
      <c r="B109" s="1659" t="s">
        <v>560</v>
      </c>
      <c r="C109" s="1678" t="s">
        <v>561</v>
      </c>
      <c r="D109" s="1660" t="s">
        <v>212</v>
      </c>
      <c r="E109" s="1659" t="s">
        <v>562</v>
      </c>
      <c r="F109" s="1659" t="s">
        <v>598</v>
      </c>
      <c r="G109" s="1659" t="s">
        <v>705</v>
      </c>
      <c r="H109" s="1659" t="s">
        <v>1044</v>
      </c>
      <c r="I109" s="1661">
        <v>25.0</v>
      </c>
      <c r="J109" s="1661">
        <v>101.0</v>
      </c>
      <c r="K109" s="1661">
        <v>185.0</v>
      </c>
      <c r="L109" s="1661">
        <v>269.0</v>
      </c>
      <c r="M109" s="1661">
        <v>353.0</v>
      </c>
      <c r="N109" s="1661">
        <v>437.0</v>
      </c>
      <c r="O109" s="1659" t="s">
        <v>112</v>
      </c>
      <c r="P109" s="1661">
        <v>5.0</v>
      </c>
      <c r="Q109" s="1661">
        <v>15.0</v>
      </c>
      <c r="R109" s="1661">
        <v>26.0</v>
      </c>
      <c r="S109" s="1661">
        <v>37.0</v>
      </c>
      <c r="T109" s="1661">
        <v>48.0</v>
      </c>
      <c r="U109" s="1661">
        <v>59.0</v>
      </c>
      <c r="V109" s="1659" t="s">
        <v>116</v>
      </c>
      <c r="W109" s="1659" t="s">
        <v>7112</v>
      </c>
      <c r="X109" s="1659" t="s">
        <v>7113</v>
      </c>
      <c r="Y109" s="1659" t="s">
        <v>7114</v>
      </c>
      <c r="Z109" s="1659" t="s">
        <v>7115</v>
      </c>
      <c r="AA109" s="1659" t="s">
        <v>7116</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7117</v>
      </c>
      <c r="B110" s="1659" t="s">
        <v>560</v>
      </c>
      <c r="C110" s="1678" t="s">
        <v>561</v>
      </c>
      <c r="D110" s="1660" t="s">
        <v>212</v>
      </c>
      <c r="E110" s="1659" t="s">
        <v>562</v>
      </c>
      <c r="F110" s="1659" t="s">
        <v>598</v>
      </c>
      <c r="G110" s="1659" t="s">
        <v>705</v>
      </c>
      <c r="H110" s="1659" t="s">
        <v>1044</v>
      </c>
      <c r="I110" s="1661">
        <v>25.0</v>
      </c>
      <c r="J110" s="1661">
        <v>101.0</v>
      </c>
      <c r="K110" s="1661">
        <v>185.0</v>
      </c>
      <c r="L110" s="1661">
        <v>269.0</v>
      </c>
      <c r="M110" s="1661">
        <v>353.0</v>
      </c>
      <c r="N110" s="1661">
        <v>437.0</v>
      </c>
      <c r="O110" s="1659" t="s">
        <v>112</v>
      </c>
      <c r="P110" s="1661">
        <v>5.0</v>
      </c>
      <c r="Q110" s="1661">
        <v>15.0</v>
      </c>
      <c r="R110" s="1661">
        <v>26.0</v>
      </c>
      <c r="S110" s="1661">
        <v>37.0</v>
      </c>
      <c r="T110" s="1661">
        <v>48.0</v>
      </c>
      <c r="U110" s="1661">
        <v>59.0</v>
      </c>
      <c r="V110" s="1659" t="s">
        <v>116</v>
      </c>
      <c r="W110" s="1659" t="s">
        <v>7118</v>
      </c>
      <c r="X110" s="1659" t="s">
        <v>7119</v>
      </c>
      <c r="Y110" s="1659" t="s">
        <v>7120</v>
      </c>
      <c r="Z110" s="1659" t="s">
        <v>7121</v>
      </c>
      <c r="AA110" s="1659" t="s">
        <v>7122</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7123</v>
      </c>
      <c r="B111" s="1659" t="s">
        <v>560</v>
      </c>
      <c r="C111" s="1678" t="s">
        <v>561</v>
      </c>
      <c r="D111" s="1660" t="s">
        <v>212</v>
      </c>
      <c r="E111" s="1659" t="s">
        <v>562</v>
      </c>
      <c r="F111" s="1659" t="s">
        <v>598</v>
      </c>
      <c r="G111" s="1659" t="s">
        <v>705</v>
      </c>
      <c r="H111" s="1659" t="s">
        <v>1044</v>
      </c>
      <c r="I111" s="1661">
        <v>25.0</v>
      </c>
      <c r="J111" s="1661">
        <v>101.0</v>
      </c>
      <c r="K111" s="1661">
        <v>185.0</v>
      </c>
      <c r="L111" s="1661">
        <v>269.0</v>
      </c>
      <c r="M111" s="1661">
        <v>353.0</v>
      </c>
      <c r="N111" s="1661">
        <v>437.0</v>
      </c>
      <c r="O111" s="1659" t="s">
        <v>112</v>
      </c>
      <c r="P111" s="1661">
        <v>5.0</v>
      </c>
      <c r="Q111" s="1661">
        <v>15.0</v>
      </c>
      <c r="R111" s="1661">
        <v>26.0</v>
      </c>
      <c r="S111" s="1661">
        <v>37.0</v>
      </c>
      <c r="T111" s="1661">
        <v>48.0</v>
      </c>
      <c r="U111" s="1661">
        <v>59.0</v>
      </c>
      <c r="V111" s="1659" t="s">
        <v>116</v>
      </c>
      <c r="W111" s="1659" t="s">
        <v>7124</v>
      </c>
      <c r="X111" s="1659" t="s">
        <v>7125</v>
      </c>
      <c r="Y111" s="1659" t="s">
        <v>7126</v>
      </c>
      <c r="Z111" s="1659" t="s">
        <v>7127</v>
      </c>
      <c r="AA111" s="1659" t="s">
        <v>7128</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7129</v>
      </c>
      <c r="B112" s="1659" t="s">
        <v>560</v>
      </c>
      <c r="C112" s="1678" t="s">
        <v>561</v>
      </c>
      <c r="D112" s="1660" t="s">
        <v>212</v>
      </c>
      <c r="E112" s="1659" t="s">
        <v>562</v>
      </c>
      <c r="F112" s="1659" t="s">
        <v>598</v>
      </c>
      <c r="G112" s="1659" t="s">
        <v>705</v>
      </c>
      <c r="H112" s="1659" t="s">
        <v>1044</v>
      </c>
      <c r="I112" s="1661">
        <v>25.0</v>
      </c>
      <c r="J112" s="1661">
        <v>101.0</v>
      </c>
      <c r="K112" s="1661">
        <v>185.0</v>
      </c>
      <c r="L112" s="1661">
        <v>269.0</v>
      </c>
      <c r="M112" s="1661">
        <v>353.0</v>
      </c>
      <c r="N112" s="1661">
        <v>437.0</v>
      </c>
      <c r="O112" s="1659" t="s">
        <v>112</v>
      </c>
      <c r="P112" s="1661">
        <v>5.0</v>
      </c>
      <c r="Q112" s="1661">
        <v>15.0</v>
      </c>
      <c r="R112" s="1661">
        <v>26.0</v>
      </c>
      <c r="S112" s="1661">
        <v>37.0</v>
      </c>
      <c r="T112" s="1661">
        <v>48.0</v>
      </c>
      <c r="U112" s="1661">
        <v>59.0</v>
      </c>
      <c r="V112" s="1659" t="s">
        <v>116</v>
      </c>
      <c r="W112" s="1659" t="s">
        <v>7130</v>
      </c>
      <c r="X112" s="1659" t="s">
        <v>7131</v>
      </c>
      <c r="Y112" s="1659" t="s">
        <v>7132</v>
      </c>
      <c r="Z112" s="1659" t="s">
        <v>7133</v>
      </c>
      <c r="AA112" s="1659" t="s">
        <v>7134</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7135</v>
      </c>
      <c r="B113" s="1659" t="s">
        <v>560</v>
      </c>
      <c r="C113" s="1678" t="s">
        <v>561</v>
      </c>
      <c r="D113" s="1660" t="s">
        <v>212</v>
      </c>
      <c r="E113" s="1659" t="s">
        <v>562</v>
      </c>
      <c r="F113" s="1659" t="s">
        <v>598</v>
      </c>
      <c r="G113" s="1659" t="s">
        <v>705</v>
      </c>
      <c r="H113" s="1659" t="s">
        <v>1044</v>
      </c>
      <c r="I113" s="1661">
        <v>25.0</v>
      </c>
      <c r="J113" s="1661">
        <v>101.0</v>
      </c>
      <c r="K113" s="1661">
        <v>185.0</v>
      </c>
      <c r="L113" s="1661">
        <v>269.0</v>
      </c>
      <c r="M113" s="1661">
        <v>353.0</v>
      </c>
      <c r="N113" s="1661">
        <v>437.0</v>
      </c>
      <c r="O113" s="1659" t="s">
        <v>112</v>
      </c>
      <c r="P113" s="1661">
        <v>5.0</v>
      </c>
      <c r="Q113" s="1661">
        <v>15.0</v>
      </c>
      <c r="R113" s="1661">
        <v>26.0</v>
      </c>
      <c r="S113" s="1661">
        <v>37.0</v>
      </c>
      <c r="T113" s="1661">
        <v>48.0</v>
      </c>
      <c r="U113" s="1661">
        <v>59.0</v>
      </c>
      <c r="V113" s="1659" t="s">
        <v>116</v>
      </c>
      <c r="W113" s="1659" t="s">
        <v>7136</v>
      </c>
      <c r="X113" s="1659" t="s">
        <v>7137</v>
      </c>
      <c r="Y113" s="1659" t="s">
        <v>7138</v>
      </c>
      <c r="Z113" s="1659" t="s">
        <v>7139</v>
      </c>
      <c r="AA113" s="1659" t="s">
        <v>7140</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7141</v>
      </c>
      <c r="B114" s="1659" t="s">
        <v>560</v>
      </c>
      <c r="C114" s="1678" t="s">
        <v>561</v>
      </c>
      <c r="D114" s="1660" t="s">
        <v>212</v>
      </c>
      <c r="E114" s="1659" t="s">
        <v>562</v>
      </c>
      <c r="F114" s="1659" t="s">
        <v>598</v>
      </c>
      <c r="G114" s="1659" t="s">
        <v>705</v>
      </c>
      <c r="H114" s="1659" t="s">
        <v>1044</v>
      </c>
      <c r="I114" s="1661">
        <v>25.0</v>
      </c>
      <c r="J114" s="1661">
        <v>101.0</v>
      </c>
      <c r="K114" s="1661">
        <v>185.0</v>
      </c>
      <c r="L114" s="1661">
        <v>269.0</v>
      </c>
      <c r="M114" s="1661">
        <v>353.0</v>
      </c>
      <c r="N114" s="1661">
        <v>437.0</v>
      </c>
      <c r="O114" s="1659" t="s">
        <v>112</v>
      </c>
      <c r="P114" s="1661">
        <v>5.0</v>
      </c>
      <c r="Q114" s="1661">
        <v>15.0</v>
      </c>
      <c r="R114" s="1661">
        <v>26.0</v>
      </c>
      <c r="S114" s="1661">
        <v>37.0</v>
      </c>
      <c r="T114" s="1661">
        <v>48.0</v>
      </c>
      <c r="U114" s="1661">
        <v>59.0</v>
      </c>
      <c r="V114" s="1659" t="s">
        <v>116</v>
      </c>
      <c r="W114" s="1659" t="s">
        <v>7112</v>
      </c>
      <c r="X114" s="1659" t="s">
        <v>7113</v>
      </c>
      <c r="Y114" s="1659" t="s">
        <v>7114</v>
      </c>
      <c r="Z114" s="1659" t="s">
        <v>7115</v>
      </c>
      <c r="AA114" s="1659" t="s">
        <v>7116</v>
      </c>
      <c r="AB114" s="1666" t="s">
        <v>7142</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7143</v>
      </c>
      <c r="B115" s="1658" t="s">
        <v>560</v>
      </c>
      <c r="C115" s="1710" t="s">
        <v>561</v>
      </c>
      <c r="D115" s="1658" t="s">
        <v>212</v>
      </c>
      <c r="E115" s="1659" t="s">
        <v>562</v>
      </c>
      <c r="F115" s="1659" t="s">
        <v>598</v>
      </c>
      <c r="G115" s="1659" t="s">
        <v>705</v>
      </c>
      <c r="H115" s="1659" t="s">
        <v>1044</v>
      </c>
      <c r="I115" s="1661">
        <v>25.0</v>
      </c>
      <c r="J115" s="1661">
        <v>101.0</v>
      </c>
      <c r="K115" s="1661">
        <v>185.0</v>
      </c>
      <c r="L115" s="1661">
        <v>269.0</v>
      </c>
      <c r="M115" s="1661">
        <v>353.0</v>
      </c>
      <c r="N115" s="1661">
        <v>437.0</v>
      </c>
      <c r="O115" s="1659" t="s">
        <v>112</v>
      </c>
      <c r="P115" s="1661">
        <v>5.0</v>
      </c>
      <c r="Q115" s="1661">
        <v>15.0</v>
      </c>
      <c r="R115" s="1661">
        <v>26.0</v>
      </c>
      <c r="S115" s="1661">
        <v>37.0</v>
      </c>
      <c r="T115" s="1661">
        <v>48.0</v>
      </c>
      <c r="U115" s="1661">
        <v>59.0</v>
      </c>
      <c r="V115" s="1659" t="s">
        <v>116</v>
      </c>
      <c r="W115" s="1658" t="s">
        <v>7144</v>
      </c>
      <c r="X115" s="1658" t="s">
        <v>7145</v>
      </c>
      <c r="Y115" s="1658" t="s">
        <v>7146</v>
      </c>
      <c r="Z115" s="1658" t="s">
        <v>7147</v>
      </c>
      <c r="AA115" s="1658" t="s">
        <v>7148</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7149</v>
      </c>
      <c r="B116" s="1669" t="s">
        <v>560</v>
      </c>
      <c r="C116" s="1680" t="s">
        <v>561</v>
      </c>
      <c r="D116" s="1670" t="s">
        <v>212</v>
      </c>
      <c r="E116" s="1669" t="s">
        <v>562</v>
      </c>
      <c r="F116" s="1669" t="s">
        <v>598</v>
      </c>
      <c r="G116" s="1669" t="s">
        <v>705</v>
      </c>
      <c r="H116" s="1669" t="s">
        <v>1044</v>
      </c>
      <c r="I116" s="1671">
        <v>25.0</v>
      </c>
      <c r="J116" s="1671">
        <v>101.0</v>
      </c>
      <c r="K116" s="1671">
        <v>185.0</v>
      </c>
      <c r="L116" s="1671">
        <v>269.0</v>
      </c>
      <c r="M116" s="1671">
        <v>353.0</v>
      </c>
      <c r="N116" s="1671">
        <v>437.0</v>
      </c>
      <c r="O116" s="1669" t="s">
        <v>112</v>
      </c>
      <c r="P116" s="1671">
        <v>5.0</v>
      </c>
      <c r="Q116" s="1671">
        <v>15.0</v>
      </c>
      <c r="R116" s="1671">
        <v>26.0</v>
      </c>
      <c r="S116" s="1671">
        <v>37.0</v>
      </c>
      <c r="T116" s="1671">
        <v>48.0</v>
      </c>
      <c r="U116" s="1671">
        <v>59.0</v>
      </c>
      <c r="V116" s="1669" t="s">
        <v>116</v>
      </c>
      <c r="W116" s="1669" t="s">
        <v>6942</v>
      </c>
      <c r="X116" s="1669" t="s">
        <v>6943</v>
      </c>
      <c r="Y116" s="1669" t="s">
        <v>6944</v>
      </c>
      <c r="Z116" s="1669" t="s">
        <v>6945</v>
      </c>
      <c r="AA116" s="1669" t="s">
        <v>6946</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7150</v>
      </c>
      <c r="B117" s="1659" t="s">
        <v>560</v>
      </c>
      <c r="C117" s="1678" t="s">
        <v>516</v>
      </c>
      <c r="D117" s="1659" t="s">
        <v>212</v>
      </c>
      <c r="E117" s="1659" t="s">
        <v>517</v>
      </c>
      <c r="F117" s="1659" t="s">
        <v>518</v>
      </c>
      <c r="G117" s="1659" t="s">
        <v>339</v>
      </c>
      <c r="H117" s="1660"/>
      <c r="I117" s="1661">
        <v>34.0</v>
      </c>
      <c r="J117" s="1661">
        <v>135.0</v>
      </c>
      <c r="K117" s="1661">
        <v>247.0</v>
      </c>
      <c r="L117" s="1661">
        <v>359.0</v>
      </c>
      <c r="M117" s="1661">
        <v>471.0</v>
      </c>
      <c r="N117" s="1661">
        <v>583.0</v>
      </c>
      <c r="O117" s="1659" t="s">
        <v>112</v>
      </c>
      <c r="P117" s="1661">
        <v>4.0</v>
      </c>
      <c r="Q117" s="1661">
        <v>12.0</v>
      </c>
      <c r="R117" s="1661">
        <v>21.0</v>
      </c>
      <c r="S117" s="1661">
        <v>30.0</v>
      </c>
      <c r="T117" s="1661">
        <v>39.0</v>
      </c>
      <c r="U117" s="1661">
        <v>48.0</v>
      </c>
      <c r="V117" s="1659" t="s">
        <v>116</v>
      </c>
      <c r="W117" s="1659" t="s">
        <v>7151</v>
      </c>
      <c r="X117" s="1659" t="s">
        <v>7152</v>
      </c>
      <c r="Y117" s="1659" t="s">
        <v>7153</v>
      </c>
      <c r="Z117" s="1659" t="s">
        <v>7154</v>
      </c>
      <c r="AA117" s="1659" t="s">
        <v>7155</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7156</v>
      </c>
      <c r="B118" s="1665" t="s">
        <v>560</v>
      </c>
      <c r="C118" s="1678" t="s">
        <v>516</v>
      </c>
      <c r="D118" s="1665" t="s">
        <v>212</v>
      </c>
      <c r="E118" s="1665" t="s">
        <v>517</v>
      </c>
      <c r="F118" s="1665" t="s">
        <v>518</v>
      </c>
      <c r="G118" s="1665" t="s">
        <v>339</v>
      </c>
      <c r="H118" s="1662"/>
      <c r="I118" s="1661">
        <v>34.0</v>
      </c>
      <c r="J118" s="1661">
        <v>135.0</v>
      </c>
      <c r="K118" s="1661">
        <v>247.0</v>
      </c>
      <c r="L118" s="1661">
        <v>359.0</v>
      </c>
      <c r="M118" s="1661">
        <v>471.0</v>
      </c>
      <c r="N118" s="1661">
        <v>583.0</v>
      </c>
      <c r="O118" s="1665" t="s">
        <v>112</v>
      </c>
      <c r="P118" s="1661">
        <v>4.0</v>
      </c>
      <c r="Q118" s="1661">
        <v>12.0</v>
      </c>
      <c r="R118" s="1661">
        <v>21.0</v>
      </c>
      <c r="S118" s="1661">
        <v>30.0</v>
      </c>
      <c r="T118" s="1661">
        <v>39.0</v>
      </c>
      <c r="U118" s="1661">
        <v>48.0</v>
      </c>
      <c r="V118" s="1665" t="s">
        <v>116</v>
      </c>
      <c r="W118" s="1665" t="s">
        <v>6978</v>
      </c>
      <c r="X118" s="1665" t="s">
        <v>6979</v>
      </c>
      <c r="Y118" s="1665" t="s">
        <v>6980</v>
      </c>
      <c r="Z118" s="1665" t="s">
        <v>6981</v>
      </c>
      <c r="AA118" s="1665" t="s">
        <v>6982</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7157</v>
      </c>
      <c r="B119" s="1665" t="s">
        <v>560</v>
      </c>
      <c r="C119" s="1678" t="s">
        <v>516</v>
      </c>
      <c r="D119" s="1665" t="s">
        <v>212</v>
      </c>
      <c r="E119" s="1665" t="s">
        <v>517</v>
      </c>
      <c r="F119" s="1665" t="s">
        <v>518</v>
      </c>
      <c r="G119" s="1665" t="s">
        <v>339</v>
      </c>
      <c r="H119" s="1662"/>
      <c r="I119" s="1661">
        <v>34.0</v>
      </c>
      <c r="J119" s="1661">
        <v>135.0</v>
      </c>
      <c r="K119" s="1661">
        <v>247.0</v>
      </c>
      <c r="L119" s="1661">
        <v>359.0</v>
      </c>
      <c r="M119" s="1661">
        <v>471.0</v>
      </c>
      <c r="N119" s="1661">
        <v>583.0</v>
      </c>
      <c r="O119" s="1665" t="s">
        <v>112</v>
      </c>
      <c r="P119" s="1661">
        <v>4.0</v>
      </c>
      <c r="Q119" s="1661">
        <v>12.0</v>
      </c>
      <c r="R119" s="1661">
        <v>21.0</v>
      </c>
      <c r="S119" s="1661">
        <v>30.0</v>
      </c>
      <c r="T119" s="1661">
        <v>39.0</v>
      </c>
      <c r="U119" s="1661">
        <v>48.0</v>
      </c>
      <c r="V119" s="1665" t="s">
        <v>116</v>
      </c>
      <c r="W119" s="1665" t="s">
        <v>7158</v>
      </c>
      <c r="X119" s="1665" t="s">
        <v>7159</v>
      </c>
      <c r="Y119" s="1665" t="s">
        <v>7160</v>
      </c>
      <c r="Z119" s="1665" t="s">
        <v>7161</v>
      </c>
      <c r="AA119" s="1665" t="s">
        <v>7162</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7163</v>
      </c>
      <c r="B120" s="1665" t="s">
        <v>560</v>
      </c>
      <c r="C120" s="1678" t="s">
        <v>516</v>
      </c>
      <c r="D120" s="1665" t="s">
        <v>212</v>
      </c>
      <c r="E120" s="1665" t="s">
        <v>517</v>
      </c>
      <c r="F120" s="1665" t="s">
        <v>518</v>
      </c>
      <c r="G120" s="1665" t="s">
        <v>339</v>
      </c>
      <c r="H120" s="1662"/>
      <c r="I120" s="1661">
        <v>34.0</v>
      </c>
      <c r="J120" s="1661">
        <v>135.0</v>
      </c>
      <c r="K120" s="1661">
        <v>247.0</v>
      </c>
      <c r="L120" s="1661">
        <v>359.0</v>
      </c>
      <c r="M120" s="1661">
        <v>471.0</v>
      </c>
      <c r="N120" s="1661">
        <v>583.0</v>
      </c>
      <c r="O120" s="1665" t="s">
        <v>112</v>
      </c>
      <c r="P120" s="1661">
        <v>4.0</v>
      </c>
      <c r="Q120" s="1661">
        <v>12.0</v>
      </c>
      <c r="R120" s="1661">
        <v>21.0</v>
      </c>
      <c r="S120" s="1661">
        <v>30.0</v>
      </c>
      <c r="T120" s="1661">
        <v>39.0</v>
      </c>
      <c r="U120" s="1661">
        <v>48.0</v>
      </c>
      <c r="V120" s="1665" t="s">
        <v>116</v>
      </c>
      <c r="W120" s="1665" t="s">
        <v>7164</v>
      </c>
      <c r="X120" s="1665" t="s">
        <v>7165</v>
      </c>
      <c r="Y120" s="1665" t="s">
        <v>7166</v>
      </c>
      <c r="Z120" s="1665" t="s">
        <v>7167</v>
      </c>
      <c r="AA120" s="1665" t="s">
        <v>7168</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7169</v>
      </c>
      <c r="B121" s="1665" t="s">
        <v>560</v>
      </c>
      <c r="C121" s="1678" t="s">
        <v>516</v>
      </c>
      <c r="D121" s="1665" t="s">
        <v>212</v>
      </c>
      <c r="E121" s="1665" t="s">
        <v>517</v>
      </c>
      <c r="F121" s="1665" t="s">
        <v>518</v>
      </c>
      <c r="G121" s="1665" t="s">
        <v>339</v>
      </c>
      <c r="H121" s="1662"/>
      <c r="I121" s="1661">
        <v>34.0</v>
      </c>
      <c r="J121" s="1661">
        <v>135.0</v>
      </c>
      <c r="K121" s="1661">
        <v>247.0</v>
      </c>
      <c r="L121" s="1661">
        <v>359.0</v>
      </c>
      <c r="M121" s="1661">
        <v>471.0</v>
      </c>
      <c r="N121" s="1661">
        <v>583.0</v>
      </c>
      <c r="O121" s="1665" t="s">
        <v>112</v>
      </c>
      <c r="P121" s="1661">
        <v>4.0</v>
      </c>
      <c r="Q121" s="1661">
        <v>12.0</v>
      </c>
      <c r="R121" s="1661">
        <v>21.0</v>
      </c>
      <c r="S121" s="1661">
        <v>30.0</v>
      </c>
      <c r="T121" s="1661">
        <v>39.0</v>
      </c>
      <c r="U121" s="1661">
        <v>48.0</v>
      </c>
      <c r="V121" s="1665" t="s">
        <v>116</v>
      </c>
      <c r="W121" s="1665" t="s">
        <v>7170</v>
      </c>
      <c r="X121" s="1665" t="s">
        <v>7171</v>
      </c>
      <c r="Y121" s="1665" t="s">
        <v>7172</v>
      </c>
      <c r="Z121" s="1665" t="s">
        <v>7173</v>
      </c>
      <c r="AA121" s="1665" t="s">
        <v>7174</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7175</v>
      </c>
      <c r="B122" s="1665" t="s">
        <v>560</v>
      </c>
      <c r="C122" s="1678" t="s">
        <v>516</v>
      </c>
      <c r="D122" s="1665" t="s">
        <v>212</v>
      </c>
      <c r="E122" s="1665" t="s">
        <v>517</v>
      </c>
      <c r="F122" s="1665" t="s">
        <v>518</v>
      </c>
      <c r="G122" s="1665" t="s">
        <v>339</v>
      </c>
      <c r="H122" s="1662"/>
      <c r="I122" s="1661">
        <v>34.0</v>
      </c>
      <c r="J122" s="1661">
        <v>135.0</v>
      </c>
      <c r="K122" s="1661">
        <v>247.0</v>
      </c>
      <c r="L122" s="1661">
        <v>359.0</v>
      </c>
      <c r="M122" s="1661">
        <v>471.0</v>
      </c>
      <c r="N122" s="1661">
        <v>583.0</v>
      </c>
      <c r="O122" s="1665" t="s">
        <v>112</v>
      </c>
      <c r="P122" s="1661">
        <v>4.0</v>
      </c>
      <c r="Q122" s="1661">
        <v>12.0</v>
      </c>
      <c r="R122" s="1661">
        <v>21.0</v>
      </c>
      <c r="S122" s="1661">
        <v>30.0</v>
      </c>
      <c r="T122" s="1661">
        <v>39.0</v>
      </c>
      <c r="U122" s="1661">
        <v>48.0</v>
      </c>
      <c r="V122" s="1665" t="s">
        <v>116</v>
      </c>
      <c r="W122" s="1665" t="s">
        <v>7176</v>
      </c>
      <c r="X122" s="1665" t="s">
        <v>7177</v>
      </c>
      <c r="Y122" s="1665" t="s">
        <v>7178</v>
      </c>
      <c r="Z122" s="1665" t="s">
        <v>7179</v>
      </c>
      <c r="AA122" s="1665" t="s">
        <v>7180</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7181</v>
      </c>
      <c r="B123" s="1665" t="s">
        <v>560</v>
      </c>
      <c r="C123" s="1678" t="s">
        <v>516</v>
      </c>
      <c r="D123" s="1665" t="s">
        <v>212</v>
      </c>
      <c r="E123" s="1665" t="s">
        <v>517</v>
      </c>
      <c r="F123" s="1665" t="s">
        <v>518</v>
      </c>
      <c r="G123" s="1665" t="s">
        <v>339</v>
      </c>
      <c r="H123" s="1662"/>
      <c r="I123" s="1661">
        <v>34.0</v>
      </c>
      <c r="J123" s="1661">
        <v>135.0</v>
      </c>
      <c r="K123" s="1661">
        <v>247.0</v>
      </c>
      <c r="L123" s="1661">
        <v>359.0</v>
      </c>
      <c r="M123" s="1661">
        <v>471.0</v>
      </c>
      <c r="N123" s="1661">
        <v>583.0</v>
      </c>
      <c r="O123" s="1665" t="s">
        <v>112</v>
      </c>
      <c r="P123" s="1661">
        <v>4.0</v>
      </c>
      <c r="Q123" s="1661">
        <v>12.0</v>
      </c>
      <c r="R123" s="1661">
        <v>21.0</v>
      </c>
      <c r="S123" s="1661">
        <v>30.0</v>
      </c>
      <c r="T123" s="1661">
        <v>39.0</v>
      </c>
      <c r="U123" s="1661">
        <v>48.0</v>
      </c>
      <c r="V123" s="1665" t="s">
        <v>116</v>
      </c>
      <c r="W123" s="1665" t="s">
        <v>7182</v>
      </c>
      <c r="X123" s="1665" t="s">
        <v>7183</v>
      </c>
      <c r="Y123" s="1665" t="s">
        <v>7184</v>
      </c>
      <c r="Z123" s="1665" t="s">
        <v>7185</v>
      </c>
      <c r="AA123" s="1665" t="s">
        <v>7186</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7187</v>
      </c>
      <c r="B124" s="1665" t="s">
        <v>560</v>
      </c>
      <c r="C124" s="1678" t="s">
        <v>516</v>
      </c>
      <c r="D124" s="1665" t="s">
        <v>212</v>
      </c>
      <c r="E124" s="1665" t="s">
        <v>517</v>
      </c>
      <c r="F124" s="1665" t="s">
        <v>518</v>
      </c>
      <c r="G124" s="1665" t="s">
        <v>339</v>
      </c>
      <c r="H124" s="1662"/>
      <c r="I124" s="1661">
        <v>34.0</v>
      </c>
      <c r="J124" s="1661">
        <v>135.0</v>
      </c>
      <c r="K124" s="1661">
        <v>247.0</v>
      </c>
      <c r="L124" s="1661">
        <v>359.0</v>
      </c>
      <c r="M124" s="1661">
        <v>471.0</v>
      </c>
      <c r="N124" s="1661">
        <v>583.0</v>
      </c>
      <c r="O124" s="1665" t="s">
        <v>112</v>
      </c>
      <c r="P124" s="1661">
        <v>4.0</v>
      </c>
      <c r="Q124" s="1661">
        <v>12.0</v>
      </c>
      <c r="R124" s="1661">
        <v>21.0</v>
      </c>
      <c r="S124" s="1661">
        <v>30.0</v>
      </c>
      <c r="T124" s="1661">
        <v>39.0</v>
      </c>
      <c r="U124" s="1661">
        <v>48.0</v>
      </c>
      <c r="V124" s="1665" t="s">
        <v>116</v>
      </c>
      <c r="W124" s="1665" t="s">
        <v>7188</v>
      </c>
      <c r="X124" s="1665" t="s">
        <v>7189</v>
      </c>
      <c r="Y124" s="1665" t="s">
        <v>7190</v>
      </c>
      <c r="Z124" s="1665" t="s">
        <v>7191</v>
      </c>
      <c r="AA124" s="1665" t="s">
        <v>7192</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7193</v>
      </c>
      <c r="B125" s="1669" t="s">
        <v>560</v>
      </c>
      <c r="C125" s="1680" t="s">
        <v>516</v>
      </c>
      <c r="D125" s="1669" t="s">
        <v>212</v>
      </c>
      <c r="E125" s="1669" t="s">
        <v>517</v>
      </c>
      <c r="F125" s="1669" t="s">
        <v>518</v>
      </c>
      <c r="G125" s="1669" t="s">
        <v>339</v>
      </c>
      <c r="H125" s="1670"/>
      <c r="I125" s="1671">
        <v>34.0</v>
      </c>
      <c r="J125" s="1671">
        <v>135.0</v>
      </c>
      <c r="K125" s="1671">
        <v>247.0</v>
      </c>
      <c r="L125" s="1671">
        <v>359.0</v>
      </c>
      <c r="M125" s="1671">
        <v>471.0</v>
      </c>
      <c r="N125" s="1671">
        <v>583.0</v>
      </c>
      <c r="O125" s="1669" t="s">
        <v>112</v>
      </c>
      <c r="P125" s="1671">
        <v>4.0</v>
      </c>
      <c r="Q125" s="1671">
        <v>12.0</v>
      </c>
      <c r="R125" s="1671">
        <v>21.0</v>
      </c>
      <c r="S125" s="1671">
        <v>30.0</v>
      </c>
      <c r="T125" s="1671">
        <v>39.0</v>
      </c>
      <c r="U125" s="1671">
        <v>48.0</v>
      </c>
      <c r="V125" s="1669" t="s">
        <v>116</v>
      </c>
      <c r="W125" s="1669" t="s">
        <v>7194</v>
      </c>
      <c r="X125" s="1669" t="s">
        <v>7195</v>
      </c>
      <c r="Y125" s="1669" t="s">
        <v>7196</v>
      </c>
      <c r="Z125" s="1669" t="s">
        <v>7197</v>
      </c>
      <c r="AA125" s="1669" t="s">
        <v>7198</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7199</v>
      </c>
      <c r="B126" s="1665" t="s">
        <v>415</v>
      </c>
      <c r="C126" s="1662"/>
      <c r="D126" s="1665" t="s">
        <v>212</v>
      </c>
      <c r="E126" s="1665" t="s">
        <v>246</v>
      </c>
      <c r="F126" s="1662"/>
      <c r="G126" s="1662"/>
      <c r="H126" s="1662"/>
      <c r="I126" s="1661">
        <v>6.0</v>
      </c>
      <c r="J126" s="1661">
        <v>19.0</v>
      </c>
      <c r="K126" s="1661">
        <v>33.0</v>
      </c>
      <c r="L126" s="1661">
        <v>47.0</v>
      </c>
      <c r="M126" s="1661">
        <v>61.0</v>
      </c>
      <c r="N126" s="1661">
        <v>75.0</v>
      </c>
      <c r="O126" s="1665" t="s">
        <v>114</v>
      </c>
      <c r="P126" s="1661">
        <v>4.0</v>
      </c>
      <c r="Q126" s="1661">
        <v>11.0</v>
      </c>
      <c r="R126" s="1661">
        <v>19.0</v>
      </c>
      <c r="S126" s="1661">
        <v>27.0</v>
      </c>
      <c r="T126" s="1661">
        <v>35.0</v>
      </c>
      <c r="U126" s="1661">
        <v>43.0</v>
      </c>
      <c r="V126" s="1665" t="s">
        <v>116</v>
      </c>
      <c r="W126" s="1665" t="s">
        <v>7200</v>
      </c>
      <c r="X126" s="1665" t="s">
        <v>7201</v>
      </c>
      <c r="Y126" s="1665" t="s">
        <v>7202</v>
      </c>
      <c r="Z126" s="1665" t="s">
        <v>7203</v>
      </c>
      <c r="AA126" s="1665" t="s">
        <v>7204</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7205</v>
      </c>
      <c r="B127" s="1665" t="s">
        <v>415</v>
      </c>
      <c r="C127" s="1662"/>
      <c r="D127" s="1665" t="s">
        <v>212</v>
      </c>
      <c r="E127" s="1665" t="s">
        <v>517</v>
      </c>
      <c r="F127" s="1665" t="s">
        <v>518</v>
      </c>
      <c r="G127" s="1665" t="s">
        <v>705</v>
      </c>
      <c r="H127" s="1662"/>
      <c r="I127" s="1661">
        <v>6.0</v>
      </c>
      <c r="J127" s="1661">
        <v>19.0</v>
      </c>
      <c r="K127" s="1661">
        <v>33.0</v>
      </c>
      <c r="L127" s="1661">
        <v>47.0</v>
      </c>
      <c r="M127" s="1661">
        <v>61.0</v>
      </c>
      <c r="N127" s="1661">
        <v>75.0</v>
      </c>
      <c r="O127" s="1665" t="s">
        <v>113</v>
      </c>
      <c r="P127" s="1661">
        <v>4.0</v>
      </c>
      <c r="Q127" s="1661">
        <v>11.0</v>
      </c>
      <c r="R127" s="1661">
        <v>19.0</v>
      </c>
      <c r="S127" s="1661">
        <v>27.0</v>
      </c>
      <c r="T127" s="1661">
        <v>35.0</v>
      </c>
      <c r="U127" s="1661">
        <v>43.0</v>
      </c>
      <c r="V127" s="1665" t="s">
        <v>116</v>
      </c>
      <c r="W127" s="1665" t="s">
        <v>7206</v>
      </c>
      <c r="X127" s="1665" t="s">
        <v>7207</v>
      </c>
      <c r="Y127" s="1665" t="s">
        <v>7208</v>
      </c>
      <c r="Z127" s="1665" t="s">
        <v>7209</v>
      </c>
      <c r="AA127" s="1665" t="s">
        <v>7210</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7211</v>
      </c>
      <c r="B128" s="1695" t="s">
        <v>415</v>
      </c>
      <c r="C128" s="1662"/>
      <c r="D128" s="1695" t="s">
        <v>212</v>
      </c>
      <c r="E128" s="1695" t="s">
        <v>246</v>
      </c>
      <c r="F128" s="1665"/>
      <c r="G128" s="1665"/>
      <c r="H128" s="1662"/>
      <c r="I128" s="1661">
        <v>6.0</v>
      </c>
      <c r="J128" s="1661">
        <v>19.0</v>
      </c>
      <c r="K128" s="1661">
        <v>33.0</v>
      </c>
      <c r="L128" s="1661">
        <v>47.0</v>
      </c>
      <c r="M128" s="1661">
        <v>61.0</v>
      </c>
      <c r="N128" s="1661">
        <v>75.0</v>
      </c>
      <c r="O128" s="1665" t="s">
        <v>113</v>
      </c>
      <c r="P128" s="1661">
        <v>4.0</v>
      </c>
      <c r="Q128" s="1661">
        <v>11.0</v>
      </c>
      <c r="R128" s="1661">
        <v>19.0</v>
      </c>
      <c r="S128" s="1661">
        <v>27.0</v>
      </c>
      <c r="T128" s="1661">
        <v>35.0</v>
      </c>
      <c r="U128" s="1661">
        <v>43.0</v>
      </c>
      <c r="V128" s="1665" t="s">
        <v>115</v>
      </c>
      <c r="W128" s="1695" t="s">
        <v>7212</v>
      </c>
      <c r="X128" s="1695" t="s">
        <v>7213</v>
      </c>
      <c r="Y128" s="1695" t="s">
        <v>7214</v>
      </c>
      <c r="Z128" s="1695" t="s">
        <v>7215</v>
      </c>
      <c r="AA128" s="1695" t="s">
        <v>7216</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7217</v>
      </c>
      <c r="B129" s="1665" t="s">
        <v>415</v>
      </c>
      <c r="C129" s="1662"/>
      <c r="D129" s="1665" t="s">
        <v>212</v>
      </c>
      <c r="E129" s="1665" t="s">
        <v>246</v>
      </c>
      <c r="F129" s="1662"/>
      <c r="G129" s="1662"/>
      <c r="H129" s="1662"/>
      <c r="I129" s="1661">
        <v>73.0</v>
      </c>
      <c r="J129" s="1661">
        <v>278.0</v>
      </c>
      <c r="K129" s="1661">
        <v>484.0</v>
      </c>
      <c r="L129" s="1661">
        <v>690.0</v>
      </c>
      <c r="M129" s="1661">
        <v>896.0</v>
      </c>
      <c r="N129" s="1661">
        <v>1102.0</v>
      </c>
      <c r="O129" s="1665" t="s">
        <v>112</v>
      </c>
      <c r="P129" s="1665"/>
      <c r="Q129" s="1665"/>
      <c r="R129" s="1665"/>
      <c r="S129" s="1665"/>
      <c r="T129" s="1665"/>
      <c r="U129" s="1665"/>
      <c r="V129" s="1665"/>
      <c r="W129" s="1665" t="s">
        <v>7218</v>
      </c>
      <c r="X129" s="1665" t="s">
        <v>7219</v>
      </c>
      <c r="Y129" s="1665" t="s">
        <v>7220</v>
      </c>
      <c r="Z129" s="1665" t="s">
        <v>7221</v>
      </c>
      <c r="AA129" s="1665" t="s">
        <v>7222</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7223</v>
      </c>
      <c r="B130" s="1665" t="s">
        <v>415</v>
      </c>
      <c r="C130" s="1662"/>
      <c r="D130" s="1665" t="s">
        <v>212</v>
      </c>
      <c r="E130" s="1665" t="s">
        <v>246</v>
      </c>
      <c r="F130" s="1662"/>
      <c r="G130" s="1662"/>
      <c r="H130" s="1662"/>
      <c r="I130" s="1661">
        <v>6.0</v>
      </c>
      <c r="J130" s="1661">
        <v>19.0</v>
      </c>
      <c r="K130" s="1661">
        <v>33.0</v>
      </c>
      <c r="L130" s="1661">
        <v>47.0</v>
      </c>
      <c r="M130" s="1661">
        <v>61.0</v>
      </c>
      <c r="N130" s="1661">
        <v>75.0</v>
      </c>
      <c r="O130" s="1665" t="s">
        <v>113</v>
      </c>
      <c r="P130" s="1661">
        <v>4.0</v>
      </c>
      <c r="Q130" s="1661">
        <v>11.0</v>
      </c>
      <c r="R130" s="1661">
        <v>19.0</v>
      </c>
      <c r="S130" s="1661">
        <v>27.0</v>
      </c>
      <c r="T130" s="1661">
        <v>35.0</v>
      </c>
      <c r="U130" s="1661">
        <v>43.0</v>
      </c>
      <c r="V130" s="1665" t="s">
        <v>115</v>
      </c>
      <c r="W130" s="1665" t="s">
        <v>7224</v>
      </c>
      <c r="X130" s="1665" t="s">
        <v>7225</v>
      </c>
      <c r="Y130" s="1665" t="s">
        <v>7226</v>
      </c>
      <c r="Z130" s="1665" t="s">
        <v>7227</v>
      </c>
      <c r="AA130" s="1665" t="s">
        <v>7228</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7229</v>
      </c>
      <c r="B131" s="1665" t="s">
        <v>415</v>
      </c>
      <c r="C131" s="1662"/>
      <c r="D131" s="1665" t="s">
        <v>212</v>
      </c>
      <c r="E131" s="1665" t="s">
        <v>246</v>
      </c>
      <c r="F131" s="1662"/>
      <c r="G131" s="1662"/>
      <c r="H131" s="1662"/>
      <c r="I131" s="1661">
        <v>29.0</v>
      </c>
      <c r="J131" s="1661">
        <v>117.0</v>
      </c>
      <c r="K131" s="1661">
        <v>215.0</v>
      </c>
      <c r="L131" s="1661">
        <v>313.0</v>
      </c>
      <c r="M131" s="1661">
        <v>411.0</v>
      </c>
      <c r="N131" s="1661">
        <v>509.0</v>
      </c>
      <c r="O131" s="1665" t="s">
        <v>112</v>
      </c>
      <c r="P131" s="1661">
        <v>4.0</v>
      </c>
      <c r="Q131" s="1661">
        <v>12.0</v>
      </c>
      <c r="R131" s="1661">
        <v>21.0</v>
      </c>
      <c r="S131" s="1661">
        <v>30.0</v>
      </c>
      <c r="T131" s="1661">
        <v>39.0</v>
      </c>
      <c r="U131" s="1661">
        <v>48.0</v>
      </c>
      <c r="V131" s="1665" t="s">
        <v>115</v>
      </c>
      <c r="W131" s="1665" t="s">
        <v>7230</v>
      </c>
      <c r="X131" s="1665" t="s">
        <v>7231</v>
      </c>
      <c r="Y131" s="1665" t="s">
        <v>7232</v>
      </c>
      <c r="Z131" s="1665" t="s">
        <v>7233</v>
      </c>
      <c r="AA131" s="1665" t="s">
        <v>7234</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7235</v>
      </c>
      <c r="B132" s="1665" t="s">
        <v>415</v>
      </c>
      <c r="C132" s="1662"/>
      <c r="D132" s="1665" t="s">
        <v>212</v>
      </c>
      <c r="E132" s="1665" t="s">
        <v>246</v>
      </c>
      <c r="F132" s="1662"/>
      <c r="G132" s="1662"/>
      <c r="H132" s="1662"/>
      <c r="I132" s="1661">
        <v>4.0</v>
      </c>
      <c r="J132" s="1661">
        <v>12.0</v>
      </c>
      <c r="K132" s="1661">
        <v>21.0</v>
      </c>
      <c r="L132" s="1661">
        <v>30.0</v>
      </c>
      <c r="M132" s="1661">
        <v>39.0</v>
      </c>
      <c r="N132" s="1661">
        <v>48.0</v>
      </c>
      <c r="O132" s="1665" t="s">
        <v>115</v>
      </c>
      <c r="P132" s="1661">
        <v>4.0</v>
      </c>
      <c r="Q132" s="1661">
        <v>11.0</v>
      </c>
      <c r="R132" s="1661">
        <v>19.0</v>
      </c>
      <c r="S132" s="1661">
        <v>27.0</v>
      </c>
      <c r="T132" s="1661">
        <v>35.0</v>
      </c>
      <c r="U132" s="1661">
        <v>43.0</v>
      </c>
      <c r="V132" s="1665" t="s">
        <v>115</v>
      </c>
      <c r="W132" s="1665" t="s">
        <v>7236</v>
      </c>
      <c r="X132" s="1665" t="s">
        <v>7237</v>
      </c>
      <c r="Y132" s="1665" t="s">
        <v>7238</v>
      </c>
      <c r="Z132" s="1665" t="s">
        <v>7239</v>
      </c>
      <c r="AA132" s="1665" t="s">
        <v>7240</v>
      </c>
      <c r="AB132" s="1665" t="s">
        <v>7241</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7242</v>
      </c>
      <c r="B133" s="1665" t="s">
        <v>415</v>
      </c>
      <c r="C133" s="1662"/>
      <c r="D133" s="1665" t="s">
        <v>212</v>
      </c>
      <c r="E133" s="1665" t="s">
        <v>246</v>
      </c>
      <c r="F133" s="1662"/>
      <c r="G133" s="1662"/>
      <c r="H133" s="1662"/>
      <c r="I133" s="1661">
        <v>4.0</v>
      </c>
      <c r="J133" s="1661">
        <v>12.0</v>
      </c>
      <c r="K133" s="1661">
        <v>21.0</v>
      </c>
      <c r="L133" s="1661">
        <v>30.0</v>
      </c>
      <c r="M133" s="1661">
        <v>39.0</v>
      </c>
      <c r="N133" s="1661">
        <v>48.0</v>
      </c>
      <c r="O133" s="1665" t="s">
        <v>115</v>
      </c>
      <c r="P133" s="1661">
        <v>4.0</v>
      </c>
      <c r="Q133" s="1661">
        <v>11.0</v>
      </c>
      <c r="R133" s="1661">
        <v>19.0</v>
      </c>
      <c r="S133" s="1661">
        <v>27.0</v>
      </c>
      <c r="T133" s="1661">
        <v>35.0</v>
      </c>
      <c r="U133" s="1661">
        <v>43.0</v>
      </c>
      <c r="V133" s="1665" t="s">
        <v>116</v>
      </c>
      <c r="W133" s="1665" t="s">
        <v>7243</v>
      </c>
      <c r="X133" s="1665" t="s">
        <v>7244</v>
      </c>
      <c r="Y133" s="1665" t="s">
        <v>7245</v>
      </c>
      <c r="Z133" s="1665" t="s">
        <v>7246</v>
      </c>
      <c r="AA133" s="1665" t="s">
        <v>7247</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7248</v>
      </c>
      <c r="B134" s="1665" t="s">
        <v>415</v>
      </c>
      <c r="C134" s="1662"/>
      <c r="D134" s="1665" t="s">
        <v>212</v>
      </c>
      <c r="E134" s="1665" t="s">
        <v>246</v>
      </c>
      <c r="F134" s="1662"/>
      <c r="G134" s="1662"/>
      <c r="H134" s="1662"/>
      <c r="I134" s="1661">
        <v>29.0</v>
      </c>
      <c r="J134" s="1661">
        <v>117.0</v>
      </c>
      <c r="K134" s="1661">
        <v>215.0</v>
      </c>
      <c r="L134" s="1661">
        <v>313.0</v>
      </c>
      <c r="M134" s="1661">
        <v>411.0</v>
      </c>
      <c r="N134" s="1661">
        <v>509.0</v>
      </c>
      <c r="O134" s="1665" t="s">
        <v>112</v>
      </c>
      <c r="P134" s="1661">
        <v>6.0</v>
      </c>
      <c r="Q134" s="1661">
        <v>19.0</v>
      </c>
      <c r="R134" s="1661">
        <v>33.0</v>
      </c>
      <c r="S134" s="1661">
        <v>47.0</v>
      </c>
      <c r="T134" s="1661">
        <v>61.0</v>
      </c>
      <c r="U134" s="1661">
        <v>75.0</v>
      </c>
      <c r="V134" s="1665" t="s">
        <v>114</v>
      </c>
      <c r="W134" s="1665" t="s">
        <v>7249</v>
      </c>
      <c r="X134" s="1665" t="s">
        <v>7250</v>
      </c>
      <c r="Y134" s="1665" t="s">
        <v>7251</v>
      </c>
      <c r="Z134" s="1665" t="s">
        <v>7252</v>
      </c>
      <c r="AA134" s="1665" t="s">
        <v>7253</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7254</v>
      </c>
      <c r="B135" s="1665" t="s">
        <v>415</v>
      </c>
      <c r="C135" s="1662"/>
      <c r="D135" s="1665" t="s">
        <v>212</v>
      </c>
      <c r="E135" s="1665" t="s">
        <v>246</v>
      </c>
      <c r="F135" s="1662"/>
      <c r="G135" s="1662"/>
      <c r="H135" s="1662"/>
      <c r="I135" s="1661">
        <v>29.0</v>
      </c>
      <c r="J135" s="1661">
        <v>117.0</v>
      </c>
      <c r="K135" s="1661">
        <v>215.0</v>
      </c>
      <c r="L135" s="1661">
        <v>313.0</v>
      </c>
      <c r="M135" s="1661">
        <v>411.0</v>
      </c>
      <c r="N135" s="1661">
        <v>509.0</v>
      </c>
      <c r="O135" s="1665" t="s">
        <v>112</v>
      </c>
      <c r="P135" s="1661">
        <v>6.0</v>
      </c>
      <c r="Q135" s="1661">
        <v>19.0</v>
      </c>
      <c r="R135" s="1661">
        <v>33.0</v>
      </c>
      <c r="S135" s="1661">
        <v>47.0</v>
      </c>
      <c r="T135" s="1661">
        <v>61.0</v>
      </c>
      <c r="U135" s="1661">
        <v>75.0</v>
      </c>
      <c r="V135" s="1665" t="s">
        <v>114</v>
      </c>
      <c r="W135" s="1665" t="s">
        <v>7255</v>
      </c>
      <c r="X135" s="1665" t="s">
        <v>7256</v>
      </c>
      <c r="Y135" s="1665" t="s">
        <v>7257</v>
      </c>
      <c r="Z135" s="1665" t="s">
        <v>7258</v>
      </c>
      <c r="AA135" s="1665" t="s">
        <v>7259</v>
      </c>
      <c r="AB135" s="1665" t="s">
        <v>7260</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7261</v>
      </c>
      <c r="B136" s="1665" t="s">
        <v>415</v>
      </c>
      <c r="C136" s="1662"/>
      <c r="D136" s="1665" t="s">
        <v>212</v>
      </c>
      <c r="E136" s="1665" t="s">
        <v>7262</v>
      </c>
      <c r="F136" s="1662"/>
      <c r="G136" s="1662"/>
      <c r="H136" s="1662"/>
      <c r="I136" s="1661">
        <v>29.0</v>
      </c>
      <c r="J136" s="1661">
        <v>117.0</v>
      </c>
      <c r="K136" s="1661">
        <v>215.0</v>
      </c>
      <c r="L136" s="1661">
        <v>313.0</v>
      </c>
      <c r="M136" s="1661">
        <v>411.0</v>
      </c>
      <c r="N136" s="1661">
        <v>509.0</v>
      </c>
      <c r="O136" s="1665" t="s">
        <v>112</v>
      </c>
      <c r="P136" s="1661">
        <v>4.0</v>
      </c>
      <c r="Q136" s="1661">
        <v>12.0</v>
      </c>
      <c r="R136" s="1661">
        <v>21.0</v>
      </c>
      <c r="S136" s="1661">
        <v>30.0</v>
      </c>
      <c r="T136" s="1661">
        <v>39.0</v>
      </c>
      <c r="U136" s="1661">
        <v>48.0</v>
      </c>
      <c r="V136" s="1665" t="s">
        <v>115</v>
      </c>
      <c r="W136" s="1665" t="s">
        <v>7263</v>
      </c>
      <c r="X136" s="1665" t="s">
        <v>7264</v>
      </c>
      <c r="Y136" s="1665" t="s">
        <v>7265</v>
      </c>
      <c r="Z136" s="1665" t="s">
        <v>7266</v>
      </c>
      <c r="AA136" s="1665" t="s">
        <v>7267</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7268</v>
      </c>
      <c r="B137" s="1659" t="s">
        <v>415</v>
      </c>
      <c r="C137" s="1660"/>
      <c r="D137" s="1659" t="s">
        <v>212</v>
      </c>
      <c r="E137" s="1659" t="s">
        <v>246</v>
      </c>
      <c r="F137" s="1660"/>
      <c r="G137" s="1660"/>
      <c r="H137" s="1660"/>
      <c r="I137" s="1661">
        <v>6.0</v>
      </c>
      <c r="J137" s="1661">
        <v>19.0</v>
      </c>
      <c r="K137" s="1661">
        <v>33.0</v>
      </c>
      <c r="L137" s="1661">
        <v>47.0</v>
      </c>
      <c r="M137" s="1661">
        <v>61.0</v>
      </c>
      <c r="N137" s="1661">
        <v>75.0</v>
      </c>
      <c r="O137" s="1659" t="s">
        <v>114</v>
      </c>
      <c r="P137" s="1661">
        <v>4.0</v>
      </c>
      <c r="Q137" s="1661">
        <v>11.0</v>
      </c>
      <c r="R137" s="1661">
        <v>19.0</v>
      </c>
      <c r="S137" s="1661">
        <v>27.0</v>
      </c>
      <c r="T137" s="1661">
        <v>35.0</v>
      </c>
      <c r="U137" s="1661">
        <v>43.0</v>
      </c>
      <c r="V137" s="1659" t="s">
        <v>116</v>
      </c>
      <c r="W137" s="1659" t="s">
        <v>7269</v>
      </c>
      <c r="X137" s="1659" t="s">
        <v>7270</v>
      </c>
      <c r="Y137" s="1659" t="s">
        <v>7271</v>
      </c>
      <c r="Z137" s="1659" t="s">
        <v>7272</v>
      </c>
      <c r="AA137" s="1659" t="s">
        <v>7273</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7274</v>
      </c>
      <c r="B138" s="1665" t="s">
        <v>415</v>
      </c>
      <c r="C138" s="1662"/>
      <c r="D138" s="1665" t="s">
        <v>212</v>
      </c>
      <c r="E138" s="1665" t="s">
        <v>246</v>
      </c>
      <c r="F138" s="1662"/>
      <c r="G138" s="1662"/>
      <c r="H138" s="1662"/>
      <c r="I138" s="1661">
        <v>29.0</v>
      </c>
      <c r="J138" s="1661">
        <v>117.0</v>
      </c>
      <c r="K138" s="1661">
        <v>215.0</v>
      </c>
      <c r="L138" s="1661">
        <v>313.0</v>
      </c>
      <c r="M138" s="1661">
        <v>411.0</v>
      </c>
      <c r="N138" s="1661">
        <v>509.0</v>
      </c>
      <c r="O138" s="1665" t="s">
        <v>112</v>
      </c>
      <c r="P138" s="1661">
        <v>4.0</v>
      </c>
      <c r="Q138" s="1661">
        <v>12.0</v>
      </c>
      <c r="R138" s="1661">
        <v>21.0</v>
      </c>
      <c r="S138" s="1661">
        <v>30.0</v>
      </c>
      <c r="T138" s="1661">
        <v>39.0</v>
      </c>
      <c r="U138" s="1661">
        <v>48.0</v>
      </c>
      <c r="V138" s="1665" t="s">
        <v>115</v>
      </c>
      <c r="W138" s="1665" t="s">
        <v>7275</v>
      </c>
      <c r="X138" s="1665" t="s">
        <v>7276</v>
      </c>
      <c r="Y138" s="1665" t="s">
        <v>7277</v>
      </c>
      <c r="Z138" s="1665" t="s">
        <v>7278</v>
      </c>
      <c r="AA138" s="1665" t="s">
        <v>7279</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7280</v>
      </c>
      <c r="B139" s="1665" t="s">
        <v>415</v>
      </c>
      <c r="C139" s="1662"/>
      <c r="D139" s="1665" t="s">
        <v>212</v>
      </c>
      <c r="E139" s="1665" t="s">
        <v>246</v>
      </c>
      <c r="F139" s="1662"/>
      <c r="G139" s="1662"/>
      <c r="H139" s="1662"/>
      <c r="I139" s="1661">
        <v>29.0</v>
      </c>
      <c r="J139" s="1661">
        <v>117.0</v>
      </c>
      <c r="K139" s="1661">
        <v>215.0</v>
      </c>
      <c r="L139" s="1661">
        <v>313.0</v>
      </c>
      <c r="M139" s="1661">
        <v>411.0</v>
      </c>
      <c r="N139" s="1661">
        <v>509.0</v>
      </c>
      <c r="O139" s="1665" t="s">
        <v>112</v>
      </c>
      <c r="P139" s="1661">
        <v>6.0</v>
      </c>
      <c r="Q139" s="1661">
        <v>19.0</v>
      </c>
      <c r="R139" s="1661">
        <v>33.0</v>
      </c>
      <c r="S139" s="1661">
        <v>47.0</v>
      </c>
      <c r="T139" s="1661">
        <v>61.0</v>
      </c>
      <c r="U139" s="1661">
        <v>75.0</v>
      </c>
      <c r="V139" s="1665" t="s">
        <v>113</v>
      </c>
      <c r="W139" s="1665" t="s">
        <v>7281</v>
      </c>
      <c r="X139" s="1665" t="s">
        <v>7282</v>
      </c>
      <c r="Y139" s="1665" t="s">
        <v>7283</v>
      </c>
      <c r="Z139" s="1665" t="s">
        <v>7284</v>
      </c>
      <c r="AA139" s="1665" t="s">
        <v>7285</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7286</v>
      </c>
      <c r="B140" s="1665" t="s">
        <v>415</v>
      </c>
      <c r="C140" s="1662"/>
      <c r="D140" s="1665" t="s">
        <v>212</v>
      </c>
      <c r="E140" s="1665" t="s">
        <v>246</v>
      </c>
      <c r="F140" s="1662"/>
      <c r="G140" s="1662"/>
      <c r="H140" s="1662"/>
      <c r="I140" s="1661">
        <v>6.0</v>
      </c>
      <c r="J140" s="1661">
        <v>19.0</v>
      </c>
      <c r="K140" s="1661">
        <v>33.0</v>
      </c>
      <c r="L140" s="1661">
        <v>47.0</v>
      </c>
      <c r="M140" s="1661">
        <v>61.0</v>
      </c>
      <c r="N140" s="1661">
        <v>75.0</v>
      </c>
      <c r="O140" s="1665" t="s">
        <v>114</v>
      </c>
      <c r="P140" s="1661">
        <v>4.0</v>
      </c>
      <c r="Q140" s="1661">
        <v>11.0</v>
      </c>
      <c r="R140" s="1661">
        <v>19.0</v>
      </c>
      <c r="S140" s="1661">
        <v>27.0</v>
      </c>
      <c r="T140" s="1661">
        <v>35.0</v>
      </c>
      <c r="U140" s="1661">
        <v>43.0</v>
      </c>
      <c r="V140" s="1665" t="s">
        <v>116</v>
      </c>
      <c r="W140" s="1665" t="s">
        <v>7287</v>
      </c>
      <c r="X140" s="1665" t="s">
        <v>7288</v>
      </c>
      <c r="Y140" s="1665" t="s">
        <v>7289</v>
      </c>
      <c r="Z140" s="1665" t="s">
        <v>7290</v>
      </c>
      <c r="AA140" s="1665" t="s">
        <v>7291</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7292</v>
      </c>
      <c r="B141" s="1665" t="s">
        <v>415</v>
      </c>
      <c r="C141" s="1662"/>
      <c r="D141" s="1665" t="s">
        <v>212</v>
      </c>
      <c r="E141" s="1665" t="s">
        <v>246</v>
      </c>
      <c r="F141" s="1662"/>
      <c r="G141" s="1662"/>
      <c r="H141" s="1662"/>
      <c r="I141" s="1661">
        <v>29.0</v>
      </c>
      <c r="J141" s="1661">
        <v>117.0</v>
      </c>
      <c r="K141" s="1661">
        <v>215.0</v>
      </c>
      <c r="L141" s="1661">
        <v>313.0</v>
      </c>
      <c r="M141" s="1661">
        <v>411.0</v>
      </c>
      <c r="N141" s="1661">
        <v>509.0</v>
      </c>
      <c r="O141" s="1665" t="s">
        <v>112</v>
      </c>
      <c r="P141" s="1661">
        <v>4.0</v>
      </c>
      <c r="Q141" s="1661">
        <v>12.0</v>
      </c>
      <c r="R141" s="1661">
        <v>21.0</v>
      </c>
      <c r="S141" s="1661">
        <v>30.0</v>
      </c>
      <c r="T141" s="1661">
        <v>39.0</v>
      </c>
      <c r="U141" s="1661">
        <v>48.0</v>
      </c>
      <c r="V141" s="1665" t="s">
        <v>115</v>
      </c>
      <c r="W141" s="1665" t="s">
        <v>7293</v>
      </c>
      <c r="X141" s="1665" t="s">
        <v>7294</v>
      </c>
      <c r="Y141" s="1665" t="s">
        <v>7295</v>
      </c>
      <c r="Z141" s="1665" t="s">
        <v>7296</v>
      </c>
      <c r="AA141" s="1665" t="s">
        <v>7297</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7298</v>
      </c>
      <c r="B142" s="1665" t="s">
        <v>415</v>
      </c>
      <c r="C142" s="1662"/>
      <c r="D142" s="1665" t="s">
        <v>212</v>
      </c>
      <c r="E142" s="1665" t="s">
        <v>246</v>
      </c>
      <c r="F142" s="1662"/>
      <c r="G142" s="1662"/>
      <c r="H142" s="1662"/>
      <c r="I142" s="1661">
        <v>6.0</v>
      </c>
      <c r="J142" s="1661">
        <v>19.0</v>
      </c>
      <c r="K142" s="1661">
        <v>33.0</v>
      </c>
      <c r="L142" s="1661">
        <v>47.0</v>
      </c>
      <c r="M142" s="1661">
        <v>61.0</v>
      </c>
      <c r="N142" s="1661">
        <v>75.0</v>
      </c>
      <c r="O142" s="1665" t="s">
        <v>114</v>
      </c>
      <c r="P142" s="1661">
        <v>4.0</v>
      </c>
      <c r="Q142" s="1661">
        <v>11.0</v>
      </c>
      <c r="R142" s="1661">
        <v>19.0</v>
      </c>
      <c r="S142" s="1661">
        <v>27.0</v>
      </c>
      <c r="T142" s="1661">
        <v>35.0</v>
      </c>
      <c r="U142" s="1661">
        <v>43.0</v>
      </c>
      <c r="V142" s="1665" t="s">
        <v>116</v>
      </c>
      <c r="W142" s="1665" t="s">
        <v>7299</v>
      </c>
      <c r="X142" s="1665" t="s">
        <v>7300</v>
      </c>
      <c r="Y142" s="1665" t="s">
        <v>7301</v>
      </c>
      <c r="Z142" s="1665" t="s">
        <v>7302</v>
      </c>
      <c r="AA142" s="1665" t="s">
        <v>7303</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7304</v>
      </c>
      <c r="B143" s="1665" t="s">
        <v>415</v>
      </c>
      <c r="C143" s="1662"/>
      <c r="D143" s="1665" t="s">
        <v>212</v>
      </c>
      <c r="E143" s="1665" t="s">
        <v>246</v>
      </c>
      <c r="F143" s="1662"/>
      <c r="G143" s="1662"/>
      <c r="H143" s="1662"/>
      <c r="I143" s="1661">
        <v>6.0</v>
      </c>
      <c r="J143" s="1661">
        <v>19.0</v>
      </c>
      <c r="K143" s="1661">
        <v>33.0</v>
      </c>
      <c r="L143" s="1661">
        <v>47.0</v>
      </c>
      <c r="M143" s="1661">
        <v>61.0</v>
      </c>
      <c r="N143" s="1661">
        <v>75.0</v>
      </c>
      <c r="O143" s="1665" t="s">
        <v>113</v>
      </c>
      <c r="P143" s="1661">
        <v>4.0</v>
      </c>
      <c r="Q143" s="1661">
        <v>11.0</v>
      </c>
      <c r="R143" s="1661">
        <v>19.0</v>
      </c>
      <c r="S143" s="1661">
        <v>27.0</v>
      </c>
      <c r="T143" s="1661">
        <v>35.0</v>
      </c>
      <c r="U143" s="1661">
        <v>43.0</v>
      </c>
      <c r="V143" s="1665" t="s">
        <v>115</v>
      </c>
      <c r="W143" s="1665" t="s">
        <v>7305</v>
      </c>
      <c r="X143" s="1665" t="s">
        <v>7306</v>
      </c>
      <c r="Y143" s="1665" t="s">
        <v>7307</v>
      </c>
      <c r="Z143" s="1665" t="s">
        <v>7308</v>
      </c>
      <c r="AA143" s="1665" t="s">
        <v>7309</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7310</v>
      </c>
      <c r="B144" s="1665" t="s">
        <v>415</v>
      </c>
      <c r="C144" s="1662"/>
      <c r="D144" s="1665" t="s">
        <v>212</v>
      </c>
      <c r="E144" s="1665" t="s">
        <v>246</v>
      </c>
      <c r="F144" s="1662"/>
      <c r="G144" s="1662"/>
      <c r="H144" s="1662"/>
      <c r="I144" s="1661">
        <v>6.0</v>
      </c>
      <c r="J144" s="1661">
        <v>19.0</v>
      </c>
      <c r="K144" s="1661">
        <v>33.0</v>
      </c>
      <c r="L144" s="1661">
        <v>47.0</v>
      </c>
      <c r="M144" s="1661">
        <v>61.0</v>
      </c>
      <c r="N144" s="1661">
        <v>75.0</v>
      </c>
      <c r="O144" s="1665" t="s">
        <v>114</v>
      </c>
      <c r="P144" s="1661">
        <v>4.0</v>
      </c>
      <c r="Q144" s="1661">
        <v>11.0</v>
      </c>
      <c r="R144" s="1661">
        <v>19.0</v>
      </c>
      <c r="S144" s="1661">
        <v>27.0</v>
      </c>
      <c r="T144" s="1661">
        <v>35.0</v>
      </c>
      <c r="U144" s="1661">
        <v>43.0</v>
      </c>
      <c r="V144" s="1665" t="s">
        <v>116</v>
      </c>
      <c r="W144" s="1665" t="s">
        <v>7311</v>
      </c>
      <c r="X144" s="1665" t="s">
        <v>7312</v>
      </c>
      <c r="Y144" s="1665" t="s">
        <v>7313</v>
      </c>
      <c r="Z144" s="1665" t="s">
        <v>7314</v>
      </c>
      <c r="AA144" s="1665" t="s">
        <v>7315</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7316</v>
      </c>
      <c r="B145" s="1665" t="s">
        <v>415</v>
      </c>
      <c r="C145" s="1662"/>
      <c r="D145" s="1665" t="s">
        <v>212</v>
      </c>
      <c r="E145" s="1665" t="s">
        <v>246</v>
      </c>
      <c r="F145" s="1662"/>
      <c r="G145" s="1662"/>
      <c r="H145" s="1662"/>
      <c r="I145" s="1661">
        <v>29.0</v>
      </c>
      <c r="J145" s="1661">
        <v>117.0</v>
      </c>
      <c r="K145" s="1661">
        <v>215.0</v>
      </c>
      <c r="L145" s="1661">
        <v>313.0</v>
      </c>
      <c r="M145" s="1661">
        <v>411.0</v>
      </c>
      <c r="N145" s="1661">
        <v>509.0</v>
      </c>
      <c r="O145" s="1665" t="s">
        <v>112</v>
      </c>
      <c r="P145" s="1661">
        <v>4.0</v>
      </c>
      <c r="Q145" s="1661">
        <v>11.0</v>
      </c>
      <c r="R145" s="1661">
        <v>19.0</v>
      </c>
      <c r="S145" s="1661">
        <v>27.0</v>
      </c>
      <c r="T145" s="1661">
        <v>35.0</v>
      </c>
      <c r="U145" s="1661">
        <v>43.0</v>
      </c>
      <c r="V145" s="1665" t="s">
        <v>116</v>
      </c>
      <c r="W145" s="1665" t="s">
        <v>7317</v>
      </c>
      <c r="X145" s="1665" t="s">
        <v>7318</v>
      </c>
      <c r="Y145" s="1665" t="s">
        <v>7319</v>
      </c>
      <c r="Z145" s="1665" t="s">
        <v>7320</v>
      </c>
      <c r="AA145" s="1665" t="s">
        <v>7321</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7322</v>
      </c>
      <c r="B146" s="1665" t="s">
        <v>415</v>
      </c>
      <c r="C146" s="1662"/>
      <c r="D146" s="1665" t="s">
        <v>212</v>
      </c>
      <c r="E146" s="1665" t="s">
        <v>246</v>
      </c>
      <c r="F146" s="1662"/>
      <c r="G146" s="1662"/>
      <c r="H146" s="1662"/>
      <c r="I146" s="1661">
        <v>6.0</v>
      </c>
      <c r="J146" s="1661">
        <v>19.0</v>
      </c>
      <c r="K146" s="1661">
        <v>33.0</v>
      </c>
      <c r="L146" s="1661">
        <v>47.0</v>
      </c>
      <c r="M146" s="1661">
        <v>61.0</v>
      </c>
      <c r="N146" s="1661">
        <v>75.0</v>
      </c>
      <c r="O146" s="1665" t="s">
        <v>114</v>
      </c>
      <c r="P146" s="1661">
        <v>4.0</v>
      </c>
      <c r="Q146" s="1661">
        <v>11.0</v>
      </c>
      <c r="R146" s="1661">
        <v>19.0</v>
      </c>
      <c r="S146" s="1661">
        <v>27.0</v>
      </c>
      <c r="T146" s="1661">
        <v>35.0</v>
      </c>
      <c r="U146" s="1661">
        <v>43.0</v>
      </c>
      <c r="V146" s="1665" t="s">
        <v>116</v>
      </c>
      <c r="W146" s="1665" t="s">
        <v>7323</v>
      </c>
      <c r="X146" s="1665" t="s">
        <v>7324</v>
      </c>
      <c r="Y146" s="1665" t="s">
        <v>7325</v>
      </c>
      <c r="Z146" s="1665" t="s">
        <v>7326</v>
      </c>
      <c r="AA146" s="1665" t="s">
        <v>7327</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7328</v>
      </c>
      <c r="B147" s="1665" t="s">
        <v>415</v>
      </c>
      <c r="C147" s="1662"/>
      <c r="D147" s="1665" t="s">
        <v>212</v>
      </c>
      <c r="E147" s="1665" t="s">
        <v>246</v>
      </c>
      <c r="F147" s="1662"/>
      <c r="G147" s="1662"/>
      <c r="H147" s="1662"/>
      <c r="I147" s="1661">
        <v>6.0</v>
      </c>
      <c r="J147" s="1661">
        <v>19.0</v>
      </c>
      <c r="K147" s="1661">
        <v>33.0</v>
      </c>
      <c r="L147" s="1661">
        <v>47.0</v>
      </c>
      <c r="M147" s="1661">
        <v>61.0</v>
      </c>
      <c r="N147" s="1661">
        <v>75.0</v>
      </c>
      <c r="O147" s="1665" t="s">
        <v>114</v>
      </c>
      <c r="P147" s="1661">
        <v>4.0</v>
      </c>
      <c r="Q147" s="1661">
        <v>11.0</v>
      </c>
      <c r="R147" s="1661">
        <v>19.0</v>
      </c>
      <c r="S147" s="1661">
        <v>27.0</v>
      </c>
      <c r="T147" s="1661">
        <v>35.0</v>
      </c>
      <c r="U147" s="1661">
        <v>43.0</v>
      </c>
      <c r="V147" s="1665" t="s">
        <v>116</v>
      </c>
      <c r="W147" s="1665" t="s">
        <v>7329</v>
      </c>
      <c r="X147" s="1665" t="s">
        <v>7330</v>
      </c>
      <c r="Y147" s="1665" t="s">
        <v>7331</v>
      </c>
      <c r="Z147" s="1665" t="s">
        <v>7332</v>
      </c>
      <c r="AA147" s="1665" t="s">
        <v>7333</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7334</v>
      </c>
      <c r="B148" s="1665" t="s">
        <v>415</v>
      </c>
      <c r="C148" s="1662"/>
      <c r="D148" s="1665" t="s">
        <v>212</v>
      </c>
      <c r="E148" s="1665" t="s">
        <v>246</v>
      </c>
      <c r="F148" s="1662"/>
      <c r="G148" s="1662"/>
      <c r="H148" s="1662"/>
      <c r="I148" s="1661">
        <v>6.0</v>
      </c>
      <c r="J148" s="1661">
        <v>19.0</v>
      </c>
      <c r="K148" s="1661">
        <v>33.0</v>
      </c>
      <c r="L148" s="1661">
        <v>47.0</v>
      </c>
      <c r="M148" s="1661">
        <v>61.0</v>
      </c>
      <c r="N148" s="1661">
        <v>75.0</v>
      </c>
      <c r="O148" s="1665" t="s">
        <v>113</v>
      </c>
      <c r="P148" s="1661">
        <v>3.0</v>
      </c>
      <c r="Q148" s="1661">
        <v>9.0</v>
      </c>
      <c r="R148" s="1661">
        <v>16.0</v>
      </c>
      <c r="S148" s="1661">
        <v>23.0</v>
      </c>
      <c r="T148" s="1661">
        <v>30.0</v>
      </c>
      <c r="U148" s="1661">
        <v>37.0</v>
      </c>
      <c r="V148" s="1665" t="s">
        <v>117</v>
      </c>
      <c r="W148" s="1665" t="s">
        <v>7335</v>
      </c>
      <c r="X148" s="1665" t="s">
        <v>7336</v>
      </c>
      <c r="Y148" s="1665" t="s">
        <v>7337</v>
      </c>
      <c r="Z148" s="1665" t="s">
        <v>7338</v>
      </c>
      <c r="AA148" s="1665" t="s">
        <v>7339</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7340</v>
      </c>
      <c r="B149" s="1665" t="s">
        <v>415</v>
      </c>
      <c r="C149" s="1662"/>
      <c r="D149" s="1665" t="s">
        <v>212</v>
      </c>
      <c r="E149" s="1665" t="s">
        <v>246</v>
      </c>
      <c r="F149" s="1662"/>
      <c r="G149" s="1662"/>
      <c r="H149" s="1662"/>
      <c r="I149" s="1661">
        <v>6.0</v>
      </c>
      <c r="J149" s="1661">
        <v>19.0</v>
      </c>
      <c r="K149" s="1661">
        <v>33.0</v>
      </c>
      <c r="L149" s="1661">
        <v>47.0</v>
      </c>
      <c r="M149" s="1661">
        <v>61.0</v>
      </c>
      <c r="N149" s="1661">
        <v>75.0</v>
      </c>
      <c r="O149" s="1665" t="s">
        <v>113</v>
      </c>
      <c r="P149" s="1661">
        <v>4.0</v>
      </c>
      <c r="Q149" s="1661">
        <v>11.0</v>
      </c>
      <c r="R149" s="1661">
        <v>19.0</v>
      </c>
      <c r="S149" s="1661">
        <v>27.0</v>
      </c>
      <c r="T149" s="1661">
        <v>35.0</v>
      </c>
      <c r="U149" s="1661">
        <v>43.0</v>
      </c>
      <c r="V149" s="1665" t="s">
        <v>115</v>
      </c>
      <c r="W149" s="1665" t="s">
        <v>7341</v>
      </c>
      <c r="X149" s="1665" t="s">
        <v>7342</v>
      </c>
      <c r="Y149" s="1665" t="s">
        <v>7343</v>
      </c>
      <c r="Z149" s="1665" t="s">
        <v>7344</v>
      </c>
      <c r="AA149" s="1665" t="s">
        <v>7345</v>
      </c>
      <c r="AB149" s="1665" t="s">
        <v>7346</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7347</v>
      </c>
      <c r="B150" s="1659" t="s">
        <v>415</v>
      </c>
      <c r="C150" s="1660"/>
      <c r="D150" s="1659" t="s">
        <v>212</v>
      </c>
      <c r="E150" s="1659" t="s">
        <v>246</v>
      </c>
      <c r="F150" s="1660"/>
      <c r="G150" s="1660"/>
      <c r="H150" s="1660"/>
      <c r="I150" s="1661">
        <v>29.0</v>
      </c>
      <c r="J150" s="1661">
        <v>117.0</v>
      </c>
      <c r="K150" s="1661">
        <v>215.0</v>
      </c>
      <c r="L150" s="1661">
        <v>313.0</v>
      </c>
      <c r="M150" s="1661">
        <v>411.0</v>
      </c>
      <c r="N150" s="1661">
        <v>509.0</v>
      </c>
      <c r="O150" s="1659" t="s">
        <v>112</v>
      </c>
      <c r="P150" s="1661">
        <v>6.0</v>
      </c>
      <c r="Q150" s="1661">
        <v>19.0</v>
      </c>
      <c r="R150" s="1661">
        <v>33.0</v>
      </c>
      <c r="S150" s="1661">
        <v>47.0</v>
      </c>
      <c r="T150" s="1661">
        <v>61.0</v>
      </c>
      <c r="U150" s="1661">
        <v>75.0</v>
      </c>
      <c r="V150" s="1659" t="s">
        <v>114</v>
      </c>
      <c r="W150" s="1659" t="s">
        <v>7348</v>
      </c>
      <c r="X150" s="1659" t="s">
        <v>7349</v>
      </c>
      <c r="Y150" s="1659" t="s">
        <v>7350</v>
      </c>
      <c r="Z150" s="1659" t="s">
        <v>7351</v>
      </c>
      <c r="AA150" s="1659" t="s">
        <v>7352</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7353</v>
      </c>
      <c r="B151" s="1665" t="s">
        <v>415</v>
      </c>
      <c r="C151" s="1662"/>
      <c r="D151" s="1665" t="s">
        <v>212</v>
      </c>
      <c r="E151" s="1665" t="s">
        <v>246</v>
      </c>
      <c r="F151" s="1662"/>
      <c r="G151" s="1662"/>
      <c r="H151" s="1662"/>
      <c r="I151" s="1661">
        <v>29.0</v>
      </c>
      <c r="J151" s="1661">
        <v>117.0</v>
      </c>
      <c r="K151" s="1661">
        <v>215.0</v>
      </c>
      <c r="L151" s="1661">
        <v>313.0</v>
      </c>
      <c r="M151" s="1661">
        <v>411.0</v>
      </c>
      <c r="N151" s="1661">
        <v>509.0</v>
      </c>
      <c r="O151" s="1665" t="s">
        <v>112</v>
      </c>
      <c r="P151" s="1661">
        <v>4.0</v>
      </c>
      <c r="Q151" s="1661">
        <v>12.0</v>
      </c>
      <c r="R151" s="1661">
        <v>21.0</v>
      </c>
      <c r="S151" s="1661">
        <v>30.0</v>
      </c>
      <c r="T151" s="1661">
        <v>39.0</v>
      </c>
      <c r="U151" s="1661">
        <v>48.0</v>
      </c>
      <c r="V151" s="1665" t="s">
        <v>115</v>
      </c>
      <c r="W151" s="1665" t="s">
        <v>7354</v>
      </c>
      <c r="X151" s="1665" t="s">
        <v>7355</v>
      </c>
      <c r="Y151" s="1665" t="s">
        <v>7356</v>
      </c>
      <c r="Z151" s="1665" t="s">
        <v>7357</v>
      </c>
      <c r="AA151" s="1665" t="s">
        <v>7358</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7359</v>
      </c>
      <c r="B152" s="1665" t="s">
        <v>415</v>
      </c>
      <c r="C152" s="1662"/>
      <c r="D152" s="1665" t="s">
        <v>212</v>
      </c>
      <c r="E152" s="1665" t="s">
        <v>246</v>
      </c>
      <c r="F152" s="1665"/>
      <c r="G152" s="1665"/>
      <c r="H152" s="1662"/>
      <c r="I152" s="1661">
        <v>29.0</v>
      </c>
      <c r="J152" s="1661">
        <v>117.0</v>
      </c>
      <c r="K152" s="1661">
        <v>215.0</v>
      </c>
      <c r="L152" s="1661">
        <v>313.0</v>
      </c>
      <c r="M152" s="1661">
        <v>411.0</v>
      </c>
      <c r="N152" s="1661">
        <v>509.0</v>
      </c>
      <c r="O152" s="1665" t="s">
        <v>112</v>
      </c>
      <c r="P152" s="1661">
        <v>6.0</v>
      </c>
      <c r="Q152" s="1661">
        <v>19.0</v>
      </c>
      <c r="R152" s="1661">
        <v>33.0</v>
      </c>
      <c r="S152" s="1661">
        <v>47.0</v>
      </c>
      <c r="T152" s="1661">
        <v>61.0</v>
      </c>
      <c r="U152" s="1661">
        <v>75.0</v>
      </c>
      <c r="V152" s="1665" t="s">
        <v>114</v>
      </c>
      <c r="W152" s="1665" t="s">
        <v>7360</v>
      </c>
      <c r="X152" s="1665" t="s">
        <v>7361</v>
      </c>
      <c r="Y152" s="1665" t="s">
        <v>7362</v>
      </c>
      <c r="Z152" s="1665" t="s">
        <v>7363</v>
      </c>
      <c r="AA152" s="1665" t="s">
        <v>7364</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7365</v>
      </c>
      <c r="B153" s="1665" t="s">
        <v>415</v>
      </c>
      <c r="C153" s="1662"/>
      <c r="D153" s="1665" t="s">
        <v>212</v>
      </c>
      <c r="E153" s="1665" t="s">
        <v>517</v>
      </c>
      <c r="F153" s="1662" t="s">
        <v>518</v>
      </c>
      <c r="G153" s="1662" t="s">
        <v>705</v>
      </c>
      <c r="H153" s="1662"/>
      <c r="I153" s="1661">
        <v>6.0</v>
      </c>
      <c r="J153" s="1661">
        <v>19.0</v>
      </c>
      <c r="K153" s="1661">
        <v>33.0</v>
      </c>
      <c r="L153" s="1661">
        <v>47.0</v>
      </c>
      <c r="M153" s="1661">
        <v>61.0</v>
      </c>
      <c r="N153" s="1661">
        <v>75.0</v>
      </c>
      <c r="O153" s="1665" t="s">
        <v>113</v>
      </c>
      <c r="P153" s="1661">
        <v>4.0</v>
      </c>
      <c r="Q153" s="1661">
        <v>11.0</v>
      </c>
      <c r="R153" s="1661">
        <v>19.0</v>
      </c>
      <c r="S153" s="1661">
        <v>27.0</v>
      </c>
      <c r="T153" s="1661">
        <v>35.0</v>
      </c>
      <c r="U153" s="1661">
        <v>43.0</v>
      </c>
      <c r="V153" s="1665" t="s">
        <v>116</v>
      </c>
      <c r="W153" s="1665" t="s">
        <v>7206</v>
      </c>
      <c r="X153" s="1665" t="s">
        <v>7207</v>
      </c>
      <c r="Y153" s="1665" t="s">
        <v>7208</v>
      </c>
      <c r="Z153" s="1665" t="s">
        <v>7209</v>
      </c>
      <c r="AA153" s="1665" t="s">
        <v>7210</v>
      </c>
      <c r="AB153" s="1665" t="s">
        <v>7366</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7367</v>
      </c>
      <c r="B154" s="1665" t="s">
        <v>415</v>
      </c>
      <c r="C154" s="1662"/>
      <c r="D154" s="1665" t="s">
        <v>212</v>
      </c>
      <c r="E154" s="1665" t="s">
        <v>246</v>
      </c>
      <c r="F154" s="1662"/>
      <c r="G154" s="1662"/>
      <c r="H154" s="1662"/>
      <c r="I154" s="1661">
        <v>29.0</v>
      </c>
      <c r="J154" s="1661">
        <v>117.0</v>
      </c>
      <c r="K154" s="1661">
        <v>215.0</v>
      </c>
      <c r="L154" s="1661">
        <v>313.0</v>
      </c>
      <c r="M154" s="1661">
        <v>411.0</v>
      </c>
      <c r="N154" s="1661">
        <v>509.0</v>
      </c>
      <c r="O154" s="1665" t="s">
        <v>112</v>
      </c>
      <c r="P154" s="1661">
        <v>6.0</v>
      </c>
      <c r="Q154" s="1661">
        <v>19.0</v>
      </c>
      <c r="R154" s="1661">
        <v>33.0</v>
      </c>
      <c r="S154" s="1661">
        <v>47.0</v>
      </c>
      <c r="T154" s="1661">
        <v>61.0</v>
      </c>
      <c r="U154" s="1661">
        <v>75.0</v>
      </c>
      <c r="V154" s="1665" t="s">
        <v>113</v>
      </c>
      <c r="W154" s="1665" t="s">
        <v>7368</v>
      </c>
      <c r="X154" s="1665" t="s">
        <v>7369</v>
      </c>
      <c r="Y154" s="1665" t="s">
        <v>7370</v>
      </c>
      <c r="Z154" s="1665" t="s">
        <v>7371</v>
      </c>
      <c r="AA154" s="1665" t="s">
        <v>7372</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7373</v>
      </c>
      <c r="B155" s="1665" t="s">
        <v>415</v>
      </c>
      <c r="C155" s="1662"/>
      <c r="D155" s="1665" t="s">
        <v>212</v>
      </c>
      <c r="E155" s="1665" t="s">
        <v>246</v>
      </c>
      <c r="F155" s="1662"/>
      <c r="G155" s="1662"/>
      <c r="H155" s="1662"/>
      <c r="I155" s="1661">
        <v>29.0</v>
      </c>
      <c r="J155" s="1661">
        <v>117.0</v>
      </c>
      <c r="K155" s="1661">
        <v>215.0</v>
      </c>
      <c r="L155" s="1661">
        <v>313.0</v>
      </c>
      <c r="M155" s="1661">
        <v>411.0</v>
      </c>
      <c r="N155" s="1661">
        <v>509.0</v>
      </c>
      <c r="O155" s="1665" t="s">
        <v>112</v>
      </c>
      <c r="P155" s="1661">
        <v>6.0</v>
      </c>
      <c r="Q155" s="1661">
        <v>19.0</v>
      </c>
      <c r="R155" s="1661">
        <v>33.0</v>
      </c>
      <c r="S155" s="1661">
        <v>47.0</v>
      </c>
      <c r="T155" s="1661">
        <v>61.0</v>
      </c>
      <c r="U155" s="1661">
        <v>75.0</v>
      </c>
      <c r="V155" s="1665" t="s">
        <v>113</v>
      </c>
      <c r="W155" s="1665" t="s">
        <v>7374</v>
      </c>
      <c r="X155" s="1665" t="s">
        <v>7375</v>
      </c>
      <c r="Y155" s="1665" t="s">
        <v>7376</v>
      </c>
      <c r="Z155" s="1665" t="s">
        <v>7377</v>
      </c>
      <c r="AA155" s="1665" t="s">
        <v>7378</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7379</v>
      </c>
      <c r="B156" s="1665" t="s">
        <v>415</v>
      </c>
      <c r="C156" s="1662"/>
      <c r="D156" s="1665" t="s">
        <v>212</v>
      </c>
      <c r="E156" s="1665" t="s">
        <v>246</v>
      </c>
      <c r="F156" s="1662"/>
      <c r="G156" s="1662"/>
      <c r="H156" s="1662"/>
      <c r="I156" s="1661">
        <v>29.0</v>
      </c>
      <c r="J156" s="1661">
        <v>117.0</v>
      </c>
      <c r="K156" s="1661">
        <v>215.0</v>
      </c>
      <c r="L156" s="1661">
        <v>313.0</v>
      </c>
      <c r="M156" s="1661">
        <v>411.0</v>
      </c>
      <c r="N156" s="1661">
        <v>509.0</v>
      </c>
      <c r="O156" s="1665" t="s">
        <v>112</v>
      </c>
      <c r="P156" s="1661">
        <v>6.0</v>
      </c>
      <c r="Q156" s="1661">
        <v>19.0</v>
      </c>
      <c r="R156" s="1661">
        <v>33.0</v>
      </c>
      <c r="S156" s="1661">
        <v>47.0</v>
      </c>
      <c r="T156" s="1661">
        <v>61.0</v>
      </c>
      <c r="U156" s="1661">
        <v>75.0</v>
      </c>
      <c r="V156" s="1665" t="s">
        <v>113</v>
      </c>
      <c r="W156" s="1665" t="s">
        <v>7380</v>
      </c>
      <c r="X156" s="1665" t="s">
        <v>7381</v>
      </c>
      <c r="Y156" s="1665" t="s">
        <v>7382</v>
      </c>
      <c r="Z156" s="1665" t="s">
        <v>7383</v>
      </c>
      <c r="AA156" s="1665" t="s">
        <v>7384</v>
      </c>
      <c r="AB156" s="1665" t="s">
        <v>7346</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7385</v>
      </c>
      <c r="B157" s="1665" t="s">
        <v>415</v>
      </c>
      <c r="C157" s="1662"/>
      <c r="D157" s="1665" t="s">
        <v>212</v>
      </c>
      <c r="E157" s="1665" t="s">
        <v>246</v>
      </c>
      <c r="F157" s="1662"/>
      <c r="G157" s="1662"/>
      <c r="H157" s="1662"/>
      <c r="I157" s="1661">
        <v>29.0</v>
      </c>
      <c r="J157" s="1661">
        <v>117.0</v>
      </c>
      <c r="K157" s="1661">
        <v>215.0</v>
      </c>
      <c r="L157" s="1661">
        <v>313.0</v>
      </c>
      <c r="M157" s="1661">
        <v>411.0</v>
      </c>
      <c r="N157" s="1661">
        <v>509.0</v>
      </c>
      <c r="O157" s="1665" t="s">
        <v>112</v>
      </c>
      <c r="P157" s="1661">
        <v>6.0</v>
      </c>
      <c r="Q157" s="1661">
        <v>19.0</v>
      </c>
      <c r="R157" s="1661">
        <v>33.0</v>
      </c>
      <c r="S157" s="1661">
        <v>47.0</v>
      </c>
      <c r="T157" s="1661">
        <v>61.0</v>
      </c>
      <c r="U157" s="1661">
        <v>75.0</v>
      </c>
      <c r="V157" s="1665" t="s">
        <v>113</v>
      </c>
      <c r="W157" s="1665" t="s">
        <v>7386</v>
      </c>
      <c r="X157" s="1665" t="s">
        <v>7387</v>
      </c>
      <c r="Y157" s="1665" t="s">
        <v>7388</v>
      </c>
      <c r="Z157" s="1665" t="s">
        <v>7389</v>
      </c>
      <c r="AA157" s="1665" t="s">
        <v>7390</v>
      </c>
      <c r="AB157" s="1665" t="s">
        <v>7346</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7391</v>
      </c>
      <c r="B158" s="1665" t="s">
        <v>415</v>
      </c>
      <c r="C158" s="1662"/>
      <c r="D158" s="1665" t="s">
        <v>212</v>
      </c>
      <c r="E158" s="1665" t="s">
        <v>7392</v>
      </c>
      <c r="F158" s="1662"/>
      <c r="G158" s="1662"/>
      <c r="H158" s="1662"/>
      <c r="I158" s="1661">
        <v>29.0</v>
      </c>
      <c r="J158" s="1661">
        <v>117.0</v>
      </c>
      <c r="K158" s="1661">
        <v>215.0</v>
      </c>
      <c r="L158" s="1661">
        <v>313.0</v>
      </c>
      <c r="M158" s="1661">
        <v>411.0</v>
      </c>
      <c r="N158" s="1661">
        <v>509.0</v>
      </c>
      <c r="O158" s="1665" t="s">
        <v>112</v>
      </c>
      <c r="P158" s="1661">
        <v>4.0</v>
      </c>
      <c r="Q158" s="1661">
        <v>12.0</v>
      </c>
      <c r="R158" s="1661">
        <v>21.0</v>
      </c>
      <c r="S158" s="1661">
        <v>30.0</v>
      </c>
      <c r="T158" s="1661">
        <v>39.0</v>
      </c>
      <c r="U158" s="1661">
        <v>48.0</v>
      </c>
      <c r="V158" s="1665" t="s">
        <v>115</v>
      </c>
      <c r="W158" s="1665" t="s">
        <v>7393</v>
      </c>
      <c r="X158" s="1665" t="s">
        <v>7394</v>
      </c>
      <c r="Y158" s="1665" t="s">
        <v>7395</v>
      </c>
      <c r="Z158" s="1665" t="s">
        <v>7396</v>
      </c>
      <c r="AA158" s="1665" t="s">
        <v>7397</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7398</v>
      </c>
      <c r="B159" s="1665" t="s">
        <v>415</v>
      </c>
      <c r="C159" s="1662"/>
      <c r="D159" s="1665" t="s">
        <v>212</v>
      </c>
      <c r="E159" s="1665" t="s">
        <v>246</v>
      </c>
      <c r="F159" s="1662"/>
      <c r="G159" s="1662"/>
      <c r="H159" s="1662"/>
      <c r="I159" s="1661">
        <v>29.0</v>
      </c>
      <c r="J159" s="1661">
        <v>117.0</v>
      </c>
      <c r="K159" s="1661">
        <v>215.0</v>
      </c>
      <c r="L159" s="1661">
        <v>313.0</v>
      </c>
      <c r="M159" s="1661">
        <v>411.0</v>
      </c>
      <c r="N159" s="1661">
        <v>509.0</v>
      </c>
      <c r="O159" s="1665" t="s">
        <v>112</v>
      </c>
      <c r="P159" s="1661">
        <v>6.0</v>
      </c>
      <c r="Q159" s="1661">
        <v>19.0</v>
      </c>
      <c r="R159" s="1661">
        <v>33.0</v>
      </c>
      <c r="S159" s="1661">
        <v>47.0</v>
      </c>
      <c r="T159" s="1661">
        <v>61.0</v>
      </c>
      <c r="U159" s="1661">
        <v>75.0</v>
      </c>
      <c r="V159" s="1665" t="s">
        <v>114</v>
      </c>
      <c r="W159" s="1665" t="s">
        <v>7399</v>
      </c>
      <c r="X159" s="1665" t="s">
        <v>7400</v>
      </c>
      <c r="Y159" s="1665" t="s">
        <v>7401</v>
      </c>
      <c r="Z159" s="1665" t="s">
        <v>7402</v>
      </c>
      <c r="AA159" s="1665" t="s">
        <v>7403</v>
      </c>
      <c r="AB159" s="1665" t="s">
        <v>7404</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7405</v>
      </c>
      <c r="B160" s="1665" t="s">
        <v>415</v>
      </c>
      <c r="C160" s="1662"/>
      <c r="D160" s="1665" t="s">
        <v>212</v>
      </c>
      <c r="E160" s="1665" t="s">
        <v>246</v>
      </c>
      <c r="F160" s="1662"/>
      <c r="G160" s="1662"/>
      <c r="H160" s="1662"/>
      <c r="I160" s="1661">
        <v>4.0</v>
      </c>
      <c r="J160" s="1661">
        <v>12.0</v>
      </c>
      <c r="K160" s="1661">
        <v>21.0</v>
      </c>
      <c r="L160" s="1661">
        <v>30.0</v>
      </c>
      <c r="M160" s="1661">
        <v>39.0</v>
      </c>
      <c r="N160" s="1661">
        <v>48.0</v>
      </c>
      <c r="O160" s="1665" t="s">
        <v>115</v>
      </c>
      <c r="P160" s="1661">
        <v>4.0</v>
      </c>
      <c r="Q160" s="1661">
        <v>11.0</v>
      </c>
      <c r="R160" s="1661">
        <v>19.0</v>
      </c>
      <c r="S160" s="1661">
        <v>27.0</v>
      </c>
      <c r="T160" s="1661">
        <v>35.0</v>
      </c>
      <c r="U160" s="1661">
        <v>43.0</v>
      </c>
      <c r="V160" s="1665" t="s">
        <v>115</v>
      </c>
      <c r="W160" s="1665" t="s">
        <v>7236</v>
      </c>
      <c r="X160" s="1665" t="s">
        <v>7237</v>
      </c>
      <c r="Y160" s="1665" t="s">
        <v>7238</v>
      </c>
      <c r="Z160" s="1665" t="s">
        <v>7239</v>
      </c>
      <c r="AA160" s="1665" t="s">
        <v>7240</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7406</v>
      </c>
      <c r="B161" s="1659" t="s">
        <v>415</v>
      </c>
      <c r="C161" s="1660"/>
      <c r="D161" s="1659" t="s">
        <v>212</v>
      </c>
      <c r="E161" s="1659" t="s">
        <v>246</v>
      </c>
      <c r="F161" s="1660"/>
      <c r="G161" s="1660"/>
      <c r="H161" s="1660"/>
      <c r="I161" s="1661">
        <v>29.0</v>
      </c>
      <c r="J161" s="1661">
        <v>117.0</v>
      </c>
      <c r="K161" s="1661">
        <v>215.0</v>
      </c>
      <c r="L161" s="1661">
        <v>313.0</v>
      </c>
      <c r="M161" s="1661">
        <v>411.0</v>
      </c>
      <c r="N161" s="1661">
        <v>509.0</v>
      </c>
      <c r="O161" s="1659" t="s">
        <v>112</v>
      </c>
      <c r="P161" s="1661">
        <v>6.0</v>
      </c>
      <c r="Q161" s="1661">
        <v>19.0</v>
      </c>
      <c r="R161" s="1661">
        <v>33.0</v>
      </c>
      <c r="S161" s="1661">
        <v>47.0</v>
      </c>
      <c r="T161" s="1661">
        <v>61.0</v>
      </c>
      <c r="U161" s="1661">
        <v>75.0</v>
      </c>
      <c r="V161" s="1659" t="s">
        <v>114</v>
      </c>
      <c r="W161" s="1659" t="s">
        <v>7348</v>
      </c>
      <c r="X161" s="1659" t="s">
        <v>7349</v>
      </c>
      <c r="Y161" s="1659" t="s">
        <v>7350</v>
      </c>
      <c r="Z161" s="1659" t="s">
        <v>7351</v>
      </c>
      <c r="AA161" s="1659" t="s">
        <v>7352</v>
      </c>
      <c r="AB161" s="1665" t="s">
        <v>7407</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7408</v>
      </c>
      <c r="B162" s="1665" t="s">
        <v>415</v>
      </c>
      <c r="C162" s="1662"/>
      <c r="D162" s="1665" t="s">
        <v>212</v>
      </c>
      <c r="E162" s="1665" t="s">
        <v>246</v>
      </c>
      <c r="F162" s="1662"/>
      <c r="G162" s="1662"/>
      <c r="H162" s="1662"/>
      <c r="I162" s="1661">
        <v>6.0</v>
      </c>
      <c r="J162" s="1661">
        <v>19.0</v>
      </c>
      <c r="K162" s="1661">
        <v>33.0</v>
      </c>
      <c r="L162" s="1661">
        <v>47.0</v>
      </c>
      <c r="M162" s="1661">
        <v>61.0</v>
      </c>
      <c r="N162" s="1661">
        <v>75.0</v>
      </c>
      <c r="O162" s="1665" t="s">
        <v>113</v>
      </c>
      <c r="P162" s="1661">
        <v>4.0</v>
      </c>
      <c r="Q162" s="1661">
        <v>11.0</v>
      </c>
      <c r="R162" s="1661">
        <v>19.0</v>
      </c>
      <c r="S162" s="1661">
        <v>27.0</v>
      </c>
      <c r="T162" s="1661">
        <v>35.0</v>
      </c>
      <c r="U162" s="1661">
        <v>43.0</v>
      </c>
      <c r="V162" s="1665" t="s">
        <v>115</v>
      </c>
      <c r="W162" s="1665" t="s">
        <v>7409</v>
      </c>
      <c r="X162" s="1665" t="s">
        <v>7410</v>
      </c>
      <c r="Y162" s="1665" t="s">
        <v>7411</v>
      </c>
      <c r="Z162" s="1665" t="s">
        <v>7412</v>
      </c>
      <c r="AA162" s="1665" t="s">
        <v>7413</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7414</v>
      </c>
      <c r="B163" s="1665" t="s">
        <v>415</v>
      </c>
      <c r="C163" s="1662"/>
      <c r="D163" s="1665" t="s">
        <v>212</v>
      </c>
      <c r="E163" s="1665" t="s">
        <v>246</v>
      </c>
      <c r="F163" s="1662"/>
      <c r="G163" s="1662"/>
      <c r="H163" s="1662"/>
      <c r="I163" s="1661">
        <v>29.0</v>
      </c>
      <c r="J163" s="1661">
        <v>117.0</v>
      </c>
      <c r="K163" s="1661">
        <v>215.0</v>
      </c>
      <c r="L163" s="1661">
        <v>313.0</v>
      </c>
      <c r="M163" s="1661">
        <v>411.0</v>
      </c>
      <c r="N163" s="1661">
        <v>509.0</v>
      </c>
      <c r="O163" s="1665" t="s">
        <v>112</v>
      </c>
      <c r="P163" s="1661">
        <v>6.0</v>
      </c>
      <c r="Q163" s="1661">
        <v>19.0</v>
      </c>
      <c r="R163" s="1661">
        <v>33.0</v>
      </c>
      <c r="S163" s="1661">
        <v>47.0</v>
      </c>
      <c r="T163" s="1661">
        <v>61.0</v>
      </c>
      <c r="U163" s="1661">
        <v>75.0</v>
      </c>
      <c r="V163" s="1665" t="s">
        <v>114</v>
      </c>
      <c r="W163" s="1665" t="s">
        <v>7415</v>
      </c>
      <c r="X163" s="1665" t="s">
        <v>7416</v>
      </c>
      <c r="Y163" s="1665" t="s">
        <v>7417</v>
      </c>
      <c r="Z163" s="1665" t="s">
        <v>7418</v>
      </c>
      <c r="AA163" s="1665" t="s">
        <v>7419</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7420</v>
      </c>
      <c r="B164" s="1665" t="s">
        <v>415</v>
      </c>
      <c r="C164" s="1662"/>
      <c r="D164" s="1665" t="s">
        <v>212</v>
      </c>
      <c r="E164" s="1665" t="s">
        <v>246</v>
      </c>
      <c r="F164" s="1662"/>
      <c r="G164" s="1662"/>
      <c r="H164" s="1662"/>
      <c r="I164" s="1661">
        <v>6.0</v>
      </c>
      <c r="J164" s="1661">
        <v>19.0</v>
      </c>
      <c r="K164" s="1661">
        <v>33.0</v>
      </c>
      <c r="L164" s="1661">
        <v>47.0</v>
      </c>
      <c r="M164" s="1661">
        <v>61.0</v>
      </c>
      <c r="N164" s="1661">
        <v>75.0</v>
      </c>
      <c r="O164" s="1665" t="s">
        <v>113</v>
      </c>
      <c r="P164" s="1661">
        <v>6.0</v>
      </c>
      <c r="Q164" s="1661">
        <v>19.0</v>
      </c>
      <c r="R164" s="1661">
        <v>33.0</v>
      </c>
      <c r="S164" s="1661">
        <v>47.0</v>
      </c>
      <c r="T164" s="1661">
        <v>61.0</v>
      </c>
      <c r="U164" s="1661">
        <v>75.0</v>
      </c>
      <c r="V164" s="1665" t="s">
        <v>114</v>
      </c>
      <c r="W164" s="1665" t="s">
        <v>7421</v>
      </c>
      <c r="X164" s="1665" t="s">
        <v>7422</v>
      </c>
      <c r="Y164" s="1665" t="s">
        <v>7423</v>
      </c>
      <c r="Z164" s="1665" t="s">
        <v>7424</v>
      </c>
      <c r="AA164" s="1665" t="s">
        <v>7425</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7426</v>
      </c>
      <c r="B165" s="1665" t="s">
        <v>415</v>
      </c>
      <c r="C165" s="1662"/>
      <c r="D165" s="1665" t="s">
        <v>212</v>
      </c>
      <c r="E165" s="1665" t="s">
        <v>246</v>
      </c>
      <c r="F165" s="1662"/>
      <c r="G165" s="1662"/>
      <c r="H165" s="1662"/>
      <c r="I165" s="1661">
        <v>29.0</v>
      </c>
      <c r="J165" s="1661">
        <v>117.0</v>
      </c>
      <c r="K165" s="1661">
        <v>215.0</v>
      </c>
      <c r="L165" s="1661">
        <v>313.0</v>
      </c>
      <c r="M165" s="1661">
        <v>411.0</v>
      </c>
      <c r="N165" s="1661">
        <v>509.0</v>
      </c>
      <c r="O165" s="1665" t="s">
        <v>112</v>
      </c>
      <c r="P165" s="1661">
        <v>4.0</v>
      </c>
      <c r="Q165" s="1661">
        <v>12.0</v>
      </c>
      <c r="R165" s="1661">
        <v>21.0</v>
      </c>
      <c r="S165" s="1661">
        <v>30.0</v>
      </c>
      <c r="T165" s="1661">
        <v>39.0</v>
      </c>
      <c r="U165" s="1661">
        <v>48.0</v>
      </c>
      <c r="V165" s="1665" t="s">
        <v>116</v>
      </c>
      <c r="W165" s="1665" t="s">
        <v>7427</v>
      </c>
      <c r="X165" s="1665" t="s">
        <v>7428</v>
      </c>
      <c r="Y165" s="1665" t="s">
        <v>7429</v>
      </c>
      <c r="Z165" s="1665" t="s">
        <v>7430</v>
      </c>
      <c r="AA165" s="1665" t="s">
        <v>7431</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7432</v>
      </c>
      <c r="B166" s="1665" t="s">
        <v>415</v>
      </c>
      <c r="C166" s="1662"/>
      <c r="D166" s="1665" t="s">
        <v>212</v>
      </c>
      <c r="E166" s="1665" t="s">
        <v>246</v>
      </c>
      <c r="F166" s="1662"/>
      <c r="G166" s="1662"/>
      <c r="H166" s="1662"/>
      <c r="I166" s="1661">
        <v>6.0</v>
      </c>
      <c r="J166" s="1661">
        <v>19.0</v>
      </c>
      <c r="K166" s="1661">
        <v>33.0</v>
      </c>
      <c r="L166" s="1661">
        <v>47.0</v>
      </c>
      <c r="M166" s="1661">
        <v>61.0</v>
      </c>
      <c r="N166" s="1661">
        <v>75.0</v>
      </c>
      <c r="O166" s="1665" t="s">
        <v>114</v>
      </c>
      <c r="P166" s="1661">
        <v>4.0</v>
      </c>
      <c r="Q166" s="1661">
        <v>11.0</v>
      </c>
      <c r="R166" s="1661">
        <v>19.0</v>
      </c>
      <c r="S166" s="1661">
        <v>27.0</v>
      </c>
      <c r="T166" s="1661">
        <v>35.0</v>
      </c>
      <c r="U166" s="1661">
        <v>43.0</v>
      </c>
      <c r="V166" s="1665" t="s">
        <v>116</v>
      </c>
      <c r="W166" s="1665" t="s">
        <v>7433</v>
      </c>
      <c r="X166" s="1665" t="s">
        <v>7434</v>
      </c>
      <c r="Y166" s="1665" t="s">
        <v>7435</v>
      </c>
      <c r="Z166" s="1665" t="s">
        <v>7436</v>
      </c>
      <c r="AA166" s="1665" t="s">
        <v>7437</v>
      </c>
      <c r="AB166" s="1665" t="s">
        <v>6597</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7438</v>
      </c>
      <c r="B167" s="1665" t="s">
        <v>415</v>
      </c>
      <c r="C167" s="1662"/>
      <c r="D167" s="1665" t="s">
        <v>212</v>
      </c>
      <c r="E167" s="1665" t="s">
        <v>246</v>
      </c>
      <c r="F167" s="1662"/>
      <c r="G167" s="1662"/>
      <c r="H167" s="1662"/>
      <c r="I167" s="1661">
        <v>6.0</v>
      </c>
      <c r="J167" s="1661">
        <v>19.0</v>
      </c>
      <c r="K167" s="1661">
        <v>33.0</v>
      </c>
      <c r="L167" s="1661">
        <v>47.0</v>
      </c>
      <c r="M167" s="1661">
        <v>61.0</v>
      </c>
      <c r="N167" s="1661">
        <v>75.0</v>
      </c>
      <c r="O167" s="1665" t="s">
        <v>113</v>
      </c>
      <c r="P167" s="1661">
        <v>4.0</v>
      </c>
      <c r="Q167" s="1661">
        <v>11.0</v>
      </c>
      <c r="R167" s="1661">
        <v>19.0</v>
      </c>
      <c r="S167" s="1661">
        <v>27.0</v>
      </c>
      <c r="T167" s="1661">
        <v>35.0</v>
      </c>
      <c r="U167" s="1661">
        <v>43.0</v>
      </c>
      <c r="V167" s="1665" t="s">
        <v>115</v>
      </c>
      <c r="W167" s="1665" t="s">
        <v>7439</v>
      </c>
      <c r="X167" s="1665" t="s">
        <v>7440</v>
      </c>
      <c r="Y167" s="1665" t="s">
        <v>7441</v>
      </c>
      <c r="Z167" s="1665" t="s">
        <v>7442</v>
      </c>
      <c r="AA167" s="1665" t="s">
        <v>7443</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336</v>
      </c>
      <c r="B168" s="1662" t="s">
        <v>337</v>
      </c>
      <c r="C168" s="1665" t="s">
        <v>338</v>
      </c>
      <c r="D168" s="1665" t="s">
        <v>6510</v>
      </c>
      <c r="E168" s="1662" t="s">
        <v>339</v>
      </c>
      <c r="F168" s="1662" t="s">
        <v>282</v>
      </c>
      <c r="G168" s="1662"/>
      <c r="H168" s="1662"/>
      <c r="I168" s="1696">
        <v>9.0</v>
      </c>
      <c r="J168" s="1696">
        <v>27.0</v>
      </c>
      <c r="K168" s="1696">
        <v>47.0</v>
      </c>
      <c r="L168" s="1696">
        <v>67.0</v>
      </c>
      <c r="M168" s="1696">
        <v>87.0</v>
      </c>
      <c r="N168" s="1696">
        <v>107.0</v>
      </c>
      <c r="O168" s="1662" t="s">
        <v>113</v>
      </c>
      <c r="P168" s="1696">
        <v>9.0</v>
      </c>
      <c r="Q168" s="1696">
        <v>27.0</v>
      </c>
      <c r="R168" s="1696">
        <v>47.0</v>
      </c>
      <c r="S168" s="1696">
        <v>67.0</v>
      </c>
      <c r="T168" s="1696">
        <v>87.0</v>
      </c>
      <c r="U168" s="1696">
        <v>107.0</v>
      </c>
      <c r="V168" s="1662" t="s">
        <v>114</v>
      </c>
      <c r="W168" s="1662" t="s">
        <v>340</v>
      </c>
      <c r="X168" s="1662" t="s">
        <v>341</v>
      </c>
      <c r="Y168" s="1662" t="s">
        <v>342</v>
      </c>
      <c r="Z168" s="1662" t="s">
        <v>343</v>
      </c>
      <c r="AA168" s="1662" t="s">
        <v>344</v>
      </c>
      <c r="AB168" s="1662"/>
      <c r="AC168" s="1665" t="s">
        <v>307</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414</v>
      </c>
      <c r="B169" s="1662" t="s">
        <v>415</v>
      </c>
      <c r="C169" s="1665" t="s">
        <v>338</v>
      </c>
      <c r="D169" s="1665" t="s">
        <v>6510</v>
      </c>
      <c r="E169" s="1662" t="s">
        <v>246</v>
      </c>
      <c r="F169" s="1662"/>
      <c r="G169" s="1662"/>
      <c r="H169" s="1662"/>
      <c r="I169" s="1696">
        <v>6.0</v>
      </c>
      <c r="J169" s="1696">
        <v>19.0</v>
      </c>
      <c r="K169" s="1696">
        <v>33.0</v>
      </c>
      <c r="L169" s="1696">
        <v>47.0</v>
      </c>
      <c r="M169" s="1696">
        <v>61.0</v>
      </c>
      <c r="N169" s="1696">
        <v>75.0</v>
      </c>
      <c r="O169" s="1662" t="s">
        <v>113</v>
      </c>
      <c r="P169" s="1696">
        <v>3.0</v>
      </c>
      <c r="Q169" s="1696">
        <v>9.0</v>
      </c>
      <c r="R169" s="1696">
        <v>16.0</v>
      </c>
      <c r="S169" s="1696">
        <v>23.0</v>
      </c>
      <c r="T169" s="1696">
        <v>30.0</v>
      </c>
      <c r="U169" s="1696">
        <v>37.0</v>
      </c>
      <c r="V169" s="1662" t="s">
        <v>117</v>
      </c>
      <c r="W169" s="1662" t="s">
        <v>416</v>
      </c>
      <c r="X169" s="1662" t="s">
        <v>417</v>
      </c>
      <c r="Y169" s="1662" t="s">
        <v>418</v>
      </c>
      <c r="Z169" s="1662" t="s">
        <v>419</v>
      </c>
      <c r="AA169" s="1662" t="s">
        <v>420</v>
      </c>
      <c r="AB169" s="1662"/>
      <c r="AC169" s="1665" t="s">
        <v>385</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481</v>
      </c>
      <c r="B170" s="1662" t="s">
        <v>337</v>
      </c>
      <c r="C170" s="1662" t="s">
        <v>275</v>
      </c>
      <c r="D170" s="1665" t="s">
        <v>6510</v>
      </c>
      <c r="E170" s="1662" t="s">
        <v>482</v>
      </c>
      <c r="F170" s="1662"/>
      <c r="G170" s="1662"/>
      <c r="H170" s="1662"/>
      <c r="I170" s="1696">
        <v>34.0</v>
      </c>
      <c r="J170" s="1696">
        <v>135.0</v>
      </c>
      <c r="K170" s="1696">
        <v>247.0</v>
      </c>
      <c r="L170" s="1696">
        <v>359.0</v>
      </c>
      <c r="M170" s="1696">
        <v>471.0</v>
      </c>
      <c r="N170" s="1696">
        <v>583.0</v>
      </c>
      <c r="O170" s="1662" t="s">
        <v>112</v>
      </c>
      <c r="P170" s="1696">
        <v>7.0</v>
      </c>
      <c r="Q170" s="1696">
        <v>21.0</v>
      </c>
      <c r="R170" s="1696">
        <v>37.0</v>
      </c>
      <c r="S170" s="1696">
        <v>53.0</v>
      </c>
      <c r="T170" s="1696">
        <v>69.0</v>
      </c>
      <c r="U170" s="1696">
        <v>85.0</v>
      </c>
      <c r="V170" s="1662" t="s">
        <v>114</v>
      </c>
      <c r="W170" s="1662" t="s">
        <v>483</v>
      </c>
      <c r="X170" s="1662" t="s">
        <v>484</v>
      </c>
      <c r="Y170" s="1662" t="s">
        <v>485</v>
      </c>
      <c r="Z170" s="1662" t="s">
        <v>486</v>
      </c>
      <c r="AA170" s="1662" t="s">
        <v>487</v>
      </c>
      <c r="AB170" s="1662"/>
      <c r="AC170" s="1665" t="s">
        <v>454</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559</v>
      </c>
      <c r="B171" s="1662" t="s">
        <v>560</v>
      </c>
      <c r="C171" s="1662" t="s">
        <v>561</v>
      </c>
      <c r="D171" s="1665" t="s">
        <v>6510</v>
      </c>
      <c r="E171" s="1662" t="s">
        <v>517</v>
      </c>
      <c r="F171" s="1662" t="s">
        <v>339</v>
      </c>
      <c r="G171" s="1662" t="s">
        <v>562</v>
      </c>
      <c r="H171" s="1662"/>
      <c r="I171" s="1696">
        <v>25.0</v>
      </c>
      <c r="J171" s="1696">
        <v>101.0</v>
      </c>
      <c r="K171" s="1696">
        <v>185.0</v>
      </c>
      <c r="L171" s="1696">
        <v>269.0</v>
      </c>
      <c r="M171" s="1696">
        <v>353.0</v>
      </c>
      <c r="N171" s="1696">
        <v>437.0</v>
      </c>
      <c r="O171" s="1662" t="s">
        <v>112</v>
      </c>
      <c r="P171" s="1696">
        <v>5.0</v>
      </c>
      <c r="Q171" s="1696">
        <v>15.0</v>
      </c>
      <c r="R171" s="1696">
        <v>26.0</v>
      </c>
      <c r="S171" s="1696">
        <v>37.0</v>
      </c>
      <c r="T171" s="1696">
        <v>48.0</v>
      </c>
      <c r="U171" s="1696">
        <v>59.0</v>
      </c>
      <c r="V171" s="1662" t="s">
        <v>116</v>
      </c>
      <c r="W171" s="1662" t="s">
        <v>563</v>
      </c>
      <c r="X171" s="1662" t="s">
        <v>564</v>
      </c>
      <c r="Y171" s="1662" t="s">
        <v>565</v>
      </c>
      <c r="Z171" s="1662" t="s">
        <v>566</v>
      </c>
      <c r="AA171" s="1662" t="s">
        <v>567</v>
      </c>
      <c r="AB171" s="1662"/>
      <c r="AC171" s="1665" t="s">
        <v>529</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617</v>
      </c>
      <c r="B172" s="1662" t="s">
        <v>560</v>
      </c>
      <c r="C172" s="1662" t="s">
        <v>561</v>
      </c>
      <c r="D172" s="1665" t="s">
        <v>6510</v>
      </c>
      <c r="E172" s="1662" t="s">
        <v>598</v>
      </c>
      <c r="F172" s="1662"/>
      <c r="G172" s="1662"/>
      <c r="H172" s="1662"/>
      <c r="I172" s="1696">
        <v>25.0</v>
      </c>
      <c r="J172" s="1696">
        <v>101.0</v>
      </c>
      <c r="K172" s="1696">
        <v>185.0</v>
      </c>
      <c r="L172" s="1696">
        <v>269.0</v>
      </c>
      <c r="M172" s="1696">
        <v>353.0</v>
      </c>
      <c r="N172" s="1696">
        <v>437.0</v>
      </c>
      <c r="O172" s="1662" t="s">
        <v>112</v>
      </c>
      <c r="P172" s="1696">
        <v>5.0</v>
      </c>
      <c r="Q172" s="1696">
        <v>15.0</v>
      </c>
      <c r="R172" s="1696">
        <v>26.0</v>
      </c>
      <c r="S172" s="1696">
        <v>37.0</v>
      </c>
      <c r="T172" s="1696">
        <v>48.0</v>
      </c>
      <c r="U172" s="1696">
        <v>59.0</v>
      </c>
      <c r="V172" s="1662" t="s">
        <v>116</v>
      </c>
      <c r="W172" s="1662" t="s">
        <v>618</v>
      </c>
      <c r="X172" s="1662" t="s">
        <v>619</v>
      </c>
      <c r="Y172" s="1662" t="s">
        <v>620</v>
      </c>
      <c r="Z172" s="1662" t="s">
        <v>621</v>
      </c>
      <c r="AA172" s="1662" t="s">
        <v>622</v>
      </c>
      <c r="AB172" s="1662"/>
      <c r="AC172" s="1665" t="s">
        <v>592</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674</v>
      </c>
      <c r="B173" s="1662" t="s">
        <v>560</v>
      </c>
      <c r="C173" s="1662" t="s">
        <v>675</v>
      </c>
      <c r="D173" s="1665" t="s">
        <v>6510</v>
      </c>
      <c r="E173" s="1662" t="s">
        <v>598</v>
      </c>
      <c r="F173" s="1662" t="s">
        <v>282</v>
      </c>
      <c r="G173" s="1662" t="s">
        <v>482</v>
      </c>
      <c r="H173" s="1662"/>
      <c r="I173" s="1696">
        <v>21.0</v>
      </c>
      <c r="J173" s="1696">
        <v>84.0</v>
      </c>
      <c r="K173" s="1696">
        <v>154.0</v>
      </c>
      <c r="L173" s="1696">
        <v>224.0</v>
      </c>
      <c r="M173" s="1696">
        <v>294.0</v>
      </c>
      <c r="N173" s="1696">
        <v>364.0</v>
      </c>
      <c r="O173" s="1662" t="s">
        <v>112</v>
      </c>
      <c r="P173" s="1696">
        <v>6.0</v>
      </c>
      <c r="Q173" s="1696">
        <v>17.0</v>
      </c>
      <c r="R173" s="1696">
        <v>29.0</v>
      </c>
      <c r="S173" s="1696">
        <v>41.0</v>
      </c>
      <c r="T173" s="1696">
        <v>53.0</v>
      </c>
      <c r="U173" s="1696">
        <v>65.0</v>
      </c>
      <c r="V173" s="1662" t="s">
        <v>116</v>
      </c>
      <c r="W173" s="1662" t="s">
        <v>676</v>
      </c>
      <c r="X173" s="1662" t="s">
        <v>677</v>
      </c>
      <c r="Y173" s="1662" t="s">
        <v>678</v>
      </c>
      <c r="Z173" s="1662" t="s">
        <v>679</v>
      </c>
      <c r="AA173" s="1662" t="s">
        <v>680</v>
      </c>
      <c r="AB173" s="1662"/>
      <c r="AC173" s="1665" t="s">
        <v>651</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704</v>
      </c>
      <c r="B174" s="1662" t="s">
        <v>560</v>
      </c>
      <c r="C174" s="1662" t="s">
        <v>561</v>
      </c>
      <c r="D174" s="1665" t="s">
        <v>6510</v>
      </c>
      <c r="E174" s="1662" t="s">
        <v>518</v>
      </c>
      <c r="F174" s="1662" t="s">
        <v>562</v>
      </c>
      <c r="G174" s="1662" t="s">
        <v>705</v>
      </c>
      <c r="H174" s="1662"/>
      <c r="I174" s="1696">
        <v>25.0</v>
      </c>
      <c r="J174" s="1696">
        <v>101.0</v>
      </c>
      <c r="K174" s="1696">
        <v>185.0</v>
      </c>
      <c r="L174" s="1696">
        <v>269.0</v>
      </c>
      <c r="M174" s="1696">
        <v>353.0</v>
      </c>
      <c r="N174" s="1696">
        <v>437.0</v>
      </c>
      <c r="O174" s="1662" t="s">
        <v>112</v>
      </c>
      <c r="P174" s="1696">
        <v>5.0</v>
      </c>
      <c r="Q174" s="1696">
        <v>15.0</v>
      </c>
      <c r="R174" s="1696">
        <v>26.0</v>
      </c>
      <c r="S174" s="1696">
        <v>37.0</v>
      </c>
      <c r="T174" s="1696">
        <v>48.0</v>
      </c>
      <c r="U174" s="1696">
        <v>59.0</v>
      </c>
      <c r="V174" s="1662" t="s">
        <v>116</v>
      </c>
      <c r="W174" s="1662" t="s">
        <v>706</v>
      </c>
      <c r="X174" s="1662" t="s">
        <v>707</v>
      </c>
      <c r="Y174" s="1662" t="s">
        <v>708</v>
      </c>
      <c r="Z174" s="1662" t="s">
        <v>709</v>
      </c>
      <c r="AA174" s="1662" t="s">
        <v>710</v>
      </c>
      <c r="AB174" s="1662"/>
      <c r="AC174" s="1665" t="s">
        <v>683</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783</v>
      </c>
      <c r="B175" s="1662" t="s">
        <v>560</v>
      </c>
      <c r="C175" s="1662" t="s">
        <v>561</v>
      </c>
      <c r="D175" s="1665" t="s">
        <v>6510</v>
      </c>
      <c r="E175" s="1662" t="s">
        <v>518</v>
      </c>
      <c r="F175" s="1662" t="s">
        <v>562</v>
      </c>
      <c r="G175" s="1662" t="s">
        <v>282</v>
      </c>
      <c r="H175" s="1662"/>
      <c r="I175" s="1696">
        <v>25.0</v>
      </c>
      <c r="J175" s="1696">
        <v>101.0</v>
      </c>
      <c r="K175" s="1696">
        <v>185.0</v>
      </c>
      <c r="L175" s="1696">
        <v>269.0</v>
      </c>
      <c r="M175" s="1696">
        <v>353.0</v>
      </c>
      <c r="N175" s="1696">
        <v>437.0</v>
      </c>
      <c r="O175" s="1662" t="s">
        <v>112</v>
      </c>
      <c r="P175" s="1696">
        <v>5.0</v>
      </c>
      <c r="Q175" s="1696">
        <v>15.0</v>
      </c>
      <c r="R175" s="1696">
        <v>26.0</v>
      </c>
      <c r="S175" s="1696">
        <v>37.0</v>
      </c>
      <c r="T175" s="1696">
        <v>48.0</v>
      </c>
      <c r="U175" s="1696">
        <v>59.0</v>
      </c>
      <c r="V175" s="1662" t="s">
        <v>116</v>
      </c>
      <c r="W175" s="1662" t="s">
        <v>784</v>
      </c>
      <c r="X175" s="1662" t="s">
        <v>785</v>
      </c>
      <c r="Y175" s="1662" t="s">
        <v>786</v>
      </c>
      <c r="Z175" s="1662" t="s">
        <v>787</v>
      </c>
      <c r="AA175" s="1662" t="s">
        <v>788</v>
      </c>
      <c r="AB175" s="1662"/>
      <c r="AC175" s="1665" t="s">
        <v>760</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875</v>
      </c>
      <c r="B176" s="1662" t="s">
        <v>515</v>
      </c>
      <c r="C176" s="1662" t="s">
        <v>516</v>
      </c>
      <c r="D176" s="1665" t="s">
        <v>6510</v>
      </c>
      <c r="E176" s="1662"/>
      <c r="F176" s="1662"/>
      <c r="G176" s="1662"/>
      <c r="H176" s="1662"/>
      <c r="I176" s="1696">
        <v>25.0</v>
      </c>
      <c r="J176" s="1696">
        <v>101.0</v>
      </c>
      <c r="K176" s="1696">
        <v>185.0</v>
      </c>
      <c r="L176" s="1696">
        <v>269.0</v>
      </c>
      <c r="M176" s="1696">
        <v>353.0</v>
      </c>
      <c r="N176" s="1696">
        <v>437.0</v>
      </c>
      <c r="O176" s="1662" t="s">
        <v>112</v>
      </c>
      <c r="P176" s="1696">
        <v>6.0</v>
      </c>
      <c r="Q176" s="1696">
        <v>17.0</v>
      </c>
      <c r="R176" s="1696">
        <v>29.0</v>
      </c>
      <c r="S176" s="1696">
        <v>41.0</v>
      </c>
      <c r="T176" s="1696">
        <v>53.0</v>
      </c>
      <c r="U176" s="1696">
        <v>65.0</v>
      </c>
      <c r="V176" s="1662" t="s">
        <v>115</v>
      </c>
      <c r="W176" s="1662" t="s">
        <v>876</v>
      </c>
      <c r="X176" s="1662" t="s">
        <v>877</v>
      </c>
      <c r="Y176" s="1662" t="s">
        <v>878</v>
      </c>
      <c r="Z176" s="1662" t="s">
        <v>879</v>
      </c>
      <c r="AA176" s="1662" t="s">
        <v>880</v>
      </c>
      <c r="AB176" s="1662"/>
      <c r="AC176" s="1665" t="s">
        <v>860</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955</v>
      </c>
      <c r="B177" s="1662" t="s">
        <v>515</v>
      </c>
      <c r="C177" s="1662" t="s">
        <v>516</v>
      </c>
      <c r="D177" s="1665" t="s">
        <v>6510</v>
      </c>
      <c r="E177" s="1662" t="s">
        <v>518</v>
      </c>
      <c r="F177" s="1662" t="s">
        <v>517</v>
      </c>
      <c r="G177" s="1662"/>
      <c r="H177" s="1662"/>
      <c r="I177" s="1696">
        <v>25.0</v>
      </c>
      <c r="J177" s="1696">
        <v>101.0</v>
      </c>
      <c r="K177" s="1696">
        <v>185.0</v>
      </c>
      <c r="L177" s="1696">
        <v>269.0</v>
      </c>
      <c r="M177" s="1696">
        <v>353.0</v>
      </c>
      <c r="N177" s="1696">
        <v>437.0</v>
      </c>
      <c r="O177" s="1662" t="s">
        <v>112</v>
      </c>
      <c r="P177" s="1696">
        <v>6.0</v>
      </c>
      <c r="Q177" s="1696">
        <v>17.0</v>
      </c>
      <c r="R177" s="1696">
        <v>29.0</v>
      </c>
      <c r="S177" s="1696">
        <v>41.0</v>
      </c>
      <c r="T177" s="1696">
        <v>53.0</v>
      </c>
      <c r="U177" s="1696">
        <v>65.0</v>
      </c>
      <c r="V177" s="1662" t="s">
        <v>115</v>
      </c>
      <c r="W177" s="1662" t="s">
        <v>956</v>
      </c>
      <c r="X177" s="1662" t="s">
        <v>957</v>
      </c>
      <c r="Y177" s="1662" t="s">
        <v>958</v>
      </c>
      <c r="Z177" s="1662" t="s">
        <v>959</v>
      </c>
      <c r="AA177" s="1662" t="s">
        <v>960</v>
      </c>
      <c r="AB177" s="1662"/>
      <c r="AC177" s="1665" t="s">
        <v>936</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980</v>
      </c>
      <c r="B178" s="1662" t="s">
        <v>560</v>
      </c>
      <c r="C178" s="1662" t="s">
        <v>516</v>
      </c>
      <c r="D178" s="1665" t="s">
        <v>6510</v>
      </c>
      <c r="E178" s="1662" t="s">
        <v>518</v>
      </c>
      <c r="F178" s="1662"/>
      <c r="G178" s="1662"/>
      <c r="H178" s="1662"/>
      <c r="I178" s="1696">
        <v>34.0</v>
      </c>
      <c r="J178" s="1696">
        <v>135.0</v>
      </c>
      <c r="K178" s="1696">
        <v>247.0</v>
      </c>
      <c r="L178" s="1696">
        <v>359.0</v>
      </c>
      <c r="M178" s="1696">
        <v>471.0</v>
      </c>
      <c r="N178" s="1696">
        <v>583.0</v>
      </c>
      <c r="O178" s="1662" t="s">
        <v>112</v>
      </c>
      <c r="P178" s="1696">
        <v>4.0</v>
      </c>
      <c r="Q178" s="1696">
        <v>12.0</v>
      </c>
      <c r="R178" s="1696">
        <v>21.0</v>
      </c>
      <c r="S178" s="1696">
        <v>30.0</v>
      </c>
      <c r="T178" s="1696">
        <v>39.0</v>
      </c>
      <c r="U178" s="1696">
        <v>48.0</v>
      </c>
      <c r="V178" s="1662" t="s">
        <v>116</v>
      </c>
      <c r="W178" s="1662" t="s">
        <v>981</v>
      </c>
      <c r="X178" s="1662" t="s">
        <v>982</v>
      </c>
      <c r="Y178" s="1662" t="s">
        <v>983</v>
      </c>
      <c r="Z178" s="1662" t="s">
        <v>984</v>
      </c>
      <c r="AA178" s="1662" t="s">
        <v>985</v>
      </c>
      <c r="AB178" s="1662"/>
      <c r="AC178" s="1665" t="s">
        <v>964</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1013</v>
      </c>
      <c r="B179" s="1662" t="s">
        <v>515</v>
      </c>
      <c r="C179" s="1662" t="s">
        <v>675</v>
      </c>
      <c r="D179" s="1665" t="s">
        <v>6510</v>
      </c>
      <c r="E179" s="1662" t="s">
        <v>282</v>
      </c>
      <c r="F179" s="1662" t="s">
        <v>1014</v>
      </c>
      <c r="G179" s="1662"/>
      <c r="H179" s="1662"/>
      <c r="I179" s="1696">
        <v>34.0</v>
      </c>
      <c r="J179" s="1696">
        <v>135.0</v>
      </c>
      <c r="K179" s="1696">
        <v>247.0</v>
      </c>
      <c r="L179" s="1696">
        <v>359.0</v>
      </c>
      <c r="M179" s="1696">
        <v>471.0</v>
      </c>
      <c r="N179" s="1696">
        <v>583.0</v>
      </c>
      <c r="O179" s="1662" t="s">
        <v>112</v>
      </c>
      <c r="P179" s="1696">
        <v>5.0</v>
      </c>
      <c r="Q179" s="1696">
        <v>14.0</v>
      </c>
      <c r="R179" s="1696">
        <v>24.0</v>
      </c>
      <c r="S179" s="1696">
        <v>34.0</v>
      </c>
      <c r="T179" s="1696">
        <v>44.0</v>
      </c>
      <c r="U179" s="1696">
        <v>54.0</v>
      </c>
      <c r="V179" s="1662" t="s">
        <v>115</v>
      </c>
      <c r="W179" s="1662" t="s">
        <v>1015</v>
      </c>
      <c r="X179" s="1662" t="s">
        <v>1016</v>
      </c>
      <c r="Y179" s="1662" t="s">
        <v>1017</v>
      </c>
      <c r="Z179" s="1662" t="s">
        <v>1018</v>
      </c>
      <c r="AA179" s="1662" t="s">
        <v>1019</v>
      </c>
      <c r="AB179" s="1662"/>
      <c r="AC179" s="1665" t="s">
        <v>779</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1043</v>
      </c>
      <c r="B180" s="1662" t="s">
        <v>515</v>
      </c>
      <c r="C180" s="1662" t="s">
        <v>516</v>
      </c>
      <c r="D180" s="1665" t="s">
        <v>6510</v>
      </c>
      <c r="E180" s="1662" t="s">
        <v>517</v>
      </c>
      <c r="F180" s="1662" t="s">
        <v>339</v>
      </c>
      <c r="G180" s="1662" t="s">
        <v>1044</v>
      </c>
      <c r="H180" s="1662"/>
      <c r="I180" s="1696">
        <v>25.0</v>
      </c>
      <c r="J180" s="1696">
        <v>101.0</v>
      </c>
      <c r="K180" s="1696">
        <v>185.0</v>
      </c>
      <c r="L180" s="1696">
        <v>269.0</v>
      </c>
      <c r="M180" s="1696">
        <v>353.0</v>
      </c>
      <c r="N180" s="1696">
        <v>437.0</v>
      </c>
      <c r="O180" s="1662" t="s">
        <v>112</v>
      </c>
      <c r="P180" s="1696">
        <v>6.0</v>
      </c>
      <c r="Q180" s="1696">
        <v>17.0</v>
      </c>
      <c r="R180" s="1696">
        <v>29.0</v>
      </c>
      <c r="S180" s="1696">
        <v>41.0</v>
      </c>
      <c r="T180" s="1696">
        <v>53.0</v>
      </c>
      <c r="U180" s="1696">
        <v>65.0</v>
      </c>
      <c r="V180" s="1662" t="s">
        <v>115</v>
      </c>
      <c r="W180" s="1662" t="s">
        <v>1045</v>
      </c>
      <c r="X180" s="1662" t="s">
        <v>1046</v>
      </c>
      <c r="Y180" s="1662" t="s">
        <v>1047</v>
      </c>
      <c r="Z180" s="1662" t="s">
        <v>1048</v>
      </c>
      <c r="AA180" s="1662" t="s">
        <v>1049</v>
      </c>
      <c r="AB180" s="1662"/>
      <c r="AC180" s="1665" t="s">
        <v>745</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1099</v>
      </c>
      <c r="B181" s="1662" t="s">
        <v>515</v>
      </c>
      <c r="C181" s="1662" t="s">
        <v>561</v>
      </c>
      <c r="D181" s="1665" t="s">
        <v>6510</v>
      </c>
      <c r="E181" s="1662" t="s">
        <v>562</v>
      </c>
      <c r="F181" s="1662" t="s">
        <v>1044</v>
      </c>
      <c r="G181" s="1662" t="s">
        <v>482</v>
      </c>
      <c r="H181" s="1662"/>
      <c r="I181" s="1696">
        <v>29.0</v>
      </c>
      <c r="J181" s="1696">
        <v>117.0</v>
      </c>
      <c r="K181" s="1696">
        <v>215.0</v>
      </c>
      <c r="L181" s="1696">
        <v>313.0</v>
      </c>
      <c r="M181" s="1696">
        <v>411.0</v>
      </c>
      <c r="N181" s="1696">
        <v>509.0</v>
      </c>
      <c r="O181" s="1662" t="s">
        <v>112</v>
      </c>
      <c r="P181" s="1696">
        <v>5.0</v>
      </c>
      <c r="Q181" s="1696">
        <v>15.0</v>
      </c>
      <c r="R181" s="1696">
        <v>26.0</v>
      </c>
      <c r="S181" s="1696">
        <v>37.0</v>
      </c>
      <c r="T181" s="1696">
        <v>48.0</v>
      </c>
      <c r="U181" s="1696">
        <v>59.0</v>
      </c>
      <c r="V181" s="1662" t="s">
        <v>115</v>
      </c>
      <c r="W181" s="1662" t="s">
        <v>1100</v>
      </c>
      <c r="X181" s="1662" t="s">
        <v>1101</v>
      </c>
      <c r="Y181" s="1662" t="s">
        <v>1102</v>
      </c>
      <c r="Z181" s="1662" t="s">
        <v>1103</v>
      </c>
      <c r="AA181" s="1662" t="s">
        <v>1104</v>
      </c>
      <c r="AB181" s="1662"/>
      <c r="AC181" s="1665" t="s">
        <v>203</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1127</v>
      </c>
      <c r="B182" s="1662" t="s">
        <v>560</v>
      </c>
      <c r="C182" s="1662" t="s">
        <v>561</v>
      </c>
      <c r="D182" s="1665" t="s">
        <v>6510</v>
      </c>
      <c r="E182" s="1662" t="s">
        <v>482</v>
      </c>
      <c r="F182" s="1662"/>
      <c r="G182" s="1662"/>
      <c r="H182" s="1662"/>
      <c r="I182" s="1696">
        <v>25.0</v>
      </c>
      <c r="J182" s="1696">
        <v>101.0</v>
      </c>
      <c r="K182" s="1696">
        <v>185.0</v>
      </c>
      <c r="L182" s="1696">
        <v>269.0</v>
      </c>
      <c r="M182" s="1696">
        <v>353.0</v>
      </c>
      <c r="N182" s="1696">
        <v>437.0</v>
      </c>
      <c r="O182" s="1662" t="s">
        <v>112</v>
      </c>
      <c r="P182" s="1696">
        <v>5.0</v>
      </c>
      <c r="Q182" s="1696">
        <v>15.0</v>
      </c>
      <c r="R182" s="1696">
        <v>26.0</v>
      </c>
      <c r="S182" s="1696">
        <v>37.0</v>
      </c>
      <c r="T182" s="1696">
        <v>48.0</v>
      </c>
      <c r="U182" s="1696">
        <v>59.0</v>
      </c>
      <c r="V182" s="1662" t="s">
        <v>116</v>
      </c>
      <c r="W182" s="1662" t="s">
        <v>1128</v>
      </c>
      <c r="X182" s="1662" t="s">
        <v>1129</v>
      </c>
      <c r="Y182" s="1662" t="s">
        <v>1130</v>
      </c>
      <c r="Z182" s="1662" t="s">
        <v>1131</v>
      </c>
      <c r="AA182" s="1662" t="s">
        <v>1132</v>
      </c>
      <c r="AB182" s="1662"/>
      <c r="AC182" s="1665" t="s">
        <v>474</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1176</v>
      </c>
      <c r="B183" s="1662" t="s">
        <v>560</v>
      </c>
      <c r="C183" s="1662" t="s">
        <v>561</v>
      </c>
      <c r="D183" s="1665" t="s">
        <v>6510</v>
      </c>
      <c r="E183" s="1662" t="s">
        <v>518</v>
      </c>
      <c r="F183" s="1662" t="s">
        <v>339</v>
      </c>
      <c r="G183" s="1662" t="s">
        <v>562</v>
      </c>
      <c r="H183" s="1662"/>
      <c r="I183" s="1696">
        <v>25.0</v>
      </c>
      <c r="J183" s="1696">
        <v>101.0</v>
      </c>
      <c r="K183" s="1696">
        <v>185.0</v>
      </c>
      <c r="L183" s="1696">
        <v>269.0</v>
      </c>
      <c r="M183" s="1696">
        <v>353.0</v>
      </c>
      <c r="N183" s="1696">
        <v>437.0</v>
      </c>
      <c r="O183" s="1662" t="s">
        <v>112</v>
      </c>
      <c r="P183" s="1696">
        <v>5.0</v>
      </c>
      <c r="Q183" s="1696">
        <v>15.0</v>
      </c>
      <c r="R183" s="1696">
        <v>26.0</v>
      </c>
      <c r="S183" s="1696">
        <v>37.0</v>
      </c>
      <c r="T183" s="1696">
        <v>48.0</v>
      </c>
      <c r="U183" s="1696">
        <v>59.0</v>
      </c>
      <c r="V183" s="1662" t="s">
        <v>116</v>
      </c>
      <c r="W183" s="1662" t="s">
        <v>1177</v>
      </c>
      <c r="X183" s="1662" t="s">
        <v>1178</v>
      </c>
      <c r="Y183" s="1662" t="s">
        <v>1179</v>
      </c>
      <c r="Z183" s="1662" t="s">
        <v>1180</v>
      </c>
      <c r="AA183" s="1662" t="s">
        <v>1181</v>
      </c>
      <c r="AB183" s="1662"/>
      <c r="AC183" s="1665" t="s">
        <v>413</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1258</v>
      </c>
      <c r="B184" s="1662" t="s">
        <v>560</v>
      </c>
      <c r="C184" s="1662" t="s">
        <v>516</v>
      </c>
      <c r="D184" s="1665" t="s">
        <v>6510</v>
      </c>
      <c r="E184" s="1662" t="s">
        <v>518</v>
      </c>
      <c r="F184" s="1662" t="s">
        <v>339</v>
      </c>
      <c r="G184" s="1662" t="s">
        <v>1044</v>
      </c>
      <c r="H184" s="1662"/>
      <c r="I184" s="1696">
        <v>34.0</v>
      </c>
      <c r="J184" s="1696">
        <v>135.0</v>
      </c>
      <c r="K184" s="1696">
        <v>247.0</v>
      </c>
      <c r="L184" s="1696">
        <v>359.0</v>
      </c>
      <c r="M184" s="1696">
        <v>471.0</v>
      </c>
      <c r="N184" s="1696">
        <v>583.0</v>
      </c>
      <c r="O184" s="1662" t="s">
        <v>112</v>
      </c>
      <c r="P184" s="1696">
        <v>4.0</v>
      </c>
      <c r="Q184" s="1696">
        <v>12.0</v>
      </c>
      <c r="R184" s="1696">
        <v>21.0</v>
      </c>
      <c r="S184" s="1696">
        <v>30.0</v>
      </c>
      <c r="T184" s="1696">
        <v>39.0</v>
      </c>
      <c r="U184" s="1696">
        <v>48.0</v>
      </c>
      <c r="V184" s="1662" t="s">
        <v>116</v>
      </c>
      <c r="W184" s="1662" t="s">
        <v>1259</v>
      </c>
      <c r="X184" s="1662" t="s">
        <v>1260</v>
      </c>
      <c r="Y184" s="1662" t="s">
        <v>1261</v>
      </c>
      <c r="Z184" s="1662" t="s">
        <v>1262</v>
      </c>
      <c r="AA184" s="1662" t="s">
        <v>1263</v>
      </c>
      <c r="AB184" s="1662"/>
      <c r="AC184" s="1665" t="s">
        <v>1240</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1303</v>
      </c>
      <c r="B185" s="1662" t="s">
        <v>515</v>
      </c>
      <c r="C185" s="1662" t="s">
        <v>675</v>
      </c>
      <c r="D185" s="1665" t="s">
        <v>6510</v>
      </c>
      <c r="E185" s="1662" t="s">
        <v>517</v>
      </c>
      <c r="F185" s="1662" t="s">
        <v>282</v>
      </c>
      <c r="G185" s="1662"/>
      <c r="H185" s="1662"/>
      <c r="I185" s="1696">
        <v>34.0</v>
      </c>
      <c r="J185" s="1696">
        <v>135.0</v>
      </c>
      <c r="K185" s="1696">
        <v>247.0</v>
      </c>
      <c r="L185" s="1696">
        <v>359.0</v>
      </c>
      <c r="M185" s="1696">
        <v>471.0</v>
      </c>
      <c r="N185" s="1696">
        <v>583.0</v>
      </c>
      <c r="O185" s="1662" t="s">
        <v>112</v>
      </c>
      <c r="P185" s="1696">
        <v>5.0</v>
      </c>
      <c r="Q185" s="1696">
        <v>14.0</v>
      </c>
      <c r="R185" s="1696">
        <v>24.0</v>
      </c>
      <c r="S185" s="1696">
        <v>34.0</v>
      </c>
      <c r="T185" s="1696">
        <v>44.0</v>
      </c>
      <c r="U185" s="1696">
        <v>54.0</v>
      </c>
      <c r="V185" s="1662" t="s">
        <v>115</v>
      </c>
      <c r="W185" s="1662" t="s">
        <v>1304</v>
      </c>
      <c r="X185" s="1662" t="s">
        <v>1305</v>
      </c>
      <c r="Y185" s="1662" t="s">
        <v>1306</v>
      </c>
      <c r="Z185" s="1662" t="s">
        <v>1307</v>
      </c>
      <c r="AA185" s="1662" t="s">
        <v>1308</v>
      </c>
      <c r="AB185" s="1662"/>
      <c r="AC185" s="1665" t="s">
        <v>673</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337</v>
      </c>
      <c r="C186" s="1662" t="s">
        <v>383</v>
      </c>
      <c r="D186" s="1665" t="s">
        <v>6510</v>
      </c>
      <c r="E186" s="1662" t="s">
        <v>518</v>
      </c>
      <c r="F186" s="1662" t="s">
        <v>517</v>
      </c>
      <c r="G186" s="1662" t="s">
        <v>339</v>
      </c>
      <c r="H186" s="1662"/>
      <c r="I186" s="1696">
        <v>25.0</v>
      </c>
      <c r="J186" s="1696">
        <v>101.0</v>
      </c>
      <c r="K186" s="1696">
        <v>185.0</v>
      </c>
      <c r="L186" s="1696">
        <v>269.0</v>
      </c>
      <c r="M186" s="1696">
        <v>353.0</v>
      </c>
      <c r="N186" s="1696">
        <v>437.0</v>
      </c>
      <c r="O186" s="1662" t="s">
        <v>112</v>
      </c>
      <c r="P186" s="1696">
        <v>9.0</v>
      </c>
      <c r="Q186" s="1696">
        <v>27.0</v>
      </c>
      <c r="R186" s="1696">
        <v>47.0</v>
      </c>
      <c r="S186" s="1696">
        <v>67.0</v>
      </c>
      <c r="T186" s="1696">
        <v>87.0</v>
      </c>
      <c r="U186" s="1696">
        <v>107.0</v>
      </c>
      <c r="V186" s="1662" t="s">
        <v>113</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560</v>
      </c>
      <c r="C187" s="1662" t="s">
        <v>516</v>
      </c>
      <c r="D187" s="1665" t="s">
        <v>6510</v>
      </c>
      <c r="E187" s="1662" t="s">
        <v>517</v>
      </c>
      <c r="F187" s="1662" t="s">
        <v>339</v>
      </c>
      <c r="G187" s="1662" t="s">
        <v>598</v>
      </c>
      <c r="H187" s="1662"/>
      <c r="I187" s="1696">
        <v>34.0</v>
      </c>
      <c r="J187" s="1696">
        <v>135.0</v>
      </c>
      <c r="K187" s="1696">
        <v>247.0</v>
      </c>
      <c r="L187" s="1696">
        <v>359.0</v>
      </c>
      <c r="M187" s="1696">
        <v>471.0</v>
      </c>
      <c r="N187" s="1696">
        <v>583.0</v>
      </c>
      <c r="O187" s="1662" t="s">
        <v>112</v>
      </c>
      <c r="P187" s="1696">
        <v>4.0</v>
      </c>
      <c r="Q187" s="1696">
        <v>12.0</v>
      </c>
      <c r="R187" s="1696">
        <v>21.0</v>
      </c>
      <c r="S187" s="1696">
        <v>30.0</v>
      </c>
      <c r="T187" s="1696">
        <v>39.0</v>
      </c>
      <c r="U187" s="1696">
        <v>48.0</v>
      </c>
      <c r="V187" s="1662" t="s">
        <v>116</v>
      </c>
      <c r="W187" s="1662" t="s">
        <v>1414</v>
      </c>
      <c r="X187" s="1662" t="s">
        <v>1415</v>
      </c>
      <c r="Y187" s="1662" t="s">
        <v>1416</v>
      </c>
      <c r="Z187" s="1662" t="s">
        <v>1417</v>
      </c>
      <c r="AA187" s="1662" t="s">
        <v>1418</v>
      </c>
      <c r="AB187" s="1662"/>
      <c r="AC187" s="1665" t="s">
        <v>554</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337</v>
      </c>
      <c r="C188" s="1662" t="s">
        <v>275</v>
      </c>
      <c r="D188" s="1665" t="s">
        <v>6510</v>
      </c>
      <c r="E188" s="1662" t="s">
        <v>517</v>
      </c>
      <c r="F188" s="1662" t="s">
        <v>482</v>
      </c>
      <c r="G188" s="1662" t="s">
        <v>1044</v>
      </c>
      <c r="H188" s="1662"/>
      <c r="I188" s="1696">
        <v>34.0</v>
      </c>
      <c r="J188" s="1696">
        <v>135.0</v>
      </c>
      <c r="K188" s="1696">
        <v>247.0</v>
      </c>
      <c r="L188" s="1696">
        <v>359.0</v>
      </c>
      <c r="M188" s="1696">
        <v>471.0</v>
      </c>
      <c r="N188" s="1696">
        <v>583.0</v>
      </c>
      <c r="O188" s="1662" t="s">
        <v>112</v>
      </c>
      <c r="P188" s="1696">
        <v>7.0</v>
      </c>
      <c r="Q188" s="1696">
        <v>21.0</v>
      </c>
      <c r="R188" s="1696">
        <v>37.0</v>
      </c>
      <c r="S188" s="1696">
        <v>53.0</v>
      </c>
      <c r="T188" s="1696">
        <v>69.0</v>
      </c>
      <c r="U188" s="1696">
        <v>85.0</v>
      </c>
      <c r="V188" s="1662" t="s">
        <v>113</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337</v>
      </c>
      <c r="C189" s="1662" t="s">
        <v>383</v>
      </c>
      <c r="D189" s="1665" t="s">
        <v>6510</v>
      </c>
      <c r="E189" s="1662" t="s">
        <v>518</v>
      </c>
      <c r="F189" s="1662" t="s">
        <v>1014</v>
      </c>
      <c r="G189" s="1662"/>
      <c r="H189" s="1662"/>
      <c r="I189" s="1696">
        <v>25.0</v>
      </c>
      <c r="J189" s="1696">
        <v>101.0</v>
      </c>
      <c r="K189" s="1696">
        <v>185.0</v>
      </c>
      <c r="L189" s="1696">
        <v>269.0</v>
      </c>
      <c r="M189" s="1696">
        <v>353.0</v>
      </c>
      <c r="N189" s="1696">
        <v>437.0</v>
      </c>
      <c r="O189" s="1662" t="s">
        <v>112</v>
      </c>
      <c r="P189" s="1696">
        <v>9.0</v>
      </c>
      <c r="Q189" s="1696">
        <v>27.0</v>
      </c>
      <c r="R189" s="1696">
        <v>47.0</v>
      </c>
      <c r="S189" s="1696">
        <v>67.0</v>
      </c>
      <c r="T189" s="1696">
        <v>87.0</v>
      </c>
      <c r="U189" s="1696">
        <v>107.0</v>
      </c>
      <c r="V189" s="1662" t="s">
        <v>113</v>
      </c>
      <c r="W189" s="1662" t="s">
        <v>1497</v>
      </c>
      <c r="X189" s="1662" t="s">
        <v>1498</v>
      </c>
      <c r="Y189" s="1662" t="s">
        <v>1499</v>
      </c>
      <c r="Z189" s="1662" t="s">
        <v>1500</v>
      </c>
      <c r="AA189" s="1662" t="s">
        <v>1501</v>
      </c>
      <c r="AB189" s="1662"/>
      <c r="AC189" s="1665" t="s">
        <v>511</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560</v>
      </c>
      <c r="C190" s="1662" t="s">
        <v>675</v>
      </c>
      <c r="D190" s="1665" t="s">
        <v>6510</v>
      </c>
      <c r="E190" s="1662" t="s">
        <v>282</v>
      </c>
      <c r="F190" s="1662" t="s">
        <v>1014</v>
      </c>
      <c r="G190" s="1662"/>
      <c r="H190" s="1662"/>
      <c r="I190" s="1696">
        <v>21.0</v>
      </c>
      <c r="J190" s="1696">
        <v>84.0</v>
      </c>
      <c r="K190" s="1696">
        <v>154.0</v>
      </c>
      <c r="L190" s="1696">
        <v>224.0</v>
      </c>
      <c r="M190" s="1696">
        <v>294.0</v>
      </c>
      <c r="N190" s="1696">
        <v>364.0</v>
      </c>
      <c r="O190" s="1662" t="s">
        <v>112</v>
      </c>
      <c r="P190" s="1696">
        <v>6.0</v>
      </c>
      <c r="Q190" s="1696">
        <v>17.0</v>
      </c>
      <c r="R190" s="1696">
        <v>29.0</v>
      </c>
      <c r="S190" s="1696">
        <v>41.0</v>
      </c>
      <c r="T190" s="1696">
        <v>53.0</v>
      </c>
      <c r="U190" s="1696">
        <v>65.0</v>
      </c>
      <c r="V190" s="1662" t="s">
        <v>116</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560</v>
      </c>
      <c r="C191" s="1662" t="s">
        <v>561</v>
      </c>
      <c r="D191" s="1665" t="s">
        <v>6510</v>
      </c>
      <c r="E191" s="1662" t="s">
        <v>282</v>
      </c>
      <c r="F191" s="1662" t="s">
        <v>1014</v>
      </c>
      <c r="G191" s="1662" t="s">
        <v>1044</v>
      </c>
      <c r="H191" s="1662"/>
      <c r="I191" s="1696">
        <v>25.0</v>
      </c>
      <c r="J191" s="1696">
        <v>101.0</v>
      </c>
      <c r="K191" s="1696">
        <v>185.0</v>
      </c>
      <c r="L191" s="1696">
        <v>269.0</v>
      </c>
      <c r="M191" s="1696">
        <v>353.0</v>
      </c>
      <c r="N191" s="1696">
        <v>437.0</v>
      </c>
      <c r="O191" s="1662" t="s">
        <v>112</v>
      </c>
      <c r="P191" s="1696">
        <v>5.0</v>
      </c>
      <c r="Q191" s="1696">
        <v>15.0</v>
      </c>
      <c r="R191" s="1696">
        <v>26.0</v>
      </c>
      <c r="S191" s="1696">
        <v>37.0</v>
      </c>
      <c r="T191" s="1696">
        <v>48.0</v>
      </c>
      <c r="U191" s="1696">
        <v>59.0</v>
      </c>
      <c r="V191" s="1662" t="s">
        <v>116</v>
      </c>
      <c r="W191" s="1662" t="s">
        <v>1592</v>
      </c>
      <c r="X191" s="1662" t="s">
        <v>1593</v>
      </c>
      <c r="Y191" s="1662" t="s">
        <v>1594</v>
      </c>
      <c r="Z191" s="1662" t="s">
        <v>1595</v>
      </c>
      <c r="AA191" s="1662" t="s">
        <v>1596</v>
      </c>
      <c r="AB191" s="1662"/>
      <c r="AC191" s="1665" t="s">
        <v>1009</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560</v>
      </c>
      <c r="C192" s="1662" t="s">
        <v>675</v>
      </c>
      <c r="D192" s="1665" t="s">
        <v>6510</v>
      </c>
      <c r="E192" s="1662" t="s">
        <v>517</v>
      </c>
      <c r="F192" s="1662" t="s">
        <v>282</v>
      </c>
      <c r="G192" s="1662" t="s">
        <v>482</v>
      </c>
      <c r="H192" s="1662"/>
      <c r="I192" s="1696">
        <v>21.0</v>
      </c>
      <c r="J192" s="1696">
        <v>84.0</v>
      </c>
      <c r="K192" s="1696">
        <v>154.0</v>
      </c>
      <c r="L192" s="1696">
        <v>224.0</v>
      </c>
      <c r="M192" s="1696">
        <v>294.0</v>
      </c>
      <c r="N192" s="1696">
        <v>364.0</v>
      </c>
      <c r="O192" s="1662" t="s">
        <v>112</v>
      </c>
      <c r="P192" s="1696">
        <v>6.0</v>
      </c>
      <c r="Q192" s="1696">
        <v>17.0</v>
      </c>
      <c r="R192" s="1696">
        <v>29.0</v>
      </c>
      <c r="S192" s="1696">
        <v>41.0</v>
      </c>
      <c r="T192" s="1696">
        <v>53.0</v>
      </c>
      <c r="U192" s="1696">
        <v>65.0</v>
      </c>
      <c r="V192" s="1662" t="s">
        <v>116</v>
      </c>
      <c r="W192" s="1662" t="s">
        <v>1619</v>
      </c>
      <c r="X192" s="1662" t="s">
        <v>1620</v>
      </c>
      <c r="Y192" s="1662" t="s">
        <v>1621</v>
      </c>
      <c r="Z192" s="1662" t="s">
        <v>1622</v>
      </c>
      <c r="AA192" s="1662" t="s">
        <v>1623</v>
      </c>
      <c r="AB192" s="1662"/>
      <c r="AC192" s="1665" t="s">
        <v>830</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560</v>
      </c>
      <c r="C193" s="1662" t="s">
        <v>675</v>
      </c>
      <c r="D193" s="1665" t="s">
        <v>6510</v>
      </c>
      <c r="E193" s="1662" t="s">
        <v>517</v>
      </c>
      <c r="F193" s="1662" t="s">
        <v>482</v>
      </c>
      <c r="G193" s="1662" t="s">
        <v>282</v>
      </c>
      <c r="H193" s="1662"/>
      <c r="I193" s="1696">
        <v>21.0</v>
      </c>
      <c r="J193" s="1696">
        <v>84.0</v>
      </c>
      <c r="K193" s="1696">
        <v>154.0</v>
      </c>
      <c r="L193" s="1696">
        <v>224.0</v>
      </c>
      <c r="M193" s="1696">
        <v>294.0</v>
      </c>
      <c r="N193" s="1696">
        <v>364.0</v>
      </c>
      <c r="O193" s="1662" t="s">
        <v>112</v>
      </c>
      <c r="P193" s="1696">
        <v>6.0</v>
      </c>
      <c r="Q193" s="1696">
        <v>17.0</v>
      </c>
      <c r="R193" s="1696">
        <v>29.0</v>
      </c>
      <c r="S193" s="1696">
        <v>41.0</v>
      </c>
      <c r="T193" s="1696">
        <v>53.0</v>
      </c>
      <c r="U193" s="1696">
        <v>65.0</v>
      </c>
      <c r="V193" s="1662" t="s">
        <v>116</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337</v>
      </c>
      <c r="C194" s="1665" t="s">
        <v>338</v>
      </c>
      <c r="D194" s="1665" t="s">
        <v>6510</v>
      </c>
      <c r="E194" s="1662" t="s">
        <v>339</v>
      </c>
      <c r="F194" s="1662" t="s">
        <v>482</v>
      </c>
      <c r="G194" s="1662"/>
      <c r="H194" s="1662"/>
      <c r="I194" s="1696">
        <v>9.0</v>
      </c>
      <c r="J194" s="1696">
        <v>27.0</v>
      </c>
      <c r="K194" s="1696">
        <v>47.0</v>
      </c>
      <c r="L194" s="1696">
        <v>67.0</v>
      </c>
      <c r="M194" s="1696">
        <v>87.0</v>
      </c>
      <c r="N194" s="1696">
        <v>107.0</v>
      </c>
      <c r="O194" s="1662" t="s">
        <v>113</v>
      </c>
      <c r="P194" s="1696">
        <v>9.0</v>
      </c>
      <c r="Q194" s="1696">
        <v>27.0</v>
      </c>
      <c r="R194" s="1696">
        <v>47.0</v>
      </c>
      <c r="S194" s="1696">
        <v>67.0</v>
      </c>
      <c r="T194" s="1696">
        <v>87.0</v>
      </c>
      <c r="U194" s="1696">
        <v>107.0</v>
      </c>
      <c r="V194" s="1662" t="s">
        <v>114</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337</v>
      </c>
      <c r="C195" s="1662" t="s">
        <v>249</v>
      </c>
      <c r="D195" s="1665" t="s">
        <v>6510</v>
      </c>
      <c r="E195" s="1662" t="s">
        <v>282</v>
      </c>
      <c r="F195" s="1662" t="s">
        <v>1014</v>
      </c>
      <c r="G195" s="1662"/>
      <c r="H195" s="1662"/>
      <c r="I195" s="1696">
        <v>25.0</v>
      </c>
      <c r="J195" s="1696">
        <v>101.0</v>
      </c>
      <c r="K195" s="1696">
        <v>185.0</v>
      </c>
      <c r="L195" s="1696">
        <v>269.0</v>
      </c>
      <c r="M195" s="1696">
        <v>353.0</v>
      </c>
      <c r="N195" s="1696">
        <v>437.0</v>
      </c>
      <c r="O195" s="1662" t="s">
        <v>112</v>
      </c>
      <c r="P195" s="1696">
        <v>9.0</v>
      </c>
      <c r="Q195" s="1696">
        <v>27.0</v>
      </c>
      <c r="R195" s="1696">
        <v>47.0</v>
      </c>
      <c r="S195" s="1696">
        <v>67.0</v>
      </c>
      <c r="T195" s="1696">
        <v>87.0</v>
      </c>
      <c r="U195" s="1696">
        <v>107.0</v>
      </c>
      <c r="V195" s="1662" t="s">
        <v>114</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560</v>
      </c>
      <c r="C196" s="1662" t="s">
        <v>516</v>
      </c>
      <c r="D196" s="1665" t="s">
        <v>6510</v>
      </c>
      <c r="E196" s="1662" t="s">
        <v>517</v>
      </c>
      <c r="F196" s="1662" t="s">
        <v>339</v>
      </c>
      <c r="G196" s="1662" t="s">
        <v>598</v>
      </c>
      <c r="H196" s="1662"/>
      <c r="I196" s="1696">
        <v>34.0</v>
      </c>
      <c r="J196" s="1696">
        <v>135.0</v>
      </c>
      <c r="K196" s="1696">
        <v>247.0</v>
      </c>
      <c r="L196" s="1696">
        <v>359.0</v>
      </c>
      <c r="M196" s="1696">
        <v>471.0</v>
      </c>
      <c r="N196" s="1696">
        <v>583.0</v>
      </c>
      <c r="O196" s="1662" t="s">
        <v>112</v>
      </c>
      <c r="P196" s="1696">
        <v>4.0</v>
      </c>
      <c r="Q196" s="1696">
        <v>12.0</v>
      </c>
      <c r="R196" s="1696">
        <v>21.0</v>
      </c>
      <c r="S196" s="1696">
        <v>30.0</v>
      </c>
      <c r="T196" s="1696">
        <v>39.0</v>
      </c>
      <c r="U196" s="1696">
        <v>48.0</v>
      </c>
      <c r="V196" s="1662" t="s">
        <v>116</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560</v>
      </c>
      <c r="C197" s="1662" t="s">
        <v>675</v>
      </c>
      <c r="D197" s="1665" t="s">
        <v>6510</v>
      </c>
      <c r="E197" s="1662" t="s">
        <v>282</v>
      </c>
      <c r="F197" s="1662" t="s">
        <v>482</v>
      </c>
      <c r="G197" s="1662"/>
      <c r="H197" s="1662"/>
      <c r="I197" s="1696">
        <v>21.0</v>
      </c>
      <c r="J197" s="1696">
        <v>84.0</v>
      </c>
      <c r="K197" s="1696">
        <v>154.0</v>
      </c>
      <c r="L197" s="1696">
        <v>224.0</v>
      </c>
      <c r="M197" s="1696">
        <v>294.0</v>
      </c>
      <c r="N197" s="1696">
        <v>364.0</v>
      </c>
      <c r="O197" s="1662" t="s">
        <v>112</v>
      </c>
      <c r="P197" s="1696">
        <v>6.0</v>
      </c>
      <c r="Q197" s="1696">
        <v>17.0</v>
      </c>
      <c r="R197" s="1696">
        <v>29.0</v>
      </c>
      <c r="S197" s="1696">
        <v>41.0</v>
      </c>
      <c r="T197" s="1696">
        <v>53.0</v>
      </c>
      <c r="U197" s="1696">
        <v>65.0</v>
      </c>
      <c r="V197" s="1662" t="s">
        <v>116</v>
      </c>
      <c r="W197" s="1662" t="s">
        <v>1834</v>
      </c>
      <c r="X197" s="1662" t="s">
        <v>1835</v>
      </c>
      <c r="Y197" s="1662" t="s">
        <v>1836</v>
      </c>
      <c r="Z197" s="1662" t="s">
        <v>1837</v>
      </c>
      <c r="AA197" s="1662" t="s">
        <v>1838</v>
      </c>
      <c r="AB197" s="1662"/>
      <c r="AC197" s="1665" t="s">
        <v>671</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515</v>
      </c>
      <c r="C198" s="1662" t="s">
        <v>516</v>
      </c>
      <c r="D198" s="1665" t="s">
        <v>6510</v>
      </c>
      <c r="E198" s="1662" t="s">
        <v>339</v>
      </c>
      <c r="F198" s="1662"/>
      <c r="G198" s="1662"/>
      <c r="H198" s="1662"/>
      <c r="I198" s="1696">
        <v>25.0</v>
      </c>
      <c r="J198" s="1696">
        <v>101.0</v>
      </c>
      <c r="K198" s="1696">
        <v>185.0</v>
      </c>
      <c r="L198" s="1696">
        <v>269.0</v>
      </c>
      <c r="M198" s="1696">
        <v>353.0</v>
      </c>
      <c r="N198" s="1696">
        <v>437.0</v>
      </c>
      <c r="O198" s="1662" t="s">
        <v>112</v>
      </c>
      <c r="P198" s="1696">
        <v>6.0</v>
      </c>
      <c r="Q198" s="1696">
        <v>17.0</v>
      </c>
      <c r="R198" s="1696">
        <v>29.0</v>
      </c>
      <c r="S198" s="1696">
        <v>41.0</v>
      </c>
      <c r="T198" s="1696">
        <v>53.0</v>
      </c>
      <c r="U198" s="1696">
        <v>65.0</v>
      </c>
      <c r="V198" s="1662" t="s">
        <v>115</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337</v>
      </c>
      <c r="C199" s="1662" t="s">
        <v>275</v>
      </c>
      <c r="D199" s="1665" t="s">
        <v>6510</v>
      </c>
      <c r="E199" s="1662" t="s">
        <v>517</v>
      </c>
      <c r="F199" s="1662" t="s">
        <v>705</v>
      </c>
      <c r="G199" s="1662"/>
      <c r="H199" s="1662"/>
      <c r="I199" s="1696">
        <v>34.0</v>
      </c>
      <c r="J199" s="1696">
        <v>135.0</v>
      </c>
      <c r="K199" s="1696">
        <v>247.0</v>
      </c>
      <c r="L199" s="1696">
        <v>359.0</v>
      </c>
      <c r="M199" s="1696">
        <v>471.0</v>
      </c>
      <c r="N199" s="1696">
        <v>583.0</v>
      </c>
      <c r="O199" s="1662" t="s">
        <v>112</v>
      </c>
      <c r="P199" s="1696">
        <v>7.0</v>
      </c>
      <c r="Q199" s="1696">
        <v>21.0</v>
      </c>
      <c r="R199" s="1696">
        <v>37.0</v>
      </c>
      <c r="S199" s="1696">
        <v>53.0</v>
      </c>
      <c r="T199" s="1696">
        <v>69.0</v>
      </c>
      <c r="U199" s="1696">
        <v>85.0</v>
      </c>
      <c r="V199" s="1662" t="s">
        <v>113</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560</v>
      </c>
      <c r="C200" s="1662" t="s">
        <v>675</v>
      </c>
      <c r="D200" s="1665" t="s">
        <v>6510</v>
      </c>
      <c r="E200" s="1662" t="s">
        <v>282</v>
      </c>
      <c r="F200" s="1662" t="s">
        <v>482</v>
      </c>
      <c r="G200" s="1662"/>
      <c r="H200" s="1662"/>
      <c r="I200" s="1696">
        <v>21.0</v>
      </c>
      <c r="J200" s="1696">
        <v>84.0</v>
      </c>
      <c r="K200" s="1696">
        <v>154.0</v>
      </c>
      <c r="L200" s="1696">
        <v>224.0</v>
      </c>
      <c r="M200" s="1696">
        <v>294.0</v>
      </c>
      <c r="N200" s="1696">
        <v>364.0</v>
      </c>
      <c r="O200" s="1662" t="s">
        <v>112</v>
      </c>
      <c r="P200" s="1696">
        <v>6.0</v>
      </c>
      <c r="Q200" s="1696">
        <v>17.0</v>
      </c>
      <c r="R200" s="1696">
        <v>29.0</v>
      </c>
      <c r="S200" s="1696">
        <v>41.0</v>
      </c>
      <c r="T200" s="1696">
        <v>53.0</v>
      </c>
      <c r="U200" s="1696">
        <v>65.0</v>
      </c>
      <c r="V200" s="1662" t="s">
        <v>116</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560</v>
      </c>
      <c r="C201" s="1662" t="s">
        <v>516</v>
      </c>
      <c r="D201" s="1665" t="s">
        <v>6510</v>
      </c>
      <c r="E201" s="1662" t="s">
        <v>339</v>
      </c>
      <c r="F201" s="1662" t="s">
        <v>482</v>
      </c>
      <c r="G201" s="1662" t="s">
        <v>705</v>
      </c>
      <c r="H201" s="1662" t="s">
        <v>2133</v>
      </c>
      <c r="I201" s="1696">
        <v>34.0</v>
      </c>
      <c r="J201" s="1696">
        <v>135.0</v>
      </c>
      <c r="K201" s="1696">
        <v>247.0</v>
      </c>
      <c r="L201" s="1696">
        <v>359.0</v>
      </c>
      <c r="M201" s="1696">
        <v>471.0</v>
      </c>
      <c r="N201" s="1696">
        <v>583.0</v>
      </c>
      <c r="O201" s="1662" t="s">
        <v>112</v>
      </c>
      <c r="P201" s="1696">
        <v>4.0</v>
      </c>
      <c r="Q201" s="1696">
        <v>12.0</v>
      </c>
      <c r="R201" s="1696">
        <v>21.0</v>
      </c>
      <c r="S201" s="1696">
        <v>30.0</v>
      </c>
      <c r="T201" s="1696">
        <v>39.0</v>
      </c>
      <c r="U201" s="1696">
        <v>48.0</v>
      </c>
      <c r="V201" s="1662" t="s">
        <v>116</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515</v>
      </c>
      <c r="C202" s="1662" t="s">
        <v>675</v>
      </c>
      <c r="D202" s="1665" t="s">
        <v>6510</v>
      </c>
      <c r="E202" s="1662" t="s">
        <v>518</v>
      </c>
      <c r="F202" s="1662" t="s">
        <v>482</v>
      </c>
      <c r="G202" s="1662"/>
      <c r="H202" s="1662"/>
      <c r="I202" s="1696">
        <v>34.0</v>
      </c>
      <c r="J202" s="1696">
        <v>135.0</v>
      </c>
      <c r="K202" s="1696">
        <v>247.0</v>
      </c>
      <c r="L202" s="1696">
        <v>359.0</v>
      </c>
      <c r="M202" s="1696">
        <v>471.0</v>
      </c>
      <c r="N202" s="1696">
        <v>583.0</v>
      </c>
      <c r="O202" s="1662" t="s">
        <v>112</v>
      </c>
      <c r="P202" s="1696">
        <v>5.0</v>
      </c>
      <c r="Q202" s="1696">
        <v>14.0</v>
      </c>
      <c r="R202" s="1696">
        <v>24.0</v>
      </c>
      <c r="S202" s="1696">
        <v>34.0</v>
      </c>
      <c r="T202" s="1696">
        <v>44.0</v>
      </c>
      <c r="U202" s="1696">
        <v>54.0</v>
      </c>
      <c r="V202" s="1662" t="s">
        <v>115</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560</v>
      </c>
      <c r="C203" s="1662" t="s">
        <v>561</v>
      </c>
      <c r="D203" s="1665" t="s">
        <v>6510</v>
      </c>
      <c r="E203" s="1662" t="s">
        <v>518</v>
      </c>
      <c r="F203" s="1662" t="s">
        <v>598</v>
      </c>
      <c r="G203" s="1662" t="s">
        <v>1044</v>
      </c>
      <c r="H203" s="1662"/>
      <c r="I203" s="1696">
        <v>25.0</v>
      </c>
      <c r="J203" s="1696">
        <v>101.0</v>
      </c>
      <c r="K203" s="1696">
        <v>185.0</v>
      </c>
      <c r="L203" s="1696">
        <v>269.0</v>
      </c>
      <c r="M203" s="1696">
        <v>353.0</v>
      </c>
      <c r="N203" s="1696">
        <v>437.0</v>
      </c>
      <c r="O203" s="1662" t="s">
        <v>112</v>
      </c>
      <c r="P203" s="1696">
        <v>5.0</v>
      </c>
      <c r="Q203" s="1696">
        <v>15.0</v>
      </c>
      <c r="R203" s="1696">
        <v>26.0</v>
      </c>
      <c r="S203" s="1696">
        <v>37.0</v>
      </c>
      <c r="T203" s="1696">
        <v>48.0</v>
      </c>
      <c r="U203" s="1696">
        <v>59.0</v>
      </c>
      <c r="V203" s="1662" t="s">
        <v>116</v>
      </c>
      <c r="W203" s="1662" t="s">
        <v>2312</v>
      </c>
      <c r="X203" s="1662" t="s">
        <v>2313</v>
      </c>
      <c r="Y203" s="1662" t="s">
        <v>2314</v>
      </c>
      <c r="Z203" s="1662" t="s">
        <v>2315</v>
      </c>
      <c r="AA203" s="1662" t="s">
        <v>2316</v>
      </c>
      <c r="AB203" s="1662"/>
      <c r="AC203" s="1665" t="s">
        <v>1252</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337</v>
      </c>
      <c r="C204" s="1662" t="s">
        <v>249</v>
      </c>
      <c r="D204" s="1665" t="s">
        <v>6510</v>
      </c>
      <c r="E204" s="1662" t="s">
        <v>339</v>
      </c>
      <c r="F204" s="1662" t="s">
        <v>282</v>
      </c>
      <c r="G204" s="1662"/>
      <c r="H204" s="1662"/>
      <c r="I204" s="1696">
        <v>25.0</v>
      </c>
      <c r="J204" s="1696">
        <v>101.0</v>
      </c>
      <c r="K204" s="1696">
        <v>185.0</v>
      </c>
      <c r="L204" s="1696">
        <v>269.0</v>
      </c>
      <c r="M204" s="1696">
        <v>353.0</v>
      </c>
      <c r="N204" s="1696">
        <v>437.0</v>
      </c>
      <c r="O204" s="1662" t="s">
        <v>112</v>
      </c>
      <c r="P204" s="1696">
        <v>9.0</v>
      </c>
      <c r="Q204" s="1696">
        <v>27.0</v>
      </c>
      <c r="R204" s="1696">
        <v>47.0</v>
      </c>
      <c r="S204" s="1696">
        <v>67.0</v>
      </c>
      <c r="T204" s="1696">
        <v>87.0</v>
      </c>
      <c r="U204" s="1696">
        <v>107.0</v>
      </c>
      <c r="V204" s="1662" t="s">
        <v>114</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415</v>
      </c>
      <c r="C205" s="1665" t="s">
        <v>338</v>
      </c>
      <c r="D205" s="1665" t="s">
        <v>6510</v>
      </c>
      <c r="E205" s="1662" t="s">
        <v>246</v>
      </c>
      <c r="F205" s="1662"/>
      <c r="G205" s="1662"/>
      <c r="H205" s="1662"/>
      <c r="I205" s="1696">
        <v>6.0</v>
      </c>
      <c r="J205" s="1696">
        <v>19.0</v>
      </c>
      <c r="K205" s="1696">
        <v>33.0</v>
      </c>
      <c r="L205" s="1696">
        <v>47.0</v>
      </c>
      <c r="M205" s="1696">
        <v>61.0</v>
      </c>
      <c r="N205" s="1696">
        <v>75.0</v>
      </c>
      <c r="O205" s="1662" t="s">
        <v>114</v>
      </c>
      <c r="P205" s="1696">
        <v>4.0</v>
      </c>
      <c r="Q205" s="1696">
        <v>11.0</v>
      </c>
      <c r="R205" s="1696">
        <v>19.0</v>
      </c>
      <c r="S205" s="1696">
        <v>27.0</v>
      </c>
      <c r="T205" s="1696">
        <v>35.0</v>
      </c>
      <c r="U205" s="1696">
        <v>43.0</v>
      </c>
      <c r="V205" s="1662" t="s">
        <v>116</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515</v>
      </c>
      <c r="C206" s="1662" t="s">
        <v>675</v>
      </c>
      <c r="D206" s="1665" t="s">
        <v>6510</v>
      </c>
      <c r="E206" s="1662" t="s">
        <v>282</v>
      </c>
      <c r="F206" s="1662" t="s">
        <v>482</v>
      </c>
      <c r="G206" s="1662"/>
      <c r="H206" s="1662"/>
      <c r="I206" s="1696">
        <v>34.0</v>
      </c>
      <c r="J206" s="1696">
        <v>135.0</v>
      </c>
      <c r="K206" s="1696">
        <v>247.0</v>
      </c>
      <c r="L206" s="1696">
        <v>359.0</v>
      </c>
      <c r="M206" s="1696">
        <v>471.0</v>
      </c>
      <c r="N206" s="1696">
        <v>583.0</v>
      </c>
      <c r="O206" s="1662" t="s">
        <v>112</v>
      </c>
      <c r="P206" s="1696">
        <v>5.0</v>
      </c>
      <c r="Q206" s="1696">
        <v>14.0</v>
      </c>
      <c r="R206" s="1696">
        <v>24.0</v>
      </c>
      <c r="S206" s="1696">
        <v>34.0</v>
      </c>
      <c r="T206" s="1696">
        <v>44.0</v>
      </c>
      <c r="U206" s="1696">
        <v>54.0</v>
      </c>
      <c r="V206" s="1662" t="s">
        <v>115</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560</v>
      </c>
      <c r="C207" s="1662" t="s">
        <v>516</v>
      </c>
      <c r="D207" s="1665" t="s">
        <v>6510</v>
      </c>
      <c r="E207" s="1662" t="s">
        <v>518</v>
      </c>
      <c r="F207" s="1662" t="s">
        <v>339</v>
      </c>
      <c r="G207" s="1662" t="s">
        <v>562</v>
      </c>
      <c r="H207" s="1662"/>
      <c r="I207" s="1696">
        <v>34.0</v>
      </c>
      <c r="J207" s="1696">
        <v>135.0</v>
      </c>
      <c r="K207" s="1696">
        <v>247.0</v>
      </c>
      <c r="L207" s="1696">
        <v>359.0</v>
      </c>
      <c r="M207" s="1696">
        <v>471.0</v>
      </c>
      <c r="N207" s="1696">
        <v>583.0</v>
      </c>
      <c r="O207" s="1662" t="s">
        <v>112</v>
      </c>
      <c r="P207" s="1696">
        <v>4.0</v>
      </c>
      <c r="Q207" s="1696">
        <v>12.0</v>
      </c>
      <c r="R207" s="1696">
        <v>21.0</v>
      </c>
      <c r="S207" s="1696">
        <v>30.0</v>
      </c>
      <c r="T207" s="1696">
        <v>39.0</v>
      </c>
      <c r="U207" s="1696">
        <v>48.0</v>
      </c>
      <c r="V207" s="1662" t="s">
        <v>116</v>
      </c>
      <c r="W207" s="1662" t="s">
        <v>2455</v>
      </c>
      <c r="X207" s="1662" t="s">
        <v>2456</v>
      </c>
      <c r="Y207" s="1662" t="s">
        <v>2457</v>
      </c>
      <c r="Z207" s="1662" t="s">
        <v>2458</v>
      </c>
      <c r="AA207" s="1662" t="s">
        <v>2459</v>
      </c>
      <c r="AB207" s="1662"/>
      <c r="AC207" s="1665" t="s">
        <v>208</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337</v>
      </c>
      <c r="C208" s="1662" t="s">
        <v>208</v>
      </c>
      <c r="D208" s="1665" t="s">
        <v>6510</v>
      </c>
      <c r="E208" s="1662" t="s">
        <v>517</v>
      </c>
      <c r="F208" s="1662" t="s">
        <v>518</v>
      </c>
      <c r="G208" s="1662" t="s">
        <v>339</v>
      </c>
      <c r="H208" s="1662"/>
      <c r="I208" s="1696">
        <v>34.0</v>
      </c>
      <c r="J208" s="1696">
        <v>135.0</v>
      </c>
      <c r="K208" s="1696">
        <v>247.0</v>
      </c>
      <c r="L208" s="1696">
        <v>359.0</v>
      </c>
      <c r="M208" s="1696">
        <v>471.0</v>
      </c>
      <c r="N208" s="1696">
        <v>583.0</v>
      </c>
      <c r="O208" s="1662" t="s">
        <v>112</v>
      </c>
      <c r="P208" s="1696">
        <v>7.0</v>
      </c>
      <c r="Q208" s="1696">
        <v>21.0</v>
      </c>
      <c r="R208" s="1696">
        <v>37.0</v>
      </c>
      <c r="S208" s="1696">
        <v>53.0</v>
      </c>
      <c r="T208" s="1696">
        <v>69.0</v>
      </c>
      <c r="U208" s="1696">
        <v>85.0</v>
      </c>
      <c r="V208" s="1662" t="s">
        <v>113</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560</v>
      </c>
      <c r="C209" s="1662" t="s">
        <v>516</v>
      </c>
      <c r="D209" s="1665" t="s">
        <v>6510</v>
      </c>
      <c r="E209" s="1662" t="s">
        <v>518</v>
      </c>
      <c r="F209" s="1662" t="s">
        <v>339</v>
      </c>
      <c r="G209" s="1662" t="s">
        <v>562</v>
      </c>
      <c r="H209" s="1662"/>
      <c r="I209" s="1696">
        <v>34.0</v>
      </c>
      <c r="J209" s="1696">
        <v>135.0</v>
      </c>
      <c r="K209" s="1696">
        <v>247.0</v>
      </c>
      <c r="L209" s="1696">
        <v>359.0</v>
      </c>
      <c r="M209" s="1696">
        <v>471.0</v>
      </c>
      <c r="N209" s="1696">
        <v>583.0</v>
      </c>
      <c r="O209" s="1662" t="s">
        <v>112</v>
      </c>
      <c r="P209" s="1696">
        <v>4.0</v>
      </c>
      <c r="Q209" s="1696">
        <v>12.0</v>
      </c>
      <c r="R209" s="1696">
        <v>21.0</v>
      </c>
      <c r="S209" s="1696">
        <v>30.0</v>
      </c>
      <c r="T209" s="1696">
        <v>39.0</v>
      </c>
      <c r="U209" s="1696">
        <v>48.0</v>
      </c>
      <c r="V209" s="1662" t="s">
        <v>116</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337</v>
      </c>
      <c r="C210" s="1662" t="s">
        <v>275</v>
      </c>
      <c r="D210" s="1665" t="s">
        <v>6510</v>
      </c>
      <c r="E210" s="1662" t="s">
        <v>518</v>
      </c>
      <c r="F210" s="1662" t="s">
        <v>517</v>
      </c>
      <c r="G210" s="1662" t="s">
        <v>482</v>
      </c>
      <c r="H210" s="1662"/>
      <c r="I210" s="1696">
        <v>34.0</v>
      </c>
      <c r="J210" s="1696">
        <v>135.0</v>
      </c>
      <c r="K210" s="1696">
        <v>247.0</v>
      </c>
      <c r="L210" s="1696">
        <v>359.0</v>
      </c>
      <c r="M210" s="1696">
        <v>471.0</v>
      </c>
      <c r="N210" s="1696">
        <v>583.0</v>
      </c>
      <c r="O210" s="1662" t="s">
        <v>112</v>
      </c>
      <c r="P210" s="1696">
        <v>7.0</v>
      </c>
      <c r="Q210" s="1696">
        <v>21.0</v>
      </c>
      <c r="R210" s="1696">
        <v>37.0</v>
      </c>
      <c r="S210" s="1696">
        <v>53.0</v>
      </c>
      <c r="T210" s="1696">
        <v>69.0</v>
      </c>
      <c r="U210" s="1696">
        <v>85.0</v>
      </c>
      <c r="V210" s="1662" t="s">
        <v>113</v>
      </c>
      <c r="W210" s="1662" t="s">
        <v>2520</v>
      </c>
      <c r="X210" s="1662" t="s">
        <v>2521</v>
      </c>
      <c r="Y210" s="1662" t="s">
        <v>2522</v>
      </c>
      <c r="Z210" s="1662" t="s">
        <v>2523</v>
      </c>
      <c r="AA210" s="1662" t="s">
        <v>2524</v>
      </c>
      <c r="AB210" s="1662"/>
      <c r="AC210" s="1665" t="s">
        <v>1123</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515</v>
      </c>
      <c r="C211" s="1662" t="s">
        <v>516</v>
      </c>
      <c r="D211" s="1665" t="s">
        <v>6510</v>
      </c>
      <c r="E211" s="1662" t="s">
        <v>518</v>
      </c>
      <c r="F211" s="1662" t="s">
        <v>339</v>
      </c>
      <c r="G211" s="1662"/>
      <c r="H211" s="1662"/>
      <c r="I211" s="1696">
        <v>25.0</v>
      </c>
      <c r="J211" s="1696">
        <v>101.0</v>
      </c>
      <c r="K211" s="1696">
        <v>185.0</v>
      </c>
      <c r="L211" s="1696">
        <v>269.0</v>
      </c>
      <c r="M211" s="1696">
        <v>353.0</v>
      </c>
      <c r="N211" s="1696">
        <v>437.0</v>
      </c>
      <c r="O211" s="1662" t="s">
        <v>112</v>
      </c>
      <c r="P211" s="1696">
        <v>6.0</v>
      </c>
      <c r="Q211" s="1696">
        <v>17.0</v>
      </c>
      <c r="R211" s="1696">
        <v>29.0</v>
      </c>
      <c r="S211" s="1696">
        <v>41.0</v>
      </c>
      <c r="T211" s="1696">
        <v>53.0</v>
      </c>
      <c r="U211" s="1696">
        <v>65.0</v>
      </c>
      <c r="V211" s="1662" t="s">
        <v>115</v>
      </c>
      <c r="W211" s="1662" t="s">
        <v>2561</v>
      </c>
      <c r="X211" s="1662" t="s">
        <v>2562</v>
      </c>
      <c r="Y211" s="1662" t="s">
        <v>2563</v>
      </c>
      <c r="Z211" s="1662" t="s">
        <v>2564</v>
      </c>
      <c r="AA211" s="1662" t="s">
        <v>2565</v>
      </c>
      <c r="AB211" s="1662"/>
      <c r="AC211" s="1665" t="s">
        <v>949</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560</v>
      </c>
      <c r="C212" s="1662" t="s">
        <v>516</v>
      </c>
      <c r="D212" s="1665" t="s">
        <v>6510</v>
      </c>
      <c r="E212" s="1662" t="s">
        <v>518</v>
      </c>
      <c r="F212" s="1662" t="s">
        <v>517</v>
      </c>
      <c r="G212" s="1662" t="s">
        <v>339</v>
      </c>
      <c r="H212" s="1662"/>
      <c r="I212" s="1696">
        <v>34.0</v>
      </c>
      <c r="J212" s="1696">
        <v>135.0</v>
      </c>
      <c r="K212" s="1696">
        <v>247.0</v>
      </c>
      <c r="L212" s="1696">
        <v>359.0</v>
      </c>
      <c r="M212" s="1696">
        <v>471.0</v>
      </c>
      <c r="N212" s="1696">
        <v>583.0</v>
      </c>
      <c r="O212" s="1662" t="s">
        <v>112</v>
      </c>
      <c r="P212" s="1696">
        <v>4.0</v>
      </c>
      <c r="Q212" s="1696">
        <v>12.0</v>
      </c>
      <c r="R212" s="1696">
        <v>21.0</v>
      </c>
      <c r="S212" s="1696">
        <v>30.0</v>
      </c>
      <c r="T212" s="1696">
        <v>39.0</v>
      </c>
      <c r="U212" s="1696">
        <v>48.0</v>
      </c>
      <c r="V212" s="1662" t="s">
        <v>116</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560</v>
      </c>
      <c r="C213" s="1662" t="s">
        <v>675</v>
      </c>
      <c r="D213" s="1665" t="s">
        <v>6510</v>
      </c>
      <c r="E213" s="1662" t="s">
        <v>282</v>
      </c>
      <c r="F213" s="1662" t="s">
        <v>482</v>
      </c>
      <c r="G213" s="1662" t="s">
        <v>1014</v>
      </c>
      <c r="H213" s="1662"/>
      <c r="I213" s="1696">
        <v>21.0</v>
      </c>
      <c r="J213" s="1696">
        <v>84.0</v>
      </c>
      <c r="K213" s="1696">
        <v>154.0</v>
      </c>
      <c r="L213" s="1696">
        <v>224.0</v>
      </c>
      <c r="M213" s="1696">
        <v>294.0</v>
      </c>
      <c r="N213" s="1696">
        <v>364.0</v>
      </c>
      <c r="O213" s="1662" t="s">
        <v>112</v>
      </c>
      <c r="P213" s="1696">
        <v>6.0</v>
      </c>
      <c r="Q213" s="1696">
        <v>17.0</v>
      </c>
      <c r="R213" s="1696">
        <v>29.0</v>
      </c>
      <c r="S213" s="1696">
        <v>41.0</v>
      </c>
      <c r="T213" s="1696">
        <v>53.0</v>
      </c>
      <c r="U213" s="1696">
        <v>65.0</v>
      </c>
      <c r="V213" s="1662" t="s">
        <v>116</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415</v>
      </c>
      <c r="C214" s="1665" t="s">
        <v>338</v>
      </c>
      <c r="D214" s="1665" t="s">
        <v>6510</v>
      </c>
      <c r="E214" s="1662" t="s">
        <v>246</v>
      </c>
      <c r="F214" s="1662"/>
      <c r="G214" s="1662"/>
      <c r="H214" s="1662"/>
      <c r="I214" s="1696">
        <v>6.0</v>
      </c>
      <c r="J214" s="1696">
        <v>19.0</v>
      </c>
      <c r="K214" s="1696">
        <v>33.0</v>
      </c>
      <c r="L214" s="1696">
        <v>47.0</v>
      </c>
      <c r="M214" s="1696">
        <v>61.0</v>
      </c>
      <c r="N214" s="1696">
        <v>75.0</v>
      </c>
      <c r="O214" s="1662" t="s">
        <v>114</v>
      </c>
      <c r="P214" s="1696">
        <v>4.0</v>
      </c>
      <c r="Q214" s="1696">
        <v>11.0</v>
      </c>
      <c r="R214" s="1696">
        <v>19.0</v>
      </c>
      <c r="S214" s="1696">
        <v>27.0</v>
      </c>
      <c r="T214" s="1696">
        <v>35.0</v>
      </c>
      <c r="U214" s="1696">
        <v>43.0</v>
      </c>
      <c r="V214" s="1662" t="s">
        <v>116</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560</v>
      </c>
      <c r="C215" s="1662" t="s">
        <v>675</v>
      </c>
      <c r="D215" s="1665" t="s">
        <v>6510</v>
      </c>
      <c r="E215" s="1662" t="s">
        <v>1014</v>
      </c>
      <c r="F215" s="1662"/>
      <c r="G215" s="1662"/>
      <c r="H215" s="1662"/>
      <c r="I215" s="1696">
        <v>25.0</v>
      </c>
      <c r="J215" s="1696">
        <v>101.0</v>
      </c>
      <c r="K215" s="1696">
        <v>185.0</v>
      </c>
      <c r="L215" s="1696">
        <v>269.0</v>
      </c>
      <c r="M215" s="1696">
        <v>353.0</v>
      </c>
      <c r="N215" s="1696">
        <v>437.0</v>
      </c>
      <c r="O215" s="1662" t="s">
        <v>112</v>
      </c>
      <c r="P215" s="1696">
        <v>5.0</v>
      </c>
      <c r="Q215" s="1696">
        <v>15.0</v>
      </c>
      <c r="R215" s="1696">
        <v>26.0</v>
      </c>
      <c r="S215" s="1696">
        <v>37.0</v>
      </c>
      <c r="T215" s="1696">
        <v>48.0</v>
      </c>
      <c r="U215" s="1696">
        <v>59.0</v>
      </c>
      <c r="V215" s="1662" t="s">
        <v>116</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560</v>
      </c>
      <c r="C216" s="1662" t="s">
        <v>561</v>
      </c>
      <c r="D216" s="1665" t="s">
        <v>6510</v>
      </c>
      <c r="E216" s="1662" t="s">
        <v>562</v>
      </c>
      <c r="F216" s="1662" t="s">
        <v>598</v>
      </c>
      <c r="G216" s="1662" t="s">
        <v>282</v>
      </c>
      <c r="H216" s="1662"/>
      <c r="I216" s="1696">
        <v>25.0</v>
      </c>
      <c r="J216" s="1696">
        <v>101.0</v>
      </c>
      <c r="K216" s="1696">
        <v>185.0</v>
      </c>
      <c r="L216" s="1696">
        <v>269.0</v>
      </c>
      <c r="M216" s="1696">
        <v>353.0</v>
      </c>
      <c r="N216" s="1696">
        <v>437.0</v>
      </c>
      <c r="O216" s="1662" t="s">
        <v>112</v>
      </c>
      <c r="P216" s="1696">
        <v>5.0</v>
      </c>
      <c r="Q216" s="1696">
        <v>15.0</v>
      </c>
      <c r="R216" s="1696">
        <v>26.0</v>
      </c>
      <c r="S216" s="1696">
        <v>37.0</v>
      </c>
      <c r="T216" s="1696">
        <v>48.0</v>
      </c>
      <c r="U216" s="1696">
        <v>59.0</v>
      </c>
      <c r="V216" s="1662" t="s">
        <v>116</v>
      </c>
      <c r="W216" s="1662" t="s">
        <v>2844</v>
      </c>
      <c r="X216" s="1662" t="s">
        <v>2845</v>
      </c>
      <c r="Y216" s="1662" t="s">
        <v>2846</v>
      </c>
      <c r="Z216" s="1662" t="s">
        <v>2847</v>
      </c>
      <c r="AA216" s="1662" t="s">
        <v>2848</v>
      </c>
      <c r="AB216" s="1662"/>
      <c r="AC216" s="1665" t="s">
        <v>1171</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337</v>
      </c>
      <c r="C217" s="1662" t="s">
        <v>249</v>
      </c>
      <c r="D217" s="1665" t="s">
        <v>6510</v>
      </c>
      <c r="E217" s="1662" t="s">
        <v>282</v>
      </c>
      <c r="F217" s="1662" t="s">
        <v>482</v>
      </c>
      <c r="G217" s="1662" t="s">
        <v>1044</v>
      </c>
      <c r="H217" s="1662"/>
      <c r="I217" s="1696">
        <v>25.0</v>
      </c>
      <c r="J217" s="1696">
        <v>101.0</v>
      </c>
      <c r="K217" s="1696">
        <v>185.0</v>
      </c>
      <c r="L217" s="1696">
        <v>269.0</v>
      </c>
      <c r="M217" s="1696">
        <v>353.0</v>
      </c>
      <c r="N217" s="1696">
        <v>437.0</v>
      </c>
      <c r="O217" s="1662" t="s">
        <v>112</v>
      </c>
      <c r="P217" s="1696">
        <v>9.0</v>
      </c>
      <c r="Q217" s="1696">
        <v>27.0</v>
      </c>
      <c r="R217" s="1696">
        <v>47.0</v>
      </c>
      <c r="S217" s="1696">
        <v>67.0</v>
      </c>
      <c r="T217" s="1696">
        <v>87.0</v>
      </c>
      <c r="U217" s="1696">
        <v>107.0</v>
      </c>
      <c r="V217" s="1662" t="s">
        <v>114</v>
      </c>
      <c r="W217" s="1662" t="s">
        <v>2861</v>
      </c>
      <c r="X217" s="1662" t="s">
        <v>2862</v>
      </c>
      <c r="Y217" s="1662" t="s">
        <v>2863</v>
      </c>
      <c r="Z217" s="1662" t="s">
        <v>2864</v>
      </c>
      <c r="AA217" s="1662" t="s">
        <v>2865</v>
      </c>
      <c r="AB217" s="1662"/>
      <c r="AC217" s="1665" t="s">
        <v>777</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337</v>
      </c>
      <c r="C218" s="1662" t="s">
        <v>275</v>
      </c>
      <c r="D218" s="1665" t="s">
        <v>6510</v>
      </c>
      <c r="E218" s="1662" t="s">
        <v>482</v>
      </c>
      <c r="F218" s="1662"/>
      <c r="G218" s="1662"/>
      <c r="H218" s="1662"/>
      <c r="I218" s="1696">
        <v>34.0</v>
      </c>
      <c r="J218" s="1696">
        <v>135.0</v>
      </c>
      <c r="K218" s="1696">
        <v>247.0</v>
      </c>
      <c r="L218" s="1696">
        <v>359.0</v>
      </c>
      <c r="M218" s="1696">
        <v>471.0</v>
      </c>
      <c r="N218" s="1696">
        <v>583.0</v>
      </c>
      <c r="O218" s="1662" t="s">
        <v>112</v>
      </c>
      <c r="P218" s="1696">
        <v>7.0</v>
      </c>
      <c r="Q218" s="1696">
        <v>21.0</v>
      </c>
      <c r="R218" s="1696">
        <v>37.0</v>
      </c>
      <c r="S218" s="1696">
        <v>53.0</v>
      </c>
      <c r="T218" s="1696">
        <v>69.0</v>
      </c>
      <c r="U218" s="1696">
        <v>85.0</v>
      </c>
      <c r="V218" s="1662" t="s">
        <v>113</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415</v>
      </c>
      <c r="C219" s="1665" t="s">
        <v>338</v>
      </c>
      <c r="D219" s="1665" t="s">
        <v>6510</v>
      </c>
      <c r="E219" s="1662" t="s">
        <v>246</v>
      </c>
      <c r="F219" s="1662"/>
      <c r="G219" s="1662"/>
      <c r="H219" s="1662"/>
      <c r="I219" s="1696">
        <v>29.0</v>
      </c>
      <c r="J219" s="1696">
        <v>117.0</v>
      </c>
      <c r="K219" s="1696">
        <v>215.0</v>
      </c>
      <c r="L219" s="1696">
        <v>313.0</v>
      </c>
      <c r="M219" s="1696">
        <v>411.0</v>
      </c>
      <c r="N219" s="1696">
        <v>509.0</v>
      </c>
      <c r="O219" s="1662" t="s">
        <v>112</v>
      </c>
      <c r="P219" s="1696">
        <v>6.0</v>
      </c>
      <c r="Q219" s="1696">
        <v>19.0</v>
      </c>
      <c r="R219" s="1696">
        <v>33.0</v>
      </c>
      <c r="S219" s="1696">
        <v>47.0</v>
      </c>
      <c r="T219" s="1696">
        <v>61.0</v>
      </c>
      <c r="U219" s="1696">
        <v>75.0</v>
      </c>
      <c r="V219" s="1662" t="s">
        <v>113</v>
      </c>
      <c r="W219" s="1662" t="s">
        <v>2934</v>
      </c>
      <c r="X219" s="1662" t="s">
        <v>2935</v>
      </c>
      <c r="Y219" s="1662" t="s">
        <v>2936</v>
      </c>
      <c r="Z219" s="1662" t="s">
        <v>2937</v>
      </c>
      <c r="AA219" s="1662" t="s">
        <v>2938</v>
      </c>
      <c r="AB219" s="1662"/>
      <c r="AC219" s="1665" t="s">
        <v>332</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337</v>
      </c>
      <c r="C220" s="1662" t="s">
        <v>249</v>
      </c>
      <c r="D220" s="1665" t="s">
        <v>6510</v>
      </c>
      <c r="E220" s="1662" t="s">
        <v>282</v>
      </c>
      <c r="F220" s="1662" t="s">
        <v>482</v>
      </c>
      <c r="G220" s="1662"/>
      <c r="H220" s="1662"/>
      <c r="I220" s="1696">
        <v>25.0</v>
      </c>
      <c r="J220" s="1696">
        <v>101.0</v>
      </c>
      <c r="K220" s="1696">
        <v>185.0</v>
      </c>
      <c r="L220" s="1696">
        <v>269.0</v>
      </c>
      <c r="M220" s="1696">
        <v>353.0</v>
      </c>
      <c r="N220" s="1696">
        <v>437.0</v>
      </c>
      <c r="O220" s="1662" t="s">
        <v>112</v>
      </c>
      <c r="P220" s="1696">
        <v>9.0</v>
      </c>
      <c r="Q220" s="1696">
        <v>27.0</v>
      </c>
      <c r="R220" s="1696">
        <v>47.0</v>
      </c>
      <c r="S220" s="1696">
        <v>67.0</v>
      </c>
      <c r="T220" s="1696">
        <v>87.0</v>
      </c>
      <c r="U220" s="1696">
        <v>107.0</v>
      </c>
      <c r="V220" s="1662" t="s">
        <v>114</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560</v>
      </c>
      <c r="C221" s="1662" t="s">
        <v>675</v>
      </c>
      <c r="D221" s="1665" t="s">
        <v>6510</v>
      </c>
      <c r="E221" s="1662" t="s">
        <v>282</v>
      </c>
      <c r="F221" s="1662" t="s">
        <v>482</v>
      </c>
      <c r="G221" s="1662" t="s">
        <v>1014</v>
      </c>
      <c r="H221" s="1662"/>
      <c r="I221" s="1696">
        <v>21.0</v>
      </c>
      <c r="J221" s="1696">
        <v>84.0</v>
      </c>
      <c r="K221" s="1696">
        <v>154.0</v>
      </c>
      <c r="L221" s="1696">
        <v>224.0</v>
      </c>
      <c r="M221" s="1696">
        <v>294.0</v>
      </c>
      <c r="N221" s="1696">
        <v>364.0</v>
      </c>
      <c r="O221" s="1662" t="s">
        <v>112</v>
      </c>
      <c r="P221" s="1696">
        <v>6.0</v>
      </c>
      <c r="Q221" s="1696">
        <v>17.0</v>
      </c>
      <c r="R221" s="1696">
        <v>29.0</v>
      </c>
      <c r="S221" s="1696">
        <v>41.0</v>
      </c>
      <c r="T221" s="1696">
        <v>53.0</v>
      </c>
      <c r="U221" s="1696">
        <v>65.0</v>
      </c>
      <c r="V221" s="1662" t="s">
        <v>116</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560</v>
      </c>
      <c r="C222" s="1662" t="s">
        <v>561</v>
      </c>
      <c r="D222" s="1665" t="s">
        <v>6510</v>
      </c>
      <c r="E222" s="1662" t="s">
        <v>517</v>
      </c>
      <c r="F222" s="1662" t="s">
        <v>562</v>
      </c>
      <c r="G222" s="1662" t="s">
        <v>598</v>
      </c>
      <c r="H222" s="1662"/>
      <c r="I222" s="1696">
        <v>25.0</v>
      </c>
      <c r="J222" s="1696">
        <v>101.0</v>
      </c>
      <c r="K222" s="1696">
        <v>185.0</v>
      </c>
      <c r="L222" s="1696">
        <v>269.0</v>
      </c>
      <c r="M222" s="1696">
        <v>353.0</v>
      </c>
      <c r="N222" s="1696">
        <v>437.0</v>
      </c>
      <c r="O222" s="1662" t="s">
        <v>112</v>
      </c>
      <c r="P222" s="1696">
        <v>5.0</v>
      </c>
      <c r="Q222" s="1696">
        <v>15.0</v>
      </c>
      <c r="R222" s="1696">
        <v>26.0</v>
      </c>
      <c r="S222" s="1696">
        <v>37.0</v>
      </c>
      <c r="T222" s="1696">
        <v>48.0</v>
      </c>
      <c r="U222" s="1696">
        <v>59.0</v>
      </c>
      <c r="V222" s="1662" t="s">
        <v>116</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560</v>
      </c>
      <c r="C223" s="1662" t="s">
        <v>675</v>
      </c>
      <c r="D223" s="1665" t="s">
        <v>6510</v>
      </c>
      <c r="E223" s="1662" t="s">
        <v>282</v>
      </c>
      <c r="F223" s="1662"/>
      <c r="G223" s="1662"/>
      <c r="H223" s="1662"/>
      <c r="I223" s="1696">
        <v>21.0</v>
      </c>
      <c r="J223" s="1696">
        <v>84.0</v>
      </c>
      <c r="K223" s="1696">
        <v>154.0</v>
      </c>
      <c r="L223" s="1696">
        <v>224.0</v>
      </c>
      <c r="M223" s="1696">
        <v>294.0</v>
      </c>
      <c r="N223" s="1696">
        <v>364.0</v>
      </c>
      <c r="O223" s="1662" t="s">
        <v>112</v>
      </c>
      <c r="P223" s="1696">
        <v>6.0</v>
      </c>
      <c r="Q223" s="1696">
        <v>17.0</v>
      </c>
      <c r="R223" s="1696">
        <v>29.0</v>
      </c>
      <c r="S223" s="1696">
        <v>41.0</v>
      </c>
      <c r="T223" s="1696">
        <v>53.0</v>
      </c>
      <c r="U223" s="1696">
        <v>65.0</v>
      </c>
      <c r="V223" s="1662" t="s">
        <v>116</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560</v>
      </c>
      <c r="C224" s="1662" t="s">
        <v>561</v>
      </c>
      <c r="D224" s="1665" t="s">
        <v>6510</v>
      </c>
      <c r="E224" s="1662" t="s">
        <v>1044</v>
      </c>
      <c r="F224" s="1662"/>
      <c r="G224" s="1662"/>
      <c r="H224" s="1662"/>
      <c r="I224" s="1696">
        <v>25.0</v>
      </c>
      <c r="J224" s="1696">
        <v>101.0</v>
      </c>
      <c r="K224" s="1696">
        <v>185.0</v>
      </c>
      <c r="L224" s="1696">
        <v>269.0</v>
      </c>
      <c r="M224" s="1696">
        <v>353.0</v>
      </c>
      <c r="N224" s="1696">
        <v>437.0</v>
      </c>
      <c r="O224" s="1662" t="s">
        <v>112</v>
      </c>
      <c r="P224" s="1696">
        <v>5.0</v>
      </c>
      <c r="Q224" s="1696">
        <v>15.0</v>
      </c>
      <c r="R224" s="1696">
        <v>26.0</v>
      </c>
      <c r="S224" s="1696">
        <v>37.0</v>
      </c>
      <c r="T224" s="1696">
        <v>48.0</v>
      </c>
      <c r="U224" s="1696">
        <v>59.0</v>
      </c>
      <c r="V224" s="1662" t="s">
        <v>116</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560</v>
      </c>
      <c r="C225" s="1662" t="s">
        <v>561</v>
      </c>
      <c r="D225" s="1665" t="s">
        <v>6510</v>
      </c>
      <c r="E225" s="1662" t="s">
        <v>1044</v>
      </c>
      <c r="F225" s="1662" t="s">
        <v>598</v>
      </c>
      <c r="G225" s="1662" t="s">
        <v>705</v>
      </c>
      <c r="H225" s="1662"/>
      <c r="I225" s="1696">
        <v>25.0</v>
      </c>
      <c r="J225" s="1696">
        <v>101.0</v>
      </c>
      <c r="K225" s="1696">
        <v>185.0</v>
      </c>
      <c r="L225" s="1696">
        <v>269.0</v>
      </c>
      <c r="M225" s="1696">
        <v>353.0</v>
      </c>
      <c r="N225" s="1696">
        <v>437.0</v>
      </c>
      <c r="O225" s="1662" t="s">
        <v>112</v>
      </c>
      <c r="P225" s="1696">
        <v>5.0</v>
      </c>
      <c r="Q225" s="1696">
        <v>15.0</v>
      </c>
      <c r="R225" s="1696">
        <v>26.0</v>
      </c>
      <c r="S225" s="1696">
        <v>37.0</v>
      </c>
      <c r="T225" s="1696">
        <v>48.0</v>
      </c>
      <c r="U225" s="1696">
        <v>59.0</v>
      </c>
      <c r="V225" s="1662" t="s">
        <v>116</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560</v>
      </c>
      <c r="C226" s="1662" t="s">
        <v>675</v>
      </c>
      <c r="D226" s="1665" t="s">
        <v>6510</v>
      </c>
      <c r="E226" s="1662" t="s">
        <v>282</v>
      </c>
      <c r="F226" s="1662" t="s">
        <v>1014</v>
      </c>
      <c r="G226" s="1662" t="s">
        <v>1044</v>
      </c>
      <c r="H226" s="1662"/>
      <c r="I226" s="1696">
        <v>21.0</v>
      </c>
      <c r="J226" s="1696">
        <v>84.0</v>
      </c>
      <c r="K226" s="1696">
        <v>154.0</v>
      </c>
      <c r="L226" s="1696">
        <v>224.0</v>
      </c>
      <c r="M226" s="1696">
        <v>294.0</v>
      </c>
      <c r="N226" s="1696">
        <v>364.0</v>
      </c>
      <c r="O226" s="1662" t="s">
        <v>112</v>
      </c>
      <c r="P226" s="1696">
        <v>6.0</v>
      </c>
      <c r="Q226" s="1696">
        <v>17.0</v>
      </c>
      <c r="R226" s="1696">
        <v>29.0</v>
      </c>
      <c r="S226" s="1696">
        <v>41.0</v>
      </c>
      <c r="T226" s="1696">
        <v>53.0</v>
      </c>
      <c r="U226" s="1696">
        <v>65.0</v>
      </c>
      <c r="V226" s="1662" t="s">
        <v>116</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515</v>
      </c>
      <c r="C227" s="1662" t="s">
        <v>675</v>
      </c>
      <c r="D227" s="1665" t="s">
        <v>6510</v>
      </c>
      <c r="E227" s="1662" t="s">
        <v>282</v>
      </c>
      <c r="F227" s="1662" t="s">
        <v>482</v>
      </c>
      <c r="G227" s="1662"/>
      <c r="H227" s="1662"/>
      <c r="I227" s="1696">
        <v>34.0</v>
      </c>
      <c r="J227" s="1696">
        <v>135.0</v>
      </c>
      <c r="K227" s="1696">
        <v>247.0</v>
      </c>
      <c r="L227" s="1696">
        <v>359.0</v>
      </c>
      <c r="M227" s="1696">
        <v>471.0</v>
      </c>
      <c r="N227" s="1696">
        <v>583.0</v>
      </c>
      <c r="O227" s="1662" t="s">
        <v>112</v>
      </c>
      <c r="P227" s="1696">
        <v>5.0</v>
      </c>
      <c r="Q227" s="1696">
        <v>14.0</v>
      </c>
      <c r="R227" s="1696">
        <v>24.0</v>
      </c>
      <c r="S227" s="1696">
        <v>34.0</v>
      </c>
      <c r="T227" s="1696">
        <v>44.0</v>
      </c>
      <c r="U227" s="1696">
        <v>54.0</v>
      </c>
      <c r="V227" s="1662" t="s">
        <v>115</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415</v>
      </c>
      <c r="C228" s="1665" t="s">
        <v>338</v>
      </c>
      <c r="D228" s="1665" t="s">
        <v>6510</v>
      </c>
      <c r="E228" s="1662" t="s">
        <v>246</v>
      </c>
      <c r="F228" s="1662"/>
      <c r="G228" s="1662"/>
      <c r="H228" s="1662"/>
      <c r="I228" s="1696">
        <v>6.0</v>
      </c>
      <c r="J228" s="1696">
        <v>19.0</v>
      </c>
      <c r="K228" s="1696">
        <v>33.0</v>
      </c>
      <c r="L228" s="1696">
        <v>47.0</v>
      </c>
      <c r="M228" s="1696">
        <v>61.0</v>
      </c>
      <c r="N228" s="1696">
        <v>75.0</v>
      </c>
      <c r="O228" s="1662" t="s">
        <v>113</v>
      </c>
      <c r="P228" s="1696">
        <v>3.0</v>
      </c>
      <c r="Q228" s="1696">
        <v>9.0</v>
      </c>
      <c r="R228" s="1696">
        <v>16.0</v>
      </c>
      <c r="S228" s="1696">
        <v>23.0</v>
      </c>
      <c r="T228" s="1696">
        <v>30.0</v>
      </c>
      <c r="U228" s="1696">
        <v>37.0</v>
      </c>
      <c r="V228" s="1662" t="s">
        <v>117</v>
      </c>
      <c r="W228" s="1662" t="s">
        <v>3291</v>
      </c>
      <c r="X228" s="1662" t="s">
        <v>3292</v>
      </c>
      <c r="Y228" s="1662" t="s">
        <v>3293</v>
      </c>
      <c r="Z228" s="1662" t="s">
        <v>3294</v>
      </c>
      <c r="AA228" s="1662" t="s">
        <v>3295</v>
      </c>
      <c r="AB228" s="1662"/>
      <c r="AC228" s="1665" t="s">
        <v>1039</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560</v>
      </c>
      <c r="C229" s="1662" t="s">
        <v>561</v>
      </c>
      <c r="D229" s="1665" t="s">
        <v>6510</v>
      </c>
      <c r="E229" s="1662" t="s">
        <v>517</v>
      </c>
      <c r="F229" s="1662" t="s">
        <v>518</v>
      </c>
      <c r="G229" s="1662" t="s">
        <v>2133</v>
      </c>
      <c r="H229" s="1662"/>
      <c r="I229" s="1696">
        <v>25.0</v>
      </c>
      <c r="J229" s="1696">
        <v>101.0</v>
      </c>
      <c r="K229" s="1696">
        <v>185.0</v>
      </c>
      <c r="L229" s="1696">
        <v>269.0</v>
      </c>
      <c r="M229" s="1696">
        <v>353.0</v>
      </c>
      <c r="N229" s="1696">
        <v>437.0</v>
      </c>
      <c r="O229" s="1662" t="s">
        <v>112</v>
      </c>
      <c r="P229" s="1696">
        <v>5.0</v>
      </c>
      <c r="Q229" s="1696">
        <v>15.0</v>
      </c>
      <c r="R229" s="1696">
        <v>26.0</v>
      </c>
      <c r="S229" s="1696">
        <v>37.0</v>
      </c>
      <c r="T229" s="1696">
        <v>48.0</v>
      </c>
      <c r="U229" s="1696">
        <v>59.0</v>
      </c>
      <c r="V229" s="1662" t="s">
        <v>116</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337</v>
      </c>
      <c r="C230" s="1662" t="s">
        <v>383</v>
      </c>
      <c r="D230" s="1665" t="s">
        <v>6510</v>
      </c>
      <c r="E230" s="1662" t="s">
        <v>518</v>
      </c>
      <c r="F230" s="1662" t="s">
        <v>339</v>
      </c>
      <c r="G230" s="1662" t="s">
        <v>482</v>
      </c>
      <c r="H230" s="1662"/>
      <c r="I230" s="1696">
        <v>25.0</v>
      </c>
      <c r="J230" s="1696">
        <v>101.0</v>
      </c>
      <c r="K230" s="1696">
        <v>185.0</v>
      </c>
      <c r="L230" s="1696">
        <v>269.0</v>
      </c>
      <c r="M230" s="1696">
        <v>353.0</v>
      </c>
      <c r="N230" s="1696">
        <v>437.0</v>
      </c>
      <c r="O230" s="1662" t="s">
        <v>112</v>
      </c>
      <c r="P230" s="1696">
        <v>9.0</v>
      </c>
      <c r="Q230" s="1696">
        <v>27.0</v>
      </c>
      <c r="R230" s="1696">
        <v>47.0</v>
      </c>
      <c r="S230" s="1696">
        <v>67.0</v>
      </c>
      <c r="T230" s="1696">
        <v>87.0</v>
      </c>
      <c r="U230" s="1696">
        <v>107.0</v>
      </c>
      <c r="V230" s="1662" t="s">
        <v>113</v>
      </c>
      <c r="W230" s="1662" t="s">
        <v>3423</v>
      </c>
      <c r="X230" s="1662" t="s">
        <v>3424</v>
      </c>
      <c r="Y230" s="1662" t="s">
        <v>3425</v>
      </c>
      <c r="Z230" s="1662" t="s">
        <v>3426</v>
      </c>
      <c r="AA230" s="1662" t="s">
        <v>3427</v>
      </c>
      <c r="AB230" s="1662"/>
      <c r="AC230" s="1665" t="s">
        <v>1069</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560</v>
      </c>
      <c r="C231" s="1662" t="s">
        <v>675</v>
      </c>
      <c r="D231" s="1665" t="s">
        <v>6510</v>
      </c>
      <c r="E231" s="1662" t="s">
        <v>282</v>
      </c>
      <c r="F231" s="1662" t="s">
        <v>482</v>
      </c>
      <c r="G231" s="1662"/>
      <c r="H231" s="1662"/>
      <c r="I231" s="1696">
        <v>21.0</v>
      </c>
      <c r="J231" s="1696">
        <v>84.0</v>
      </c>
      <c r="K231" s="1696">
        <v>154.0</v>
      </c>
      <c r="L231" s="1696">
        <v>224.0</v>
      </c>
      <c r="M231" s="1696">
        <v>294.0</v>
      </c>
      <c r="N231" s="1696">
        <v>364.0</v>
      </c>
      <c r="O231" s="1662" t="s">
        <v>112</v>
      </c>
      <c r="P231" s="1696">
        <v>6.0</v>
      </c>
      <c r="Q231" s="1696">
        <v>17.0</v>
      </c>
      <c r="R231" s="1696">
        <v>29.0</v>
      </c>
      <c r="S231" s="1696">
        <v>41.0</v>
      </c>
      <c r="T231" s="1696">
        <v>53.0</v>
      </c>
      <c r="U231" s="1696">
        <v>65.0</v>
      </c>
      <c r="V231" s="1662" t="s">
        <v>116</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515</v>
      </c>
      <c r="C232" s="1662" t="s">
        <v>516</v>
      </c>
      <c r="D232" s="1665" t="s">
        <v>6510</v>
      </c>
      <c r="E232" s="1662" t="s">
        <v>517</v>
      </c>
      <c r="F232" s="1662" t="s">
        <v>518</v>
      </c>
      <c r="G232" s="1662" t="s">
        <v>339</v>
      </c>
      <c r="H232" s="1662"/>
      <c r="I232" s="1696">
        <v>25.0</v>
      </c>
      <c r="J232" s="1696">
        <v>101.0</v>
      </c>
      <c r="K232" s="1696">
        <v>185.0</v>
      </c>
      <c r="L232" s="1696">
        <v>269.0</v>
      </c>
      <c r="M232" s="1696">
        <v>353.0</v>
      </c>
      <c r="N232" s="1696">
        <v>437.0</v>
      </c>
      <c r="O232" s="1662" t="s">
        <v>112</v>
      </c>
      <c r="P232" s="1696">
        <v>6.0</v>
      </c>
      <c r="Q232" s="1696">
        <v>17.0</v>
      </c>
      <c r="R232" s="1696">
        <v>29.0</v>
      </c>
      <c r="S232" s="1696">
        <v>41.0</v>
      </c>
      <c r="T232" s="1696">
        <v>53.0</v>
      </c>
      <c r="U232" s="1696">
        <v>65.0</v>
      </c>
      <c r="V232" s="1662" t="s">
        <v>115</v>
      </c>
      <c r="W232" s="1662" t="s">
        <v>7444</v>
      </c>
      <c r="X232" s="1662" t="s">
        <v>7445</v>
      </c>
      <c r="Y232" s="1662" t="s">
        <v>7446</v>
      </c>
      <c r="Z232" s="1662" t="s">
        <v>7447</v>
      </c>
      <c r="AA232" s="1662" t="s">
        <v>7448</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560</v>
      </c>
      <c r="C233" s="1662" t="s">
        <v>675</v>
      </c>
      <c r="D233" s="1665" t="s">
        <v>6510</v>
      </c>
      <c r="E233" s="1662" t="s">
        <v>282</v>
      </c>
      <c r="F233" s="1662" t="s">
        <v>482</v>
      </c>
      <c r="G233" s="1662"/>
      <c r="H233" s="1662"/>
      <c r="I233" s="1696">
        <v>21.0</v>
      </c>
      <c r="J233" s="1696">
        <v>84.0</v>
      </c>
      <c r="K233" s="1696">
        <v>154.0</v>
      </c>
      <c r="L233" s="1696">
        <v>224.0</v>
      </c>
      <c r="M233" s="1696">
        <v>294.0</v>
      </c>
      <c r="N233" s="1696">
        <v>364.0</v>
      </c>
      <c r="O233" s="1662" t="s">
        <v>112</v>
      </c>
      <c r="P233" s="1696">
        <v>6.0</v>
      </c>
      <c r="Q233" s="1696">
        <v>17.0</v>
      </c>
      <c r="R233" s="1696">
        <v>29.0</v>
      </c>
      <c r="S233" s="1696">
        <v>41.0</v>
      </c>
      <c r="T233" s="1696">
        <v>53.0</v>
      </c>
      <c r="U233" s="1696">
        <v>65.0</v>
      </c>
      <c r="V233" s="1662" t="s">
        <v>116</v>
      </c>
      <c r="W233" s="1662" t="s">
        <v>3629</v>
      </c>
      <c r="X233" s="1662" t="s">
        <v>3630</v>
      </c>
      <c r="Y233" s="1662" t="s">
        <v>3631</v>
      </c>
      <c r="Z233" s="1662" t="s">
        <v>3632</v>
      </c>
      <c r="AA233" s="1662" t="s">
        <v>3633</v>
      </c>
      <c r="AB233" s="1662"/>
      <c r="AC233" s="1665" t="s">
        <v>700</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560</v>
      </c>
      <c r="C234" s="1662" t="s">
        <v>516</v>
      </c>
      <c r="D234" s="1665" t="s">
        <v>6510</v>
      </c>
      <c r="E234" s="1662" t="s">
        <v>518</v>
      </c>
      <c r="F234" s="1662" t="s">
        <v>598</v>
      </c>
      <c r="G234" s="1662"/>
      <c r="H234" s="1662"/>
      <c r="I234" s="1696">
        <v>34.0</v>
      </c>
      <c r="J234" s="1696">
        <v>135.0</v>
      </c>
      <c r="K234" s="1696">
        <v>247.0</v>
      </c>
      <c r="L234" s="1696">
        <v>359.0</v>
      </c>
      <c r="M234" s="1696">
        <v>471.0</v>
      </c>
      <c r="N234" s="1696">
        <v>583.0</v>
      </c>
      <c r="O234" s="1662" t="s">
        <v>112</v>
      </c>
      <c r="P234" s="1696">
        <v>4.0</v>
      </c>
      <c r="Q234" s="1696">
        <v>12.0</v>
      </c>
      <c r="R234" s="1696">
        <v>21.0</v>
      </c>
      <c r="S234" s="1696">
        <v>30.0</v>
      </c>
      <c r="T234" s="1696">
        <v>39.0</v>
      </c>
      <c r="U234" s="1696">
        <v>48.0</v>
      </c>
      <c r="V234" s="1662" t="s">
        <v>116</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560</v>
      </c>
      <c r="C235" s="1662" t="s">
        <v>561</v>
      </c>
      <c r="D235" s="1665" t="s">
        <v>6510</v>
      </c>
      <c r="E235" s="1662" t="s">
        <v>518</v>
      </c>
      <c r="F235" s="1662" t="s">
        <v>598</v>
      </c>
      <c r="G235" s="1662" t="s">
        <v>1044</v>
      </c>
      <c r="H235" s="1662"/>
      <c r="I235" s="1696">
        <v>25.0</v>
      </c>
      <c r="J235" s="1696">
        <v>101.0</v>
      </c>
      <c r="K235" s="1696">
        <v>185.0</v>
      </c>
      <c r="L235" s="1696">
        <v>269.0</v>
      </c>
      <c r="M235" s="1696">
        <v>353.0</v>
      </c>
      <c r="N235" s="1696">
        <v>437.0</v>
      </c>
      <c r="O235" s="1662" t="s">
        <v>112</v>
      </c>
      <c r="P235" s="1696">
        <v>5.0</v>
      </c>
      <c r="Q235" s="1696">
        <v>15.0</v>
      </c>
      <c r="R235" s="1696">
        <v>26.0</v>
      </c>
      <c r="S235" s="1696">
        <v>37.0</v>
      </c>
      <c r="T235" s="1696">
        <v>48.0</v>
      </c>
      <c r="U235" s="1696">
        <v>59.0</v>
      </c>
      <c r="V235" s="1662" t="s">
        <v>116</v>
      </c>
      <c r="W235" s="1662" t="s">
        <v>3697</v>
      </c>
      <c r="X235" s="1662" t="s">
        <v>3698</v>
      </c>
      <c r="Y235" s="1662" t="s">
        <v>3699</v>
      </c>
      <c r="Z235" s="1662" t="s">
        <v>3700</v>
      </c>
      <c r="AA235" s="1662" t="s">
        <v>3701</v>
      </c>
      <c r="AB235" s="1662"/>
      <c r="AC235" s="1665" t="s">
        <v>411</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560</v>
      </c>
      <c r="C236" s="1662" t="s">
        <v>561</v>
      </c>
      <c r="D236" s="1665" t="s">
        <v>6510</v>
      </c>
      <c r="E236" s="1662" t="s">
        <v>518</v>
      </c>
      <c r="F236" s="1662" t="s">
        <v>598</v>
      </c>
      <c r="G236" s="1662" t="s">
        <v>1044</v>
      </c>
      <c r="H236" s="1662"/>
      <c r="I236" s="1696">
        <v>25.0</v>
      </c>
      <c r="J236" s="1696">
        <v>101.0</v>
      </c>
      <c r="K236" s="1696">
        <v>185.0</v>
      </c>
      <c r="L236" s="1696">
        <v>269.0</v>
      </c>
      <c r="M236" s="1696">
        <v>353.0</v>
      </c>
      <c r="N236" s="1696">
        <v>437.0</v>
      </c>
      <c r="O236" s="1662" t="s">
        <v>112</v>
      </c>
      <c r="P236" s="1696">
        <v>5.0</v>
      </c>
      <c r="Q236" s="1696">
        <v>15.0</v>
      </c>
      <c r="R236" s="1696">
        <v>26.0</v>
      </c>
      <c r="S236" s="1696">
        <v>37.0</v>
      </c>
      <c r="T236" s="1696">
        <v>48.0</v>
      </c>
      <c r="U236" s="1696">
        <v>59.0</v>
      </c>
      <c r="V236" s="1662" t="s">
        <v>116</v>
      </c>
      <c r="W236" s="1662" t="s">
        <v>3715</v>
      </c>
      <c r="X236" s="1662" t="s">
        <v>3716</v>
      </c>
      <c r="Y236" s="1662" t="s">
        <v>3717</v>
      </c>
      <c r="Z236" s="1662" t="s">
        <v>3718</v>
      </c>
      <c r="AA236" s="1662" t="s">
        <v>3719</v>
      </c>
      <c r="AB236" s="1662"/>
      <c r="AC236" s="1665" t="s">
        <v>1280</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560</v>
      </c>
      <c r="C237" s="1662" t="s">
        <v>675</v>
      </c>
      <c r="D237" s="1665" t="s">
        <v>6510</v>
      </c>
      <c r="E237" s="1662" t="s">
        <v>282</v>
      </c>
      <c r="F237" s="1662" t="s">
        <v>482</v>
      </c>
      <c r="G237" s="1662"/>
      <c r="H237" s="1662"/>
      <c r="I237" s="1696">
        <v>21.0</v>
      </c>
      <c r="J237" s="1696">
        <v>84.0</v>
      </c>
      <c r="K237" s="1696">
        <v>154.0</v>
      </c>
      <c r="L237" s="1696">
        <v>224.0</v>
      </c>
      <c r="M237" s="1696">
        <v>294.0</v>
      </c>
      <c r="N237" s="1696">
        <v>364.0</v>
      </c>
      <c r="O237" s="1662" t="s">
        <v>112</v>
      </c>
      <c r="P237" s="1696">
        <v>6.0</v>
      </c>
      <c r="Q237" s="1696">
        <v>17.0</v>
      </c>
      <c r="R237" s="1696">
        <v>29.0</v>
      </c>
      <c r="S237" s="1696">
        <v>41.0</v>
      </c>
      <c r="T237" s="1696">
        <v>53.0</v>
      </c>
      <c r="U237" s="1696">
        <v>65.0</v>
      </c>
      <c r="V237" s="1662" t="s">
        <v>116</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337</v>
      </c>
      <c r="C238" s="1665" t="s">
        <v>338</v>
      </c>
      <c r="D238" s="1665" t="s">
        <v>6510</v>
      </c>
      <c r="E238" s="1662" t="s">
        <v>339</v>
      </c>
      <c r="F238" s="1662" t="s">
        <v>282</v>
      </c>
      <c r="G238" s="1662" t="s">
        <v>1044</v>
      </c>
      <c r="H238" s="1662"/>
      <c r="I238" s="1696">
        <v>9.0</v>
      </c>
      <c r="J238" s="1696">
        <v>27.0</v>
      </c>
      <c r="K238" s="1696">
        <v>47.0</v>
      </c>
      <c r="L238" s="1696">
        <v>67.0</v>
      </c>
      <c r="M238" s="1696">
        <v>87.0</v>
      </c>
      <c r="N238" s="1696">
        <v>107.0</v>
      </c>
      <c r="O238" s="1662" t="s">
        <v>113</v>
      </c>
      <c r="P238" s="1696">
        <v>9.0</v>
      </c>
      <c r="Q238" s="1696">
        <v>27.0</v>
      </c>
      <c r="R238" s="1696">
        <v>47.0</v>
      </c>
      <c r="S238" s="1696">
        <v>67.0</v>
      </c>
      <c r="T238" s="1696">
        <v>87.0</v>
      </c>
      <c r="U238" s="1696">
        <v>107.0</v>
      </c>
      <c r="V238" s="1662" t="s">
        <v>114</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515</v>
      </c>
      <c r="C239" s="1662" t="s">
        <v>675</v>
      </c>
      <c r="D239" s="1665" t="s">
        <v>6510</v>
      </c>
      <c r="E239" s="1662" t="s">
        <v>482</v>
      </c>
      <c r="F239" s="1662"/>
      <c r="G239" s="1662"/>
      <c r="H239" s="1662"/>
      <c r="I239" s="1696">
        <v>34.0</v>
      </c>
      <c r="J239" s="1696">
        <v>135.0</v>
      </c>
      <c r="K239" s="1696">
        <v>247.0</v>
      </c>
      <c r="L239" s="1696">
        <v>359.0</v>
      </c>
      <c r="M239" s="1696">
        <v>471.0</v>
      </c>
      <c r="N239" s="1696">
        <v>583.0</v>
      </c>
      <c r="O239" s="1662" t="s">
        <v>112</v>
      </c>
      <c r="P239" s="1696">
        <v>5.0</v>
      </c>
      <c r="Q239" s="1696">
        <v>14.0</v>
      </c>
      <c r="R239" s="1696">
        <v>24.0</v>
      </c>
      <c r="S239" s="1696">
        <v>34.0</v>
      </c>
      <c r="T239" s="1696">
        <v>44.0</v>
      </c>
      <c r="U239" s="1696">
        <v>54.0</v>
      </c>
      <c r="V239" s="1662" t="s">
        <v>115</v>
      </c>
      <c r="W239" s="1662" t="s">
        <v>3792</v>
      </c>
      <c r="X239" s="1662" t="s">
        <v>3793</v>
      </c>
      <c r="Y239" s="1662" t="s">
        <v>3794</v>
      </c>
      <c r="Z239" s="1662" t="s">
        <v>3795</v>
      </c>
      <c r="AA239" s="1662" t="s">
        <v>3796</v>
      </c>
      <c r="AB239" s="1662"/>
      <c r="AC239" s="1665" t="s">
        <v>330</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337</v>
      </c>
      <c r="C240" s="1662" t="s">
        <v>453</v>
      </c>
      <c r="D240" s="1665" t="s">
        <v>6510</v>
      </c>
      <c r="E240" s="1662" t="s">
        <v>598</v>
      </c>
      <c r="F240" s="1662" t="s">
        <v>1044</v>
      </c>
      <c r="G240" s="1662"/>
      <c r="H240" s="1662"/>
      <c r="I240" s="1696">
        <v>9.0</v>
      </c>
      <c r="J240" s="1696">
        <v>27.0</v>
      </c>
      <c r="K240" s="1696">
        <v>47.0</v>
      </c>
      <c r="L240" s="1696">
        <v>67.0</v>
      </c>
      <c r="M240" s="1696">
        <v>87.0</v>
      </c>
      <c r="N240" s="1696">
        <v>107.0</v>
      </c>
      <c r="O240" s="1662" t="s">
        <v>113</v>
      </c>
      <c r="P240" s="1696">
        <v>4.0</v>
      </c>
      <c r="Q240" s="1696">
        <v>11.0</v>
      </c>
      <c r="R240" s="1696">
        <v>19.0</v>
      </c>
      <c r="S240" s="1696">
        <v>27.0</v>
      </c>
      <c r="T240" s="1696">
        <v>35.0</v>
      </c>
      <c r="U240" s="1696">
        <v>43.0</v>
      </c>
      <c r="V240" s="1662" t="s">
        <v>117</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560</v>
      </c>
      <c r="C241" s="1662" t="s">
        <v>675</v>
      </c>
      <c r="D241" s="1665" t="s">
        <v>6510</v>
      </c>
      <c r="E241" s="1662" t="s">
        <v>482</v>
      </c>
      <c r="F241" s="1662" t="s">
        <v>1014</v>
      </c>
      <c r="G241" s="1662"/>
      <c r="H241" s="1662"/>
      <c r="I241" s="1696">
        <v>21.0</v>
      </c>
      <c r="J241" s="1696">
        <v>84.0</v>
      </c>
      <c r="K241" s="1696">
        <v>154.0</v>
      </c>
      <c r="L241" s="1696">
        <v>224.0</v>
      </c>
      <c r="M241" s="1696">
        <v>294.0</v>
      </c>
      <c r="N241" s="1696">
        <v>364.0</v>
      </c>
      <c r="O241" s="1662" t="s">
        <v>112</v>
      </c>
      <c r="P241" s="1696">
        <v>6.0</v>
      </c>
      <c r="Q241" s="1696">
        <v>17.0</v>
      </c>
      <c r="R241" s="1696">
        <v>29.0</v>
      </c>
      <c r="S241" s="1696">
        <v>41.0</v>
      </c>
      <c r="T241" s="1696">
        <v>53.0</v>
      </c>
      <c r="U241" s="1696">
        <v>65.0</v>
      </c>
      <c r="V241" s="1662" t="s">
        <v>116</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560</v>
      </c>
      <c r="C242" s="1662" t="s">
        <v>561</v>
      </c>
      <c r="D242" s="1665" t="s">
        <v>6510</v>
      </c>
      <c r="E242" s="1662" t="s">
        <v>518</v>
      </c>
      <c r="F242" s="1662" t="s">
        <v>598</v>
      </c>
      <c r="G242" s="1662" t="s">
        <v>1044</v>
      </c>
      <c r="H242" s="1662"/>
      <c r="I242" s="1696">
        <v>25.0</v>
      </c>
      <c r="J242" s="1696">
        <v>101.0</v>
      </c>
      <c r="K242" s="1696">
        <v>185.0</v>
      </c>
      <c r="L242" s="1696">
        <v>269.0</v>
      </c>
      <c r="M242" s="1696">
        <v>353.0</v>
      </c>
      <c r="N242" s="1696">
        <v>437.0</v>
      </c>
      <c r="O242" s="1662" t="s">
        <v>112</v>
      </c>
      <c r="P242" s="1696">
        <v>5.0</v>
      </c>
      <c r="Q242" s="1696">
        <v>15.0</v>
      </c>
      <c r="R242" s="1696">
        <v>26.0</v>
      </c>
      <c r="S242" s="1696">
        <v>37.0</v>
      </c>
      <c r="T242" s="1696">
        <v>48.0</v>
      </c>
      <c r="U242" s="1696">
        <v>59.0</v>
      </c>
      <c r="V242" s="1662" t="s">
        <v>116</v>
      </c>
      <c r="W242" s="1662" t="s">
        <v>4011</v>
      </c>
      <c r="X242" s="1662" t="s">
        <v>4012</v>
      </c>
      <c r="Y242" s="1662" t="s">
        <v>4013</v>
      </c>
      <c r="Z242" s="1662" t="s">
        <v>4014</v>
      </c>
      <c r="AA242" s="1662" t="s">
        <v>4015</v>
      </c>
      <c r="AB242" s="1662"/>
      <c r="AC242" s="1665" t="s">
        <v>1150</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515</v>
      </c>
      <c r="C243" s="1662" t="s">
        <v>516</v>
      </c>
      <c r="D243" s="1665" t="s">
        <v>6510</v>
      </c>
      <c r="E243" s="1662" t="s">
        <v>517</v>
      </c>
      <c r="F243" s="1662" t="s">
        <v>518</v>
      </c>
      <c r="G243" s="1662"/>
      <c r="H243" s="1662"/>
      <c r="I243" s="1696">
        <v>25.0</v>
      </c>
      <c r="J243" s="1696">
        <v>101.0</v>
      </c>
      <c r="K243" s="1696">
        <v>185.0</v>
      </c>
      <c r="L243" s="1696">
        <v>269.0</v>
      </c>
      <c r="M243" s="1696">
        <v>353.0</v>
      </c>
      <c r="N243" s="1696">
        <v>437.0</v>
      </c>
      <c r="O243" s="1662" t="s">
        <v>112</v>
      </c>
      <c r="P243" s="1696">
        <v>6.0</v>
      </c>
      <c r="Q243" s="1696">
        <v>17.0</v>
      </c>
      <c r="R243" s="1696">
        <v>29.0</v>
      </c>
      <c r="S243" s="1696">
        <v>41.0</v>
      </c>
      <c r="T243" s="1696">
        <v>53.0</v>
      </c>
      <c r="U243" s="1696">
        <v>65.0</v>
      </c>
      <c r="V243" s="1662" t="s">
        <v>115</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560</v>
      </c>
      <c r="C244" s="1662" t="s">
        <v>561</v>
      </c>
      <c r="D244" s="1665" t="s">
        <v>6510</v>
      </c>
      <c r="E244" s="1662" t="s">
        <v>517</v>
      </c>
      <c r="F244" s="1662" t="s">
        <v>562</v>
      </c>
      <c r="G244" s="1662" t="s">
        <v>598</v>
      </c>
      <c r="H244" s="1662"/>
      <c r="I244" s="1696">
        <v>25.0</v>
      </c>
      <c r="J244" s="1696">
        <v>101.0</v>
      </c>
      <c r="K244" s="1696">
        <v>185.0</v>
      </c>
      <c r="L244" s="1696">
        <v>269.0</v>
      </c>
      <c r="M244" s="1696">
        <v>353.0</v>
      </c>
      <c r="N244" s="1696">
        <v>437.0</v>
      </c>
      <c r="O244" s="1662" t="s">
        <v>112</v>
      </c>
      <c r="P244" s="1696">
        <v>5.0</v>
      </c>
      <c r="Q244" s="1696">
        <v>15.0</v>
      </c>
      <c r="R244" s="1696">
        <v>26.0</v>
      </c>
      <c r="S244" s="1696">
        <v>37.0</v>
      </c>
      <c r="T244" s="1696">
        <v>48.0</v>
      </c>
      <c r="U244" s="1696">
        <v>59.0</v>
      </c>
      <c r="V244" s="1662" t="s">
        <v>116</v>
      </c>
      <c r="W244" s="1662" t="s">
        <v>4069</v>
      </c>
      <c r="X244" s="1662" t="s">
        <v>4070</v>
      </c>
      <c r="Y244" s="1662" t="s">
        <v>4071</v>
      </c>
      <c r="Z244" s="1662" t="s">
        <v>4072</v>
      </c>
      <c r="AA244" s="1662" t="s">
        <v>4073</v>
      </c>
      <c r="AB244" s="1662"/>
      <c r="AC244" s="1665" t="s">
        <v>729</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515</v>
      </c>
      <c r="C245" s="1662" t="s">
        <v>561</v>
      </c>
      <c r="D245" s="1665" t="s">
        <v>6510</v>
      </c>
      <c r="E245" s="1662" t="s">
        <v>562</v>
      </c>
      <c r="F245" s="1662" t="s">
        <v>1014</v>
      </c>
      <c r="G245" s="1662"/>
      <c r="H245" s="1662"/>
      <c r="I245" s="1696">
        <v>29.0</v>
      </c>
      <c r="J245" s="1696">
        <v>117.0</v>
      </c>
      <c r="K245" s="1696">
        <v>215.0</v>
      </c>
      <c r="L245" s="1696">
        <v>313.0</v>
      </c>
      <c r="M245" s="1696">
        <v>411.0</v>
      </c>
      <c r="N245" s="1696">
        <v>509.0</v>
      </c>
      <c r="O245" s="1662" t="s">
        <v>112</v>
      </c>
      <c r="P245" s="1696">
        <v>5.0</v>
      </c>
      <c r="Q245" s="1696">
        <v>15.0</v>
      </c>
      <c r="R245" s="1696">
        <v>26.0</v>
      </c>
      <c r="S245" s="1696">
        <v>37.0</v>
      </c>
      <c r="T245" s="1696">
        <v>48.0</v>
      </c>
      <c r="U245" s="1696">
        <v>59.0</v>
      </c>
      <c r="V245" s="1662" t="s">
        <v>115</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515</v>
      </c>
      <c r="C246" s="1662" t="s">
        <v>516</v>
      </c>
      <c r="D246" s="1665" t="s">
        <v>6510</v>
      </c>
      <c r="E246" s="1662" t="s">
        <v>517</v>
      </c>
      <c r="F246" s="1662" t="s">
        <v>518</v>
      </c>
      <c r="G246" s="1662" t="s">
        <v>705</v>
      </c>
      <c r="H246" s="1662"/>
      <c r="I246" s="1696">
        <v>25.0</v>
      </c>
      <c r="J246" s="1696">
        <v>101.0</v>
      </c>
      <c r="K246" s="1696">
        <v>185.0</v>
      </c>
      <c r="L246" s="1696">
        <v>269.0</v>
      </c>
      <c r="M246" s="1696">
        <v>353.0</v>
      </c>
      <c r="N246" s="1696">
        <v>437.0</v>
      </c>
      <c r="O246" s="1662" t="s">
        <v>112</v>
      </c>
      <c r="P246" s="1696">
        <v>6.0</v>
      </c>
      <c r="Q246" s="1696">
        <v>17.0</v>
      </c>
      <c r="R246" s="1696">
        <v>29.0</v>
      </c>
      <c r="S246" s="1696">
        <v>41.0</v>
      </c>
      <c r="T246" s="1696">
        <v>53.0</v>
      </c>
      <c r="U246" s="1696">
        <v>65.0</v>
      </c>
      <c r="V246" s="1662" t="s">
        <v>115</v>
      </c>
      <c r="W246" s="1662" t="s">
        <v>4109</v>
      </c>
      <c r="X246" s="1662" t="s">
        <v>4110</v>
      </c>
      <c r="Y246" s="1662" t="s">
        <v>4111</v>
      </c>
      <c r="Z246" s="1662" t="s">
        <v>4112</v>
      </c>
      <c r="AA246" s="1662" t="s">
        <v>4113</v>
      </c>
      <c r="AB246" s="1662"/>
      <c r="AC246" s="1665" t="s">
        <v>1037</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337</v>
      </c>
      <c r="C247" s="1662" t="s">
        <v>383</v>
      </c>
      <c r="D247" s="1665" t="s">
        <v>6510</v>
      </c>
      <c r="E247" s="1662" t="s">
        <v>518</v>
      </c>
      <c r="F247" s="1662" t="s">
        <v>339</v>
      </c>
      <c r="G247" s="1662"/>
      <c r="H247" s="1662"/>
      <c r="I247" s="1696">
        <v>25.0</v>
      </c>
      <c r="J247" s="1696">
        <v>101.0</v>
      </c>
      <c r="K247" s="1696">
        <v>185.0</v>
      </c>
      <c r="L247" s="1696">
        <v>269.0</v>
      </c>
      <c r="M247" s="1696">
        <v>353.0</v>
      </c>
      <c r="N247" s="1696">
        <v>437.0</v>
      </c>
      <c r="O247" s="1662" t="s">
        <v>112</v>
      </c>
      <c r="P247" s="1696">
        <v>9.0</v>
      </c>
      <c r="Q247" s="1696">
        <v>27.0</v>
      </c>
      <c r="R247" s="1696">
        <v>47.0</v>
      </c>
      <c r="S247" s="1696">
        <v>67.0</v>
      </c>
      <c r="T247" s="1696">
        <v>87.0</v>
      </c>
      <c r="U247" s="1696">
        <v>107.0</v>
      </c>
      <c r="V247" s="1662" t="s">
        <v>113</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560</v>
      </c>
      <c r="C248" s="1662" t="s">
        <v>675</v>
      </c>
      <c r="D248" s="1665" t="s">
        <v>6510</v>
      </c>
      <c r="E248" s="1662" t="s">
        <v>517</v>
      </c>
      <c r="F248" s="1662" t="s">
        <v>482</v>
      </c>
      <c r="G248" s="1662"/>
      <c r="H248" s="1662"/>
      <c r="I248" s="1696">
        <v>21.0</v>
      </c>
      <c r="J248" s="1696">
        <v>84.0</v>
      </c>
      <c r="K248" s="1696">
        <v>154.0</v>
      </c>
      <c r="L248" s="1696">
        <v>224.0</v>
      </c>
      <c r="M248" s="1696">
        <v>294.0</v>
      </c>
      <c r="N248" s="1696">
        <v>364.0</v>
      </c>
      <c r="O248" s="1662" t="s">
        <v>112</v>
      </c>
      <c r="P248" s="1696">
        <v>6.0</v>
      </c>
      <c r="Q248" s="1696">
        <v>17.0</v>
      </c>
      <c r="R248" s="1696">
        <v>29.0</v>
      </c>
      <c r="S248" s="1696">
        <v>41.0</v>
      </c>
      <c r="T248" s="1696">
        <v>53.0</v>
      </c>
      <c r="U248" s="1696">
        <v>65.0</v>
      </c>
      <c r="V248" s="1662" t="s">
        <v>116</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560</v>
      </c>
      <c r="C249" s="1662" t="s">
        <v>675</v>
      </c>
      <c r="D249" s="1665" t="s">
        <v>6510</v>
      </c>
      <c r="E249" s="1662" t="s">
        <v>482</v>
      </c>
      <c r="F249" s="1662" t="s">
        <v>282</v>
      </c>
      <c r="G249" s="1662"/>
      <c r="H249" s="1662"/>
      <c r="I249" s="1696">
        <v>21.0</v>
      </c>
      <c r="J249" s="1696">
        <v>84.0</v>
      </c>
      <c r="K249" s="1696">
        <v>154.0</v>
      </c>
      <c r="L249" s="1696">
        <v>224.0</v>
      </c>
      <c r="M249" s="1696">
        <v>294.0</v>
      </c>
      <c r="N249" s="1696">
        <v>364.0</v>
      </c>
      <c r="O249" s="1662" t="s">
        <v>112</v>
      </c>
      <c r="P249" s="1696">
        <v>6.0</v>
      </c>
      <c r="Q249" s="1696">
        <v>17.0</v>
      </c>
      <c r="R249" s="1696">
        <v>29.0</v>
      </c>
      <c r="S249" s="1696">
        <v>41.0</v>
      </c>
      <c r="T249" s="1696">
        <v>53.0</v>
      </c>
      <c r="U249" s="1696">
        <v>65.0</v>
      </c>
      <c r="V249" s="1662" t="s">
        <v>116</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515</v>
      </c>
      <c r="C250" s="1662" t="s">
        <v>675</v>
      </c>
      <c r="D250" s="1665" t="s">
        <v>6510</v>
      </c>
      <c r="E250" s="1662" t="s">
        <v>518</v>
      </c>
      <c r="F250" s="1662" t="s">
        <v>482</v>
      </c>
      <c r="G250" s="1662"/>
      <c r="H250" s="1662"/>
      <c r="I250" s="1696">
        <v>34.0</v>
      </c>
      <c r="J250" s="1696">
        <v>135.0</v>
      </c>
      <c r="K250" s="1696">
        <v>247.0</v>
      </c>
      <c r="L250" s="1696">
        <v>359.0</v>
      </c>
      <c r="M250" s="1696">
        <v>471.0</v>
      </c>
      <c r="N250" s="1696">
        <v>583.0</v>
      </c>
      <c r="O250" s="1662" t="s">
        <v>112</v>
      </c>
      <c r="P250" s="1696">
        <v>5.0</v>
      </c>
      <c r="Q250" s="1696">
        <v>14.0</v>
      </c>
      <c r="R250" s="1696">
        <v>24.0</v>
      </c>
      <c r="S250" s="1696">
        <v>34.0</v>
      </c>
      <c r="T250" s="1696">
        <v>44.0</v>
      </c>
      <c r="U250" s="1696">
        <v>54.0</v>
      </c>
      <c r="V250" s="1662" t="s">
        <v>115</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560</v>
      </c>
      <c r="C251" s="1662" t="s">
        <v>561</v>
      </c>
      <c r="D251" s="1665" t="s">
        <v>6510</v>
      </c>
      <c r="E251" s="1662" t="s">
        <v>1014</v>
      </c>
      <c r="F251" s="1662" t="s">
        <v>1044</v>
      </c>
      <c r="G251" s="1662"/>
      <c r="H251" s="1662"/>
      <c r="I251" s="1696">
        <v>25.0</v>
      </c>
      <c r="J251" s="1696">
        <v>101.0</v>
      </c>
      <c r="K251" s="1696">
        <v>185.0</v>
      </c>
      <c r="L251" s="1696">
        <v>269.0</v>
      </c>
      <c r="M251" s="1696">
        <v>353.0</v>
      </c>
      <c r="N251" s="1696">
        <v>437.0</v>
      </c>
      <c r="O251" s="1662" t="s">
        <v>112</v>
      </c>
      <c r="P251" s="1696">
        <v>5.0</v>
      </c>
      <c r="Q251" s="1696">
        <v>15.0</v>
      </c>
      <c r="R251" s="1696">
        <v>26.0</v>
      </c>
      <c r="S251" s="1696">
        <v>37.0</v>
      </c>
      <c r="T251" s="1696">
        <v>48.0</v>
      </c>
      <c r="U251" s="1696">
        <v>59.0</v>
      </c>
      <c r="V251" s="1662" t="s">
        <v>116</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7449</v>
      </c>
      <c r="C1" s="1721" t="s">
        <v>7450</v>
      </c>
      <c r="D1" s="1721" t="s">
        <v>7451</v>
      </c>
      <c r="E1" s="1721" t="s">
        <v>7452</v>
      </c>
      <c r="F1" s="1721" t="s">
        <v>7453</v>
      </c>
      <c r="G1" s="1721" t="s">
        <v>7454</v>
      </c>
      <c r="H1" s="1721" t="s">
        <v>7455</v>
      </c>
      <c r="I1" s="1721" t="s">
        <v>7456</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1171</v>
      </c>
      <c r="B3" s="1723">
        <v>2.0180802E7</v>
      </c>
      <c r="C3" s="1723">
        <v>2.0190122E7</v>
      </c>
      <c r="D3" s="1723">
        <v>2.019101E7</v>
      </c>
      <c r="E3" s="1723">
        <v>2.0200213E7</v>
      </c>
      <c r="F3" s="1723">
        <v>2.0210204E7</v>
      </c>
      <c r="G3" s="1723">
        <v>2.0210701E7</v>
      </c>
      <c r="H3" s="1724"/>
      <c r="I3" s="1724"/>
    </row>
    <row r="4">
      <c r="A4" s="1723" t="s">
        <v>332</v>
      </c>
      <c r="B4" s="1723">
        <v>2.0180802E7</v>
      </c>
      <c r="C4" s="1723">
        <v>2.0190122E7</v>
      </c>
      <c r="D4" s="1723">
        <v>2.019101E7</v>
      </c>
      <c r="E4" s="1723">
        <v>2.0200213E7</v>
      </c>
      <c r="F4" s="1724"/>
      <c r="G4" s="1724"/>
      <c r="H4" s="1724"/>
      <c r="I4" s="1724"/>
    </row>
    <row r="5">
      <c r="A5" s="1723" t="s">
        <v>203</v>
      </c>
      <c r="B5" s="1723">
        <v>2.0180802E7</v>
      </c>
      <c r="C5" s="1723">
        <v>2.0190122E7</v>
      </c>
      <c r="D5" s="1724"/>
      <c r="E5" s="1723">
        <v>2.0200312E7</v>
      </c>
      <c r="F5" s="1724"/>
      <c r="G5" s="1724"/>
      <c r="H5" s="1723">
        <v>2.0210415E7</v>
      </c>
      <c r="I5" s="1723">
        <v>2.0210909E7</v>
      </c>
    </row>
    <row r="6">
      <c r="A6" s="1723" t="s">
        <v>474</v>
      </c>
      <c r="B6" s="1723">
        <v>2.0180802E7</v>
      </c>
      <c r="C6" s="1723">
        <v>2.0190122E7</v>
      </c>
      <c r="D6" s="1724"/>
      <c r="E6" s="1723">
        <v>2.0200312E7</v>
      </c>
      <c r="F6" s="1723">
        <v>2.020082E7</v>
      </c>
      <c r="G6" s="1723">
        <v>2.0210114E7</v>
      </c>
      <c r="H6" s="1724"/>
      <c r="I6" s="1724"/>
    </row>
    <row r="7">
      <c r="A7" s="1723" t="s">
        <v>949</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671</v>
      </c>
      <c r="B10" s="1723">
        <v>2.0180802E7</v>
      </c>
      <c r="C10" s="1723">
        <v>2.0190122E7</v>
      </c>
      <c r="D10" s="1723">
        <v>2.0200109E7</v>
      </c>
      <c r="E10" s="1723">
        <v>2.0200604E7</v>
      </c>
      <c r="F10" s="1724"/>
      <c r="G10" s="1724"/>
      <c r="H10" s="1723">
        <v>2.0201217E7</v>
      </c>
      <c r="I10" s="1723">
        <v>2.0210513E7</v>
      </c>
    </row>
    <row r="11">
      <c r="A11" s="1723" t="s">
        <v>1123</v>
      </c>
      <c r="B11" s="1723">
        <v>2.0180802E7</v>
      </c>
      <c r="C11" s="1723">
        <v>2.0190122E7</v>
      </c>
      <c r="D11" s="1723">
        <v>2.0200109E7</v>
      </c>
      <c r="E11" s="1723">
        <v>2.0200604E7</v>
      </c>
      <c r="F11" s="1724"/>
      <c r="G11" s="1724"/>
      <c r="H11" s="1724"/>
      <c r="I11" s="1724"/>
    </row>
    <row r="12">
      <c r="A12" s="1723" t="s">
        <v>1240</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529</v>
      </c>
      <c r="B15" s="1723">
        <v>2.0180802E7</v>
      </c>
      <c r="C15" s="1723">
        <v>2.0190122E7</v>
      </c>
      <c r="D15" s="1723">
        <v>2.020043E7</v>
      </c>
      <c r="E15" s="1723">
        <v>2.0200924E7</v>
      </c>
      <c r="F15" s="1724"/>
      <c r="G15" s="1724"/>
      <c r="H15" s="1723">
        <v>2.0210217E7</v>
      </c>
      <c r="I15" s="1723">
        <v>2.0210708E7</v>
      </c>
    </row>
    <row r="16">
      <c r="A16" s="1723" t="s">
        <v>454</v>
      </c>
      <c r="B16" s="1723">
        <v>2.0180802E7</v>
      </c>
      <c r="C16" s="1723">
        <v>2.0190122E7</v>
      </c>
      <c r="D16" s="1723">
        <v>2.020043E7</v>
      </c>
      <c r="E16" s="1723">
        <v>2.0200924E7</v>
      </c>
      <c r="F16" s="1724"/>
      <c r="G16" s="1724"/>
      <c r="H16" s="1724"/>
      <c r="I16" s="1724"/>
    </row>
    <row r="17">
      <c r="A17" s="1723" t="s">
        <v>1009</v>
      </c>
      <c r="B17" s="1723">
        <v>2.0180802E7</v>
      </c>
      <c r="C17" s="1723">
        <v>2.0190122E7</v>
      </c>
      <c r="D17" s="1723">
        <v>2.0200528E7</v>
      </c>
      <c r="E17" s="1723">
        <v>2.0201022E7</v>
      </c>
      <c r="F17" s="1724"/>
      <c r="G17" s="1723">
        <v>2.0200213E7</v>
      </c>
      <c r="H17" s="1724"/>
      <c r="I17" s="1724"/>
    </row>
    <row r="18">
      <c r="A18" s="1723" t="s">
        <v>673</v>
      </c>
      <c r="B18" s="1723">
        <v>2.0180802E7</v>
      </c>
      <c r="C18" s="1723">
        <v>2.0190122E7</v>
      </c>
      <c r="D18" s="1723">
        <v>2.020082E7</v>
      </c>
      <c r="E18" s="1723">
        <v>2.0210114E7</v>
      </c>
      <c r="F18" s="1724"/>
      <c r="G18" s="1724"/>
      <c r="H18" s="1724"/>
      <c r="I18" s="1724"/>
    </row>
    <row r="19">
      <c r="A19" s="1723" t="s">
        <v>936</v>
      </c>
      <c r="B19" s="1723">
        <v>2.0180802E7</v>
      </c>
      <c r="C19" s="1723">
        <v>2.0190122E7</v>
      </c>
      <c r="D19" s="1723">
        <v>2.0210107E7</v>
      </c>
      <c r="E19" s="1723">
        <v>2.0210603E7</v>
      </c>
      <c r="F19" s="1723">
        <v>2.0200402E7</v>
      </c>
      <c r="G19" s="1723">
        <v>2.0200827E7</v>
      </c>
      <c r="H19" s="1724"/>
      <c r="I19" s="1724"/>
    </row>
    <row r="20">
      <c r="A20" s="1723" t="s">
        <v>554</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208</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779</v>
      </c>
      <c r="B24" s="1723">
        <v>2.0180802E7</v>
      </c>
      <c r="C24" s="1723">
        <v>2.0190122E7</v>
      </c>
      <c r="D24" s="1723">
        <v>2.0210506E7</v>
      </c>
      <c r="E24" s="1723">
        <v>2.0210923E7</v>
      </c>
      <c r="F24" s="1723">
        <v>2.020082E7</v>
      </c>
      <c r="G24" s="1723">
        <v>2.0210114E7</v>
      </c>
      <c r="H24" s="1724"/>
      <c r="I24" s="1724"/>
    </row>
    <row r="25">
      <c r="A25" s="1723" t="s">
        <v>1252</v>
      </c>
      <c r="B25" s="1723">
        <v>2.0180802E7</v>
      </c>
      <c r="C25" s="1723">
        <v>2.0190122E7</v>
      </c>
      <c r="D25" s="1723">
        <v>2.0210506E7</v>
      </c>
      <c r="E25" s="1723">
        <v>2.0210923E7</v>
      </c>
      <c r="F25" s="1724"/>
      <c r="G25" s="1724"/>
      <c r="H25" s="1724"/>
      <c r="I25" s="1724"/>
    </row>
    <row r="26">
      <c r="A26" s="1723" t="s">
        <v>1280</v>
      </c>
      <c r="B26" s="1723">
        <v>2.0180802E7</v>
      </c>
      <c r="C26" s="1723">
        <v>2.0190122E7</v>
      </c>
      <c r="D26" s="1723">
        <v>2.0210506E7</v>
      </c>
      <c r="E26" s="1723">
        <v>2.0210923E7</v>
      </c>
      <c r="F26" s="1724"/>
      <c r="G26" s="1723">
        <v>2.0200312E7</v>
      </c>
      <c r="H26" s="1724"/>
      <c r="I26" s="1724"/>
    </row>
    <row r="27">
      <c r="A27" s="1723" t="s">
        <v>330</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175</v>
      </c>
      <c r="B31" s="1723">
        <v>2.0180802E7</v>
      </c>
      <c r="C31" s="1723">
        <v>2.0190122E7</v>
      </c>
      <c r="D31" s="1724"/>
      <c r="E31" s="1724"/>
      <c r="F31" s="1724"/>
      <c r="G31" s="1724"/>
      <c r="H31" s="1724"/>
      <c r="I31" s="1724"/>
    </row>
    <row r="32">
      <c r="A32" s="1723" t="s">
        <v>552</v>
      </c>
      <c r="B32" s="1723">
        <v>2.0180802E7</v>
      </c>
      <c r="C32" s="1723">
        <v>2.0190122E7</v>
      </c>
      <c r="D32" s="1724"/>
      <c r="E32" s="1724"/>
      <c r="F32" s="1724"/>
      <c r="G32" s="1724"/>
      <c r="H32" s="1724"/>
      <c r="I32" s="1724"/>
    </row>
    <row r="33">
      <c r="A33" s="1723" t="s">
        <v>1266</v>
      </c>
      <c r="B33" s="1723">
        <v>2.0180802E7</v>
      </c>
      <c r="C33" s="1723">
        <v>2.0190122E7</v>
      </c>
      <c r="D33" s="1724"/>
      <c r="E33" s="1724"/>
      <c r="F33" s="1724"/>
      <c r="G33" s="1724"/>
      <c r="H33" s="1724"/>
      <c r="I33" s="1724"/>
    </row>
    <row r="34">
      <c r="A34" s="1723" t="s">
        <v>1298</v>
      </c>
      <c r="B34" s="1723">
        <v>2.0180802E7</v>
      </c>
      <c r="C34" s="1723">
        <v>2.0190122E7</v>
      </c>
      <c r="D34" s="1724"/>
      <c r="E34" s="1724"/>
      <c r="F34" s="1724"/>
      <c r="G34" s="1724"/>
      <c r="H34" s="1724"/>
      <c r="I34" s="1724"/>
    </row>
    <row r="35">
      <c r="A35" s="1723" t="s">
        <v>1094</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1254</v>
      </c>
      <c r="B44" s="1723">
        <v>2.0180802E7</v>
      </c>
      <c r="C44" s="1723">
        <v>2.0190122E7</v>
      </c>
      <c r="D44" s="1724"/>
      <c r="E44" s="1724"/>
      <c r="F44" s="1724"/>
      <c r="G44" s="1724"/>
      <c r="H44" s="1724"/>
      <c r="I44" s="1724"/>
    </row>
    <row r="45">
      <c r="A45" s="1723" t="s">
        <v>729</v>
      </c>
      <c r="B45" s="1723">
        <v>2.0180802E7</v>
      </c>
      <c r="C45" s="1723">
        <v>2.0190122E7</v>
      </c>
      <c r="D45" s="1724"/>
      <c r="E45" s="1724"/>
      <c r="F45" s="1723">
        <v>2.0200402E7</v>
      </c>
      <c r="G45" s="1723">
        <v>2.0200827E7</v>
      </c>
      <c r="H45" s="1724"/>
      <c r="I45" s="1724"/>
    </row>
    <row r="46">
      <c r="A46" s="1723" t="s">
        <v>683</v>
      </c>
      <c r="B46" s="1723">
        <v>2.0180913E7</v>
      </c>
      <c r="C46" s="1723">
        <v>2.0190221E7</v>
      </c>
      <c r="D46" s="1724"/>
      <c r="E46" s="1723">
        <v>2.0200507E7</v>
      </c>
      <c r="F46" s="1724"/>
      <c r="G46" s="1724"/>
      <c r="H46" s="1724"/>
      <c r="I46" s="1724"/>
    </row>
    <row r="47">
      <c r="A47" s="1723" t="s">
        <v>700</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411</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651</v>
      </c>
      <c r="C68" s="1723">
        <v>2.0190926E7</v>
      </c>
      <c r="D68" s="1723"/>
      <c r="E68" s="1723"/>
      <c r="F68" s="1726">
        <v>2.0200206E7</v>
      </c>
      <c r="G68" s="1726">
        <v>2.0200702E7</v>
      </c>
      <c r="H68" s="1724"/>
      <c r="I68" s="1724"/>
    </row>
    <row r="69">
      <c r="A69" s="1723" t="s">
        <v>592</v>
      </c>
      <c r="B69" s="1724"/>
      <c r="C69" s="1723">
        <v>2.0191024E7</v>
      </c>
      <c r="D69" s="1723">
        <v>2.0200625E7</v>
      </c>
      <c r="E69" s="1723">
        <v>2.0201119E7</v>
      </c>
      <c r="F69" s="1724"/>
      <c r="G69" s="1723">
        <v>2.0200409E7</v>
      </c>
      <c r="H69" s="1724"/>
      <c r="I69" s="1724"/>
    </row>
    <row r="70">
      <c r="A70" s="1723" t="s">
        <v>413</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1039</v>
      </c>
      <c r="B73" s="1724"/>
      <c r="C73" s="1723">
        <v>2.0191219E7</v>
      </c>
      <c r="D73" s="1723">
        <v>2.0200305E7</v>
      </c>
      <c r="E73" s="1723">
        <v>2.020073E7</v>
      </c>
      <c r="F73" s="1723">
        <v>2.0201109E7</v>
      </c>
      <c r="G73" s="1723">
        <v>2.0210408E7</v>
      </c>
      <c r="H73" s="1724"/>
      <c r="I73" s="1724"/>
    </row>
    <row r="74">
      <c r="A74" s="1723" t="s">
        <v>964</v>
      </c>
      <c r="B74" s="1724"/>
      <c r="C74" s="1723">
        <v>2.0191219E7</v>
      </c>
      <c r="D74" s="1723">
        <v>2.0200917E7</v>
      </c>
      <c r="E74" s="1723">
        <v>2.021021E7</v>
      </c>
      <c r="F74" s="1723">
        <v>2.020043E7</v>
      </c>
      <c r="G74" s="1723">
        <v>2.0200924E7</v>
      </c>
      <c r="H74" s="1724"/>
      <c r="I74" s="1724"/>
    </row>
    <row r="75">
      <c r="A75" s="1723" t="s">
        <v>385</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7457</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1037</v>
      </c>
      <c r="B84" s="1723">
        <v>2.019101E7</v>
      </c>
      <c r="C84" s="1723">
        <v>2.0200312E7</v>
      </c>
      <c r="D84" s="1723">
        <v>2.020121E7</v>
      </c>
      <c r="E84" s="1723">
        <v>2.0210506E7</v>
      </c>
      <c r="F84" s="1723">
        <v>2.0200528E7</v>
      </c>
      <c r="G84" s="1723">
        <v>2.0201022E7</v>
      </c>
      <c r="H84" s="1724"/>
      <c r="I84" s="1724"/>
    </row>
    <row r="85">
      <c r="A85" s="1723" t="s">
        <v>745</v>
      </c>
      <c r="B85" s="1723">
        <v>2.0191107E7</v>
      </c>
      <c r="C85" s="1723">
        <v>2.0200409E7</v>
      </c>
      <c r="D85" s="1723">
        <v>2.020082E7</v>
      </c>
      <c r="E85" s="1723">
        <v>2.0210114E7</v>
      </c>
      <c r="F85" s="1723">
        <v>2.0200625E7</v>
      </c>
      <c r="G85" s="1723">
        <v>2.0201119E7</v>
      </c>
      <c r="H85" s="1724"/>
      <c r="I85" s="1724"/>
    </row>
    <row r="86">
      <c r="A86" s="1723" t="s">
        <v>307</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1218</v>
      </c>
      <c r="B88" s="1723">
        <v>2.0191205E7</v>
      </c>
      <c r="C88" s="1723">
        <v>2.0200507E7</v>
      </c>
      <c r="D88" s="1723">
        <v>2.0200625E7</v>
      </c>
      <c r="E88" s="1723">
        <v>2.0201119E7</v>
      </c>
      <c r="F88" s="1724"/>
      <c r="G88" s="1724"/>
      <c r="H88" s="1724"/>
      <c r="I88" s="1724"/>
    </row>
    <row r="89">
      <c r="A89" s="1723" t="s">
        <v>842</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760</v>
      </c>
      <c r="B92" s="1723">
        <v>2.0200109E7</v>
      </c>
      <c r="C92" s="1723">
        <v>2.0200604E7</v>
      </c>
      <c r="D92" s="1723">
        <v>2.0200109E7</v>
      </c>
      <c r="E92" s="1723">
        <v>2.0200604E7</v>
      </c>
      <c r="F92" s="1723">
        <v>2.0210603E7</v>
      </c>
      <c r="G92" s="1723">
        <v>2.0211021E7</v>
      </c>
      <c r="H92" s="1724"/>
      <c r="I92" s="1724"/>
    </row>
    <row r="93">
      <c r="A93" s="1723" t="s">
        <v>777</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791</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571</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1069</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830</v>
      </c>
      <c r="B105" s="1723">
        <v>2.0200625E7</v>
      </c>
      <c r="C105" s="1723">
        <v>2.0201119E7</v>
      </c>
      <c r="D105" s="1723">
        <v>2.0200625E7</v>
      </c>
      <c r="E105" s="1723">
        <v>2.0201119E7</v>
      </c>
      <c r="F105" s="1723">
        <v>2.0210506E7</v>
      </c>
      <c r="G105" s="1723">
        <v>2.0210923E7</v>
      </c>
      <c r="H105" s="1724"/>
      <c r="I105" s="1724"/>
    </row>
    <row r="106">
      <c r="A106" s="1723" t="s">
        <v>1150</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354</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1186</v>
      </c>
      <c r="B111" s="1723">
        <v>2.020082E7</v>
      </c>
      <c r="C111" s="1723">
        <v>2.0210114E7</v>
      </c>
      <c r="D111" s="1723">
        <v>2.020082E7</v>
      </c>
      <c r="E111" s="1723">
        <v>2.0210114E7</v>
      </c>
      <c r="F111" s="1724"/>
      <c r="G111" s="1724"/>
      <c r="H111" s="1724"/>
      <c r="I111" s="1724"/>
    </row>
    <row r="112">
      <c r="A112" s="1723" t="s">
        <v>1206</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7458</v>
      </c>
      <c r="B128" s="1723">
        <v>2.021031E7</v>
      </c>
      <c r="C128" s="1723">
        <v>2.0210805E7</v>
      </c>
      <c r="D128" s="1723">
        <v>2.021031E7</v>
      </c>
      <c r="E128" s="1723">
        <v>2.0210805E7</v>
      </c>
      <c r="F128" s="1724"/>
      <c r="G128" s="1724"/>
      <c r="H128" s="1724"/>
      <c r="I128" s="1724"/>
    </row>
    <row r="129">
      <c r="A129" s="1723" t="s">
        <v>860</v>
      </c>
      <c r="B129" s="1723">
        <v>2.0210408E7</v>
      </c>
      <c r="C129" s="1723">
        <v>2.0210826E7</v>
      </c>
      <c r="D129" s="1723">
        <v>2.0210408E7</v>
      </c>
      <c r="E129" s="1723">
        <v>2.0210826E7</v>
      </c>
      <c r="F129" s="1724"/>
      <c r="G129" s="1724"/>
      <c r="H129" s="1724"/>
      <c r="I129" s="1724"/>
    </row>
    <row r="130">
      <c r="A130" s="1723" t="s">
        <v>872</v>
      </c>
      <c r="B130" s="1723">
        <v>2.0210408E7</v>
      </c>
      <c r="C130" s="1723">
        <v>2.0210826E7</v>
      </c>
      <c r="D130" s="1723">
        <v>2.0210408E7</v>
      </c>
      <c r="E130" s="1723">
        <v>2.0210826E7</v>
      </c>
      <c r="F130" s="1724"/>
      <c r="G130" s="1724"/>
      <c r="H130" s="1724"/>
      <c r="I130" s="1724"/>
    </row>
    <row r="131">
      <c r="A131" s="1723" t="s">
        <v>511</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1137</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513</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7459</v>
      </c>
      <c r="B1" s="24"/>
      <c r="C1" s="9"/>
      <c r="D1" s="1729" t="s">
        <v>7460</v>
      </c>
      <c r="E1" s="24"/>
      <c r="F1" s="24"/>
      <c r="G1" s="9"/>
      <c r="H1" s="1730" t="s">
        <v>7461</v>
      </c>
      <c r="I1" s="24"/>
      <c r="J1" s="24"/>
      <c r="K1" s="9"/>
    </row>
    <row r="2">
      <c r="A2" s="1731" t="s">
        <v>7459</v>
      </c>
      <c r="K2" s="293"/>
    </row>
    <row r="3">
      <c r="A3" s="1732" t="s">
        <v>5541</v>
      </c>
      <c r="B3" s="1733" t="s">
        <v>1380</v>
      </c>
      <c r="C3" s="24"/>
      <c r="D3" s="1734" t="s">
        <v>7462</v>
      </c>
      <c r="E3" s="1735"/>
      <c r="F3" s="1735"/>
      <c r="G3" s="1736" t="s">
        <v>7463</v>
      </c>
      <c r="H3" s="24"/>
      <c r="I3" s="24"/>
      <c r="J3" s="24"/>
      <c r="K3" s="9"/>
    </row>
    <row r="4">
      <c r="A4" s="50"/>
      <c r="B4" s="1737" t="s">
        <v>7464</v>
      </c>
      <c r="C4" s="1738" t="s">
        <v>7465</v>
      </c>
      <c r="D4" s="54" t="s">
        <v>7466</v>
      </c>
      <c r="E4" s="1739"/>
      <c r="F4" s="1739"/>
      <c r="G4" s="1737" t="s">
        <v>5541</v>
      </c>
      <c r="H4" s="1737" t="s">
        <v>7467</v>
      </c>
      <c r="I4" s="1737" t="s">
        <v>7468</v>
      </c>
      <c r="J4" s="1740" t="s">
        <v>7469</v>
      </c>
      <c r="K4" s="9"/>
    </row>
    <row r="5">
      <c r="A5" s="1741">
        <v>1.0</v>
      </c>
      <c r="B5" s="1742">
        <v>0.0</v>
      </c>
      <c r="C5" s="1742">
        <v>0.0</v>
      </c>
      <c r="D5" s="1743">
        <v>0.0</v>
      </c>
      <c r="E5" s="1744"/>
      <c r="F5" s="1735"/>
      <c r="G5" s="1741">
        <v>1.0</v>
      </c>
      <c r="H5" s="1745">
        <v>0.0</v>
      </c>
      <c r="I5" s="1746">
        <f t="shared" ref="I5:I29" si="1">sum(H$5:H5)</f>
        <v>0</v>
      </c>
      <c r="J5" s="1747" t="s">
        <v>179</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7464</v>
      </c>
      <c r="I35" s="1751" t="s">
        <v>7465</v>
      </c>
      <c r="J35" s="1752" t="s">
        <v>7469</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179</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7460</v>
      </c>
      <c r="B76" s="24"/>
      <c r="C76" s="24"/>
      <c r="D76" s="24"/>
      <c r="E76" s="24"/>
      <c r="F76" s="24"/>
      <c r="G76" s="24"/>
      <c r="H76" s="24"/>
      <c r="I76" s="24"/>
      <c r="J76" s="24"/>
      <c r="K76" s="9"/>
    </row>
    <row r="77">
      <c r="A77" s="1756" t="s">
        <v>7470</v>
      </c>
      <c r="B77" s="1757" t="s">
        <v>7471</v>
      </c>
      <c r="C77" s="1756" t="s">
        <v>7465</v>
      </c>
      <c r="D77" s="1756" t="s">
        <v>5542</v>
      </c>
      <c r="E77" s="1757" t="s">
        <v>7472</v>
      </c>
      <c r="F77" s="293"/>
      <c r="G77" s="1756" t="s">
        <v>7473</v>
      </c>
      <c r="H77" s="1756" t="s">
        <v>7465</v>
      </c>
      <c r="I77" s="1756" t="s">
        <v>5542</v>
      </c>
      <c r="J77" s="1758" t="s">
        <v>7472</v>
      </c>
      <c r="K77" s="560"/>
    </row>
    <row r="78">
      <c r="A78" s="1759">
        <v>1.0</v>
      </c>
      <c r="B78" s="1760" t="s">
        <v>179</v>
      </c>
      <c r="C78" s="1761">
        <f>0</f>
        <v>0</v>
      </c>
      <c r="D78" s="1762" t="s">
        <v>179</v>
      </c>
      <c r="E78" s="1763" t="s">
        <v>7474</v>
      </c>
      <c r="F78" s="1764"/>
      <c r="G78" s="1765" t="s">
        <v>179</v>
      </c>
      <c r="H78" s="1766">
        <f>0</f>
        <v>0</v>
      </c>
      <c r="I78" s="1767" t="s">
        <v>179</v>
      </c>
      <c r="J78" s="1768" t="s">
        <v>7475</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7476</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7477</v>
      </c>
      <c r="F98" s="1773"/>
      <c r="G98" s="1789">
        <v>640.0</v>
      </c>
      <c r="H98" s="1775">
        <f t="shared" si="12"/>
        <v>4940</v>
      </c>
      <c r="I98" s="1790">
        <f t="shared" si="13"/>
        <v>12800</v>
      </c>
      <c r="J98" s="1791" t="s">
        <v>7478</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7479</v>
      </c>
      <c r="F108" s="1773"/>
      <c r="G108" s="1789">
        <v>1380.0</v>
      </c>
      <c r="H108" s="1775">
        <f t="shared" si="12"/>
        <v>13430</v>
      </c>
      <c r="I108" s="1790">
        <f t="shared" si="13"/>
        <v>27600</v>
      </c>
      <c r="J108" s="1768" t="s">
        <v>7480</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7481</v>
      </c>
      <c r="F118" s="1773"/>
      <c r="G118" s="1789">
        <v>2730.0</v>
      </c>
      <c r="H118" s="1775">
        <f t="shared" si="12"/>
        <v>30640</v>
      </c>
      <c r="I118" s="1790">
        <f t="shared" si="13"/>
        <v>54600</v>
      </c>
      <c r="J118" s="1793" t="s">
        <v>7482</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7461</v>
      </c>
      <c r="K129" s="293"/>
    </row>
    <row r="130">
      <c r="A130" s="1795" t="s">
        <v>7483</v>
      </c>
      <c r="B130" s="1796"/>
      <c r="C130" s="1796"/>
      <c r="D130" s="1797" t="s">
        <v>5542</v>
      </c>
      <c r="E130" s="1798"/>
      <c r="F130" s="20"/>
      <c r="G130" s="1799"/>
      <c r="H130" s="1799"/>
      <c r="I130" s="1799"/>
      <c r="J130" s="1799"/>
      <c r="K130" s="1800"/>
    </row>
    <row r="131">
      <c r="A131" s="1801" t="s">
        <v>7484</v>
      </c>
      <c r="B131" s="1802"/>
      <c r="C131" s="1802"/>
      <c r="D131" s="1803">
        <v>30.0</v>
      </c>
      <c r="E131" s="1804"/>
      <c r="F131" s="1805"/>
      <c r="G131" s="4" t="s">
        <v>7485</v>
      </c>
      <c r="J131" s="1805"/>
      <c r="K131" s="1806"/>
    </row>
    <row r="132">
      <c r="A132" s="1807" t="s">
        <v>7486</v>
      </c>
      <c r="B132" s="1803"/>
      <c r="C132" s="1808"/>
      <c r="D132" s="1803">
        <v>60.0</v>
      </c>
      <c r="E132" s="1804"/>
      <c r="F132" s="1805"/>
      <c r="J132" s="1805"/>
      <c r="K132" s="1806"/>
    </row>
    <row r="133">
      <c r="A133" s="1807" t="s">
        <v>7487</v>
      </c>
      <c r="B133" s="1803"/>
      <c r="C133" s="1808"/>
      <c r="D133" s="1803">
        <v>300.0</v>
      </c>
      <c r="E133" s="1804"/>
      <c r="F133" s="1805"/>
      <c r="J133" s="4"/>
      <c r="K133" s="1806"/>
    </row>
    <row r="134">
      <c r="A134" s="1807" t="s">
        <v>7488</v>
      </c>
      <c r="B134" s="1632"/>
      <c r="C134" s="1809"/>
      <c r="D134" s="1803">
        <v>1500.0</v>
      </c>
      <c r="E134" s="1804"/>
      <c r="F134" s="1805"/>
      <c r="J134" s="4"/>
      <c r="K134" s="1806"/>
    </row>
    <row r="135">
      <c r="A135" s="1801" t="s">
        <v>7489</v>
      </c>
      <c r="B135" s="1810"/>
      <c r="C135" s="1811"/>
      <c r="D135" s="1812">
        <v>40.0</v>
      </c>
      <c r="E135" s="1804"/>
      <c r="F135" s="1805"/>
      <c r="J135" s="4"/>
      <c r="K135" s="1806"/>
    </row>
    <row r="136">
      <c r="A136" s="1807" t="s">
        <v>7490</v>
      </c>
      <c r="B136" s="1813"/>
      <c r="C136" s="1809"/>
      <c r="D136" s="1803">
        <v>160.0</v>
      </c>
      <c r="E136" s="1804"/>
      <c r="F136" s="1805"/>
      <c r="J136" s="4"/>
      <c r="K136" s="1806"/>
    </row>
    <row r="137">
      <c r="A137" s="1801" t="s">
        <v>7491</v>
      </c>
      <c r="B137" s="1814"/>
      <c r="C137" s="1815"/>
      <c r="D137" s="1812">
        <v>640.0</v>
      </c>
      <c r="E137" s="1804"/>
      <c r="F137" s="1805"/>
      <c r="J137" s="4"/>
      <c r="K137" s="1806"/>
    </row>
    <row r="138">
      <c r="A138" s="1801" t="s">
        <v>7492</v>
      </c>
      <c r="B138" s="1810"/>
      <c r="C138" s="1811"/>
      <c r="D138" s="1812">
        <v>2800.0</v>
      </c>
      <c r="E138" s="1804"/>
      <c r="F138" s="1805"/>
      <c r="J138" s="4"/>
      <c r="K138" s="1806"/>
    </row>
    <row r="139">
      <c r="A139" s="1807" t="s">
        <v>7493</v>
      </c>
      <c r="B139" s="1816"/>
      <c r="C139" s="1809"/>
      <c r="D139" s="1803">
        <v>50.0</v>
      </c>
      <c r="E139" s="1804"/>
      <c r="F139" s="1805"/>
      <c r="J139" s="4"/>
      <c r="K139" s="1806"/>
    </row>
    <row r="140">
      <c r="A140" s="1807" t="s">
        <v>7494</v>
      </c>
      <c r="B140" s="1803"/>
      <c r="C140" s="1817"/>
      <c r="D140" s="1803">
        <v>100.0</v>
      </c>
      <c r="E140" s="1804"/>
      <c r="F140" s="1805"/>
      <c r="J140" s="4"/>
      <c r="K140" s="1806"/>
    </row>
    <row r="141">
      <c r="A141" s="1807" t="s">
        <v>7495</v>
      </c>
      <c r="B141" s="1803"/>
      <c r="C141" s="1808"/>
      <c r="D141" s="1803">
        <v>200.0</v>
      </c>
      <c r="E141" s="1804"/>
      <c r="F141" s="1805"/>
      <c r="J141" s="4"/>
      <c r="K141" s="1806"/>
    </row>
    <row r="142">
      <c r="A142" s="1807" t="s">
        <v>7496</v>
      </c>
      <c r="B142" s="1803"/>
      <c r="C142" s="1809"/>
      <c r="D142" s="1803">
        <v>300.0</v>
      </c>
      <c r="E142" s="1804"/>
      <c r="F142" s="1805"/>
      <c r="J142" s="4"/>
      <c r="K142" s="1806"/>
    </row>
    <row r="143">
      <c r="A143" s="1807" t="s">
        <v>7497</v>
      </c>
      <c r="B143" s="1803"/>
      <c r="C143" s="1817"/>
      <c r="D143" s="1803">
        <v>500.0</v>
      </c>
      <c r="E143" s="1804"/>
      <c r="F143" s="1805"/>
      <c r="J143" s="4"/>
      <c r="K143" s="1806"/>
    </row>
    <row r="144">
      <c r="A144" s="1807" t="s">
        <v>7498</v>
      </c>
      <c r="B144" s="1803"/>
      <c r="C144" s="1809"/>
      <c r="D144" s="1803">
        <v>700.0</v>
      </c>
      <c r="E144" s="1804"/>
      <c r="F144" s="1805"/>
      <c r="J144" s="4"/>
      <c r="K144" s="1806"/>
    </row>
    <row r="145">
      <c r="A145" s="1807" t="s">
        <v>7499</v>
      </c>
      <c r="B145" s="1803"/>
      <c r="C145" s="1817"/>
      <c r="D145" s="1803">
        <v>1000.0</v>
      </c>
      <c r="E145" s="1804"/>
      <c r="F145" s="1805"/>
      <c r="J145" s="4"/>
      <c r="K145" s="1806"/>
    </row>
    <row r="146">
      <c r="A146" s="1818" t="s">
        <v>7500</v>
      </c>
      <c r="B146" s="1819"/>
      <c r="C146" s="1809"/>
      <c r="D146" s="1803">
        <v>2000.0</v>
      </c>
      <c r="E146" s="1804"/>
      <c r="F146" s="1805"/>
      <c r="J146" s="4"/>
      <c r="K146" s="1806"/>
    </row>
    <row r="147">
      <c r="A147" s="1802" t="s">
        <v>7501</v>
      </c>
      <c r="B147" s="1810"/>
      <c r="C147" s="1817"/>
      <c r="D147" s="1803">
        <v>120.0</v>
      </c>
      <c r="E147" s="1804"/>
      <c r="F147" s="1805"/>
      <c r="J147" s="1805"/>
      <c r="K147" s="1806"/>
    </row>
    <row r="148">
      <c r="A148" s="1818" t="s">
        <v>7502</v>
      </c>
      <c r="B148" s="1819"/>
      <c r="C148" s="1809"/>
      <c r="D148" s="1803">
        <v>600.0</v>
      </c>
      <c r="E148" s="1804"/>
      <c r="F148" s="1805"/>
      <c r="J148" s="1805"/>
      <c r="K148" s="1806"/>
    </row>
    <row r="149">
      <c r="A149" s="1802" t="s">
        <v>7503</v>
      </c>
      <c r="B149" s="1810"/>
      <c r="C149" s="1817"/>
      <c r="D149" s="1803">
        <v>1500.0</v>
      </c>
      <c r="E149" s="1804"/>
      <c r="F149" s="1805"/>
      <c r="J149" s="1805"/>
      <c r="K149" s="1806"/>
    </row>
    <row r="150">
      <c r="A150" s="1818" t="s">
        <v>7504</v>
      </c>
      <c r="B150" s="1819"/>
      <c r="C150" s="1809"/>
      <c r="D150" s="1803">
        <v>9000.0</v>
      </c>
      <c r="E150" s="1804"/>
      <c r="F150" s="1805"/>
      <c r="J150" s="1805"/>
      <c r="K150" s="1806"/>
    </row>
    <row r="151">
      <c r="A151" s="1802" t="s">
        <v>7505</v>
      </c>
      <c r="B151" s="1810"/>
      <c r="C151" s="1817"/>
      <c r="D151" s="1803">
        <v>1000.0</v>
      </c>
      <c r="E151" s="1804"/>
      <c r="F151" s="1805"/>
      <c r="J151" s="1805"/>
      <c r="K151" s="1806"/>
    </row>
    <row r="152">
      <c r="A152" s="1818" t="s">
        <v>7506</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7507</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7508</v>
      </c>
      <c r="E1" s="1735"/>
      <c r="F1" s="1824" t="s">
        <v>7463</v>
      </c>
      <c r="J1" s="1825"/>
      <c r="K1" s="1824" t="s">
        <v>11</v>
      </c>
    </row>
    <row r="2">
      <c r="A2" s="1756" t="s">
        <v>5541</v>
      </c>
      <c r="B2" s="1756" t="s">
        <v>7464</v>
      </c>
      <c r="C2" s="1826" t="s">
        <v>7465</v>
      </c>
      <c r="D2" s="1826" t="s">
        <v>7469</v>
      </c>
      <c r="E2" s="1735"/>
      <c r="F2" s="1756" t="s">
        <v>5541</v>
      </c>
      <c r="G2" s="1756" t="s">
        <v>7467</v>
      </c>
      <c r="H2" s="1756" t="s">
        <v>7468</v>
      </c>
      <c r="I2" s="1756" t="s">
        <v>7469</v>
      </c>
      <c r="J2" s="1825"/>
      <c r="K2" s="1756" t="s">
        <v>5541</v>
      </c>
      <c r="L2" s="1756" t="s">
        <v>7464</v>
      </c>
      <c r="M2" s="1756" t="s">
        <v>7465</v>
      </c>
      <c r="N2" s="1756" t="s">
        <v>7469</v>
      </c>
    </row>
    <row r="3">
      <c r="A3" s="1827">
        <v>1.0</v>
      </c>
      <c r="B3" s="1809">
        <v>0.0</v>
      </c>
      <c r="C3" s="1809">
        <v>0.0</v>
      </c>
      <c r="D3" s="1828" t="s">
        <v>179</v>
      </c>
      <c r="E3" s="1744"/>
      <c r="F3" s="1827">
        <v>1.0</v>
      </c>
      <c r="G3" s="1809">
        <v>0.0</v>
      </c>
      <c r="H3" s="1829">
        <f t="shared" ref="H3:H27" si="1">sum(G$3:G3)</f>
        <v>0</v>
      </c>
      <c r="I3" s="1809" t="s">
        <v>179</v>
      </c>
      <c r="J3" s="1744"/>
      <c r="K3" s="1827">
        <v>1.0</v>
      </c>
      <c r="L3" s="1809">
        <v>0.0</v>
      </c>
      <c r="M3" s="1829">
        <f t="shared" ref="M3:M22" si="2">sum(L$3:L3)</f>
        <v>0</v>
      </c>
      <c r="N3" s="1828" t="s">
        <v>179</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7507</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7470</v>
      </c>
      <c r="B1" s="1757" t="s">
        <v>7471</v>
      </c>
      <c r="C1" s="1756" t="s">
        <v>7465</v>
      </c>
      <c r="D1" s="1756" t="s">
        <v>5542</v>
      </c>
      <c r="E1" s="1832" t="s">
        <v>7472</v>
      </c>
      <c r="F1" s="1756" t="s">
        <v>7473</v>
      </c>
      <c r="G1" s="1756" t="s">
        <v>7465</v>
      </c>
      <c r="H1" s="1756" t="s">
        <v>5542</v>
      </c>
      <c r="I1" s="1833" t="s">
        <v>7472</v>
      </c>
    </row>
    <row r="2">
      <c r="A2" s="1759">
        <v>1.0</v>
      </c>
      <c r="B2" s="1760" t="s">
        <v>179</v>
      </c>
      <c r="C2" s="1761">
        <f t="shared" ref="C2:C51" si="1">sum(B$2:B2)</f>
        <v>0</v>
      </c>
      <c r="D2" s="1762" t="s">
        <v>179</v>
      </c>
      <c r="E2" s="1834" t="s">
        <v>7474</v>
      </c>
      <c r="F2" s="1765" t="s">
        <v>179</v>
      </c>
      <c r="G2" s="1766">
        <f t="shared" ref="G2:G51" si="2">sum(F$2:F2)</f>
        <v>0</v>
      </c>
      <c r="H2" s="1767" t="s">
        <v>179</v>
      </c>
      <c r="I2" s="1835" t="s">
        <v>7475</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7476</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7477</v>
      </c>
      <c r="F22" s="1789">
        <v>640.0</v>
      </c>
      <c r="G22" s="1838">
        <f t="shared" si="2"/>
        <v>4940</v>
      </c>
      <c r="H22" s="1790">
        <f t="shared" si="5"/>
        <v>12800</v>
      </c>
      <c r="I22" s="1835" t="s">
        <v>7478</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7479</v>
      </c>
      <c r="F32" s="1789">
        <v>1380.0</v>
      </c>
      <c r="G32" s="1838">
        <f t="shared" si="2"/>
        <v>13430</v>
      </c>
      <c r="H32" s="1790">
        <f t="shared" si="5"/>
        <v>27600</v>
      </c>
      <c r="I32" s="1835" t="s">
        <v>7480</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7509</v>
      </c>
      <c r="F42" s="1789">
        <v>2730.0</v>
      </c>
      <c r="G42" s="1838">
        <f t="shared" si="2"/>
        <v>30640</v>
      </c>
      <c r="H42" s="1790">
        <f t="shared" si="5"/>
        <v>54600</v>
      </c>
      <c r="I42" s="1835" t="s">
        <v>7510</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7507</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7483</v>
      </c>
      <c r="B1" s="1797" t="s">
        <v>5542</v>
      </c>
      <c r="C1" s="1841"/>
      <c r="D1" s="1830" t="s">
        <v>7507</v>
      </c>
    </row>
    <row r="2">
      <c r="A2" s="1807" t="s">
        <v>7484</v>
      </c>
      <c r="B2" s="1803">
        <v>30.0</v>
      </c>
      <c r="C2" s="1842"/>
      <c r="D2" s="4" t="s">
        <v>7511</v>
      </c>
      <c r="G2" s="4"/>
    </row>
    <row r="3">
      <c r="A3" s="1807" t="s">
        <v>7486</v>
      </c>
      <c r="B3" s="1803">
        <v>60.0</v>
      </c>
      <c r="C3" s="1842"/>
      <c r="G3" s="4"/>
    </row>
    <row r="4">
      <c r="A4" s="1807" t="s">
        <v>7487</v>
      </c>
      <c r="B4" s="1803">
        <v>300.0</v>
      </c>
      <c r="C4" s="1842"/>
      <c r="G4" s="4"/>
    </row>
    <row r="5">
      <c r="A5" s="1807" t="s">
        <v>7488</v>
      </c>
      <c r="B5" s="1803">
        <v>1500.0</v>
      </c>
      <c r="C5" s="1842"/>
      <c r="G5" s="4"/>
    </row>
    <row r="6">
      <c r="A6" s="1807" t="s">
        <v>7489</v>
      </c>
      <c r="B6" s="1803">
        <v>40.0</v>
      </c>
      <c r="C6" s="1842"/>
      <c r="G6" s="4"/>
    </row>
    <row r="7">
      <c r="A7" s="1807" t="s">
        <v>7490</v>
      </c>
      <c r="B7" s="1803">
        <v>160.0</v>
      </c>
      <c r="C7" s="1842"/>
      <c r="G7" s="4"/>
    </row>
    <row r="8">
      <c r="A8" s="1807" t="s">
        <v>7491</v>
      </c>
      <c r="B8" s="1803">
        <v>640.0</v>
      </c>
      <c r="C8" s="1842"/>
      <c r="G8" s="4"/>
    </row>
    <row r="9">
      <c r="A9" s="1807" t="s">
        <v>7492</v>
      </c>
      <c r="B9" s="1803">
        <v>2800.0</v>
      </c>
      <c r="C9" s="1842"/>
      <c r="G9" s="4"/>
    </row>
    <row r="10">
      <c r="A10" s="1807" t="s">
        <v>7493</v>
      </c>
      <c r="B10" s="1803">
        <v>50.0</v>
      </c>
      <c r="C10" s="1842"/>
      <c r="G10" s="4"/>
    </row>
    <row r="11">
      <c r="A11" s="1807" t="s">
        <v>7494</v>
      </c>
      <c r="B11" s="1803">
        <v>100.0</v>
      </c>
      <c r="C11" s="1842"/>
      <c r="G11" s="4"/>
    </row>
    <row r="12">
      <c r="A12" s="1807" t="s">
        <v>7495</v>
      </c>
      <c r="B12" s="1803">
        <v>200.0</v>
      </c>
      <c r="C12" s="1842"/>
      <c r="G12" s="4"/>
    </row>
    <row r="13">
      <c r="A13" s="1807" t="s">
        <v>7496</v>
      </c>
      <c r="B13" s="1803">
        <v>300.0</v>
      </c>
      <c r="C13" s="1842"/>
      <c r="G13" s="4"/>
    </row>
    <row r="14">
      <c r="A14" s="1807" t="s">
        <v>7497</v>
      </c>
      <c r="B14" s="1803">
        <v>500.0</v>
      </c>
      <c r="C14" s="1842"/>
      <c r="G14" s="4"/>
    </row>
    <row r="15">
      <c r="A15" s="1807" t="s">
        <v>7498</v>
      </c>
      <c r="B15" s="1803">
        <v>700.0</v>
      </c>
      <c r="C15" s="1842"/>
      <c r="G15" s="4"/>
    </row>
    <row r="16">
      <c r="A16" s="1807" t="s">
        <v>7499</v>
      </c>
      <c r="B16" s="1803">
        <v>1000.0</v>
      </c>
      <c r="C16" s="1842"/>
      <c r="G16" s="4"/>
    </row>
    <row r="17">
      <c r="A17" s="1807" t="s">
        <v>7500</v>
      </c>
      <c r="B17" s="1803">
        <v>2000.0</v>
      </c>
      <c r="C17" s="1842"/>
      <c r="G17" s="4"/>
    </row>
    <row r="18">
      <c r="A18" s="1807" t="s">
        <v>7501</v>
      </c>
      <c r="B18" s="1803">
        <v>120.0</v>
      </c>
      <c r="C18" s="1842"/>
      <c r="G18" s="4"/>
    </row>
    <row r="19">
      <c r="A19" s="1807" t="s">
        <v>7502</v>
      </c>
      <c r="B19" s="1803">
        <v>600.0</v>
      </c>
      <c r="C19" s="1842"/>
      <c r="G19" s="4"/>
    </row>
    <row r="20">
      <c r="A20" s="1807" t="s">
        <v>7503</v>
      </c>
      <c r="B20" s="1803">
        <v>1500.0</v>
      </c>
      <c r="C20" s="1842"/>
      <c r="G20" s="4"/>
    </row>
    <row r="21">
      <c r="A21" s="1807" t="s">
        <v>7504</v>
      </c>
      <c r="B21" s="1803">
        <v>9000.0</v>
      </c>
      <c r="C21" s="1842"/>
      <c r="G21" s="1842"/>
    </row>
    <row r="22">
      <c r="A22" s="1807" t="s">
        <v>7505</v>
      </c>
      <c r="B22" s="1803">
        <v>1000.0</v>
      </c>
      <c r="C22" s="1842"/>
      <c r="G22" s="1842"/>
    </row>
    <row r="23">
      <c r="A23" s="1807" t="s">
        <v>7506</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7512</v>
      </c>
      <c r="D1" s="1845" t="s">
        <v>7513</v>
      </c>
      <c r="E1" s="24"/>
      <c r="F1" s="24"/>
      <c r="G1" s="9"/>
      <c r="H1" s="1844" t="s">
        <v>2133</v>
      </c>
      <c r="I1" s="1844" t="s">
        <v>7514</v>
      </c>
    </row>
    <row r="2" ht="33.75" customHeight="1">
      <c r="A2" s="1846" t="s">
        <v>7515</v>
      </c>
      <c r="B2" s="1847" t="str">
        <f>image("https://i.imgur.com/mNxS39D.png",4,40,36)</f>
        <v/>
      </c>
      <c r="C2" s="1848" t="s">
        <v>7516</v>
      </c>
      <c r="D2" s="1849" t="s">
        <v>7517</v>
      </c>
      <c r="E2" s="24"/>
      <c r="F2" s="24"/>
      <c r="G2" s="9"/>
      <c r="H2" s="1850" t="s">
        <v>243</v>
      </c>
      <c r="I2" s="1850" t="s">
        <v>7518</v>
      </c>
    </row>
    <row r="3" ht="33.75" customHeight="1">
      <c r="A3" s="1846" t="s">
        <v>7519</v>
      </c>
      <c r="B3" s="1847" t="str">
        <f>image("https://i.imgur.com/waFHb9T.png",4,40,36)</f>
        <v/>
      </c>
      <c r="C3" s="56"/>
      <c r="D3" s="1849" t="s">
        <v>7520</v>
      </c>
      <c r="E3" s="24"/>
      <c r="F3" s="24"/>
      <c r="G3" s="9"/>
      <c r="H3" s="1850" t="s">
        <v>7521</v>
      </c>
      <c r="I3" s="1850" t="s">
        <v>7518</v>
      </c>
    </row>
    <row r="4" ht="33.75" customHeight="1">
      <c r="A4" s="1846" t="s">
        <v>7522</v>
      </c>
      <c r="B4" s="1847" t="str">
        <f>image("https://i.imgur.com/ZViCBXO.png",4,40,36)</f>
        <v/>
      </c>
      <c r="C4" s="50"/>
      <c r="D4" s="1849" t="s">
        <v>7523</v>
      </c>
      <c r="E4" s="24"/>
      <c r="F4" s="24"/>
      <c r="G4" s="9"/>
      <c r="H4" s="1850" t="s">
        <v>7524</v>
      </c>
      <c r="I4" s="1850" t="s">
        <v>7525</v>
      </c>
    </row>
    <row r="5" ht="33.75" customHeight="1">
      <c r="A5" s="1851" t="s">
        <v>7526</v>
      </c>
      <c r="B5" s="1852" t="str">
        <f>image("https://i.imgur.com/kI2aOuJ.png",4,40,36)</f>
        <v/>
      </c>
      <c r="C5" s="1848" t="s">
        <v>7527</v>
      </c>
      <c r="D5" s="1849" t="s">
        <v>7528</v>
      </c>
      <c r="E5" s="24"/>
      <c r="F5" s="24"/>
      <c r="G5" s="9"/>
      <c r="H5" s="1850" t="s">
        <v>7524</v>
      </c>
      <c r="I5" s="1850" t="s">
        <v>7525</v>
      </c>
    </row>
    <row r="6" ht="33.75" customHeight="1">
      <c r="A6" s="1851" t="s">
        <v>7529</v>
      </c>
      <c r="B6" s="1852" t="str">
        <f>image("https://i.imgur.com/8UD4LJH.png",4,40,36)</f>
        <v/>
      </c>
      <c r="C6" s="56"/>
      <c r="D6" s="1849" t="s">
        <v>7530</v>
      </c>
      <c r="E6" s="24"/>
      <c r="F6" s="24"/>
      <c r="G6" s="9"/>
      <c r="H6" s="1850" t="s">
        <v>243</v>
      </c>
      <c r="I6" s="1850" t="s">
        <v>7518</v>
      </c>
    </row>
    <row r="7" ht="33.75" customHeight="1">
      <c r="A7" s="1851" t="s">
        <v>7531</v>
      </c>
      <c r="B7" s="1852" t="str">
        <f>image("https://i.imgur.com/Bq4jl5Q.png",4,40,36)</f>
        <v/>
      </c>
      <c r="C7" s="56"/>
      <c r="D7" s="1849" t="s">
        <v>7532</v>
      </c>
      <c r="E7" s="24"/>
      <c r="F7" s="24"/>
      <c r="G7" s="9"/>
      <c r="H7" s="1850" t="s">
        <v>7521</v>
      </c>
      <c r="I7" s="1850" t="s">
        <v>7518</v>
      </c>
    </row>
    <row r="8" ht="33.75" customHeight="1">
      <c r="A8" s="1851" t="s">
        <v>4919</v>
      </c>
      <c r="B8" s="1852" t="str">
        <f>image("https://i.imgur.com/tODc4xA.png",4,40,36)</f>
        <v/>
      </c>
      <c r="C8" s="56"/>
      <c r="D8" s="1849" t="s">
        <v>7533</v>
      </c>
      <c r="E8" s="24"/>
      <c r="F8" s="24"/>
      <c r="G8" s="9"/>
      <c r="H8" s="1850" t="s">
        <v>7534</v>
      </c>
      <c r="I8" s="1850" t="s">
        <v>7525</v>
      </c>
    </row>
    <row r="9" ht="33.75" customHeight="1">
      <c r="A9" s="1851" t="s">
        <v>7535</v>
      </c>
      <c r="B9" s="1852" t="str">
        <f>image("https://i.imgur.com/9UTF5gL.png",4,40,36)</f>
        <v/>
      </c>
      <c r="C9" s="50"/>
      <c r="D9" s="1849" t="s">
        <v>7536</v>
      </c>
      <c r="E9" s="24"/>
      <c r="F9" s="24"/>
      <c r="G9" s="9"/>
      <c r="H9" s="1850" t="s">
        <v>7534</v>
      </c>
      <c r="I9" s="1850" t="s">
        <v>7525</v>
      </c>
    </row>
    <row r="10" ht="33.75" customHeight="1">
      <c r="A10" s="1853" t="s">
        <v>7537</v>
      </c>
      <c r="B10" s="1854" t="str">
        <f>image("https://i.imgur.com/Wrlx7Qh.png",4,40,36)</f>
        <v/>
      </c>
      <c r="C10" s="1848" t="s">
        <v>7538</v>
      </c>
      <c r="D10" s="1849" t="s">
        <v>7539</v>
      </c>
      <c r="E10" s="24"/>
      <c r="F10" s="24"/>
      <c r="G10" s="9"/>
      <c r="H10" s="1850" t="s">
        <v>7534</v>
      </c>
      <c r="I10" s="1850" t="s">
        <v>7525</v>
      </c>
    </row>
    <row r="11" ht="33.75" customHeight="1">
      <c r="A11" s="1853" t="s">
        <v>7540</v>
      </c>
      <c r="B11" s="1854" t="str">
        <f>image("https://i.imgur.com/8PKY903.png",4,40,36)</f>
        <v/>
      </c>
      <c r="C11" s="56"/>
      <c r="D11" s="1849" t="s">
        <v>7541</v>
      </c>
      <c r="E11" s="24"/>
      <c r="F11" s="24"/>
      <c r="G11" s="9"/>
      <c r="H11" s="1850" t="s">
        <v>7521</v>
      </c>
      <c r="I11" s="1850" t="s">
        <v>7518</v>
      </c>
    </row>
    <row r="12" ht="33.75" customHeight="1">
      <c r="A12" s="1853" t="s">
        <v>7521</v>
      </c>
      <c r="B12" s="1854" t="str">
        <f>image("https://i.imgur.com/T038RXz.png",4,40,36)</f>
        <v/>
      </c>
      <c r="C12" s="50"/>
      <c r="D12" s="1849" t="s">
        <v>7542</v>
      </c>
      <c r="E12" s="24"/>
      <c r="F12" s="24"/>
      <c r="G12" s="9"/>
      <c r="H12" s="1850" t="s">
        <v>7524</v>
      </c>
      <c r="I12" s="1850" t="s">
        <v>7525</v>
      </c>
    </row>
    <row r="13" ht="33.75" customHeight="1">
      <c r="A13" s="1855" t="s">
        <v>7543</v>
      </c>
      <c r="B13" s="1856" t="str">
        <f>image("https://i.imgur.com/DDrLS6z.png",4,40,36)</f>
        <v/>
      </c>
      <c r="C13" s="1848" t="s">
        <v>7544</v>
      </c>
      <c r="D13" s="1849" t="s">
        <v>7545</v>
      </c>
      <c r="E13" s="24"/>
      <c r="F13" s="24"/>
      <c r="G13" s="9"/>
      <c r="H13" s="1850" t="s">
        <v>7524</v>
      </c>
      <c r="I13" s="1850" t="s">
        <v>7525</v>
      </c>
    </row>
    <row r="14" ht="33.75" customHeight="1">
      <c r="A14" s="1855" t="s">
        <v>1202</v>
      </c>
      <c r="B14" s="1856" t="str">
        <f>image("https://i.imgur.com/KcjXKQf.png",4,40,36)</f>
        <v/>
      </c>
      <c r="C14" s="50"/>
      <c r="D14" s="1849" t="s">
        <v>7546</v>
      </c>
      <c r="E14" s="24"/>
      <c r="F14" s="24"/>
      <c r="G14" s="9"/>
      <c r="H14" s="1850" t="s">
        <v>243</v>
      </c>
      <c r="I14" s="1850" t="s">
        <v>7518</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7547</v>
      </c>
      <c r="D18" s="24"/>
      <c r="E18" s="24"/>
      <c r="F18" s="24"/>
      <c r="G18" s="9"/>
      <c r="H18" s="1859"/>
      <c r="I18" s="1859"/>
    </row>
    <row r="19" ht="15.75" customHeight="1">
      <c r="A19" s="1831"/>
      <c r="B19" s="1831"/>
      <c r="C19" s="1862" t="s">
        <v>7548</v>
      </c>
      <c r="D19" s="1863" t="s">
        <v>7549</v>
      </c>
      <c r="E19" s="1863" t="s">
        <v>7550</v>
      </c>
      <c r="F19" s="1863" t="s">
        <v>7551</v>
      </c>
      <c r="G19" s="1864" t="s">
        <v>7552</v>
      </c>
      <c r="H19" s="1859"/>
      <c r="I19" s="1859"/>
    </row>
    <row r="20" ht="15.75" customHeight="1">
      <c r="A20" s="1831"/>
      <c r="B20" s="1831"/>
      <c r="C20" s="1865" t="s">
        <v>7553</v>
      </c>
      <c r="D20" s="1803">
        <v>130.0</v>
      </c>
      <c r="E20" s="1803">
        <v>200.0</v>
      </c>
      <c r="F20" s="1803">
        <v>200.0</v>
      </c>
      <c r="G20" s="1803">
        <v>130.0</v>
      </c>
      <c r="H20" s="1859"/>
      <c r="I20" s="1859"/>
    </row>
    <row r="21" ht="15.75" customHeight="1">
      <c r="A21" s="1831"/>
      <c r="B21" s="1831"/>
      <c r="C21" s="1865" t="s">
        <v>7554</v>
      </c>
      <c r="D21" s="1866">
        <v>0.1</v>
      </c>
      <c r="E21" s="1866">
        <v>0.15</v>
      </c>
      <c r="F21" s="1866">
        <v>0.15</v>
      </c>
      <c r="G21" s="1866">
        <v>0.1</v>
      </c>
      <c r="H21" s="1859"/>
      <c r="I21" s="1859"/>
    </row>
    <row r="22" ht="15.75" customHeight="1">
      <c r="A22" s="1831"/>
      <c r="B22" s="1831"/>
      <c r="C22" s="1865" t="s">
        <v>7555</v>
      </c>
      <c r="D22" s="1803">
        <v>30.0</v>
      </c>
      <c r="E22" s="1803">
        <v>10.0</v>
      </c>
      <c r="F22" s="1803">
        <v>10.0</v>
      </c>
      <c r="G22" s="1803">
        <v>20.0</v>
      </c>
      <c r="H22" s="1859"/>
      <c r="I22" s="1859"/>
    </row>
    <row r="23" ht="15.75" customHeight="1">
      <c r="A23" s="1831"/>
      <c r="B23" s="1831"/>
      <c r="C23" s="1865" t="s">
        <v>7556</v>
      </c>
      <c r="D23" s="1866">
        <v>0.15</v>
      </c>
      <c r="E23" s="1866">
        <v>0.05</v>
      </c>
      <c r="F23" s="1866">
        <v>0.05</v>
      </c>
      <c r="G23" s="1866">
        <v>0.1</v>
      </c>
      <c r="H23" s="1859"/>
      <c r="I23" s="1859"/>
    </row>
    <row r="24" ht="15.75" customHeight="1">
      <c r="A24" s="1831"/>
      <c r="B24" s="1831"/>
      <c r="C24" s="1865" t="s">
        <v>7557</v>
      </c>
      <c r="D24" s="1803">
        <v>30.0</v>
      </c>
      <c r="E24" s="1803">
        <v>10.0</v>
      </c>
      <c r="F24" s="1803">
        <v>10.0</v>
      </c>
      <c r="G24" s="1803">
        <v>20.0</v>
      </c>
      <c r="H24" s="1859"/>
      <c r="I24" s="1859"/>
    </row>
    <row r="25" ht="15.75" customHeight="1">
      <c r="A25" s="1831"/>
      <c r="B25" s="1831"/>
      <c r="C25" s="1865" t="s">
        <v>7558</v>
      </c>
      <c r="D25" s="1866">
        <v>0.15</v>
      </c>
      <c r="E25" s="1866">
        <v>0.05</v>
      </c>
      <c r="F25" s="1866">
        <v>0.05</v>
      </c>
      <c r="G25" s="1866">
        <v>0.1</v>
      </c>
      <c r="H25" s="1859"/>
      <c r="I25" s="1859"/>
    </row>
    <row r="26" ht="15.75" customHeight="1">
      <c r="A26" s="1831"/>
      <c r="B26" s="1831"/>
      <c r="C26" s="1865" t="s">
        <v>7559</v>
      </c>
      <c r="D26" s="1803">
        <v>6.0</v>
      </c>
      <c r="E26" s="1803">
        <v>18.0</v>
      </c>
      <c r="F26" s="1803">
        <v>18.0</v>
      </c>
      <c r="G26" s="1803">
        <v>12.0</v>
      </c>
      <c r="H26" s="1859"/>
      <c r="I26" s="1859"/>
    </row>
    <row r="27" ht="15.75" customHeight="1">
      <c r="A27" s="1831"/>
      <c r="B27" s="1831"/>
      <c r="C27" s="1865" t="s">
        <v>7560</v>
      </c>
      <c r="D27" s="1866">
        <v>0.05</v>
      </c>
      <c r="E27" s="1866">
        <v>0.15</v>
      </c>
      <c r="F27" s="1866">
        <v>0.15</v>
      </c>
      <c r="G27" s="1866">
        <v>0.1</v>
      </c>
      <c r="H27" s="1859"/>
      <c r="I27" s="1859"/>
    </row>
    <row r="28" ht="15.75" customHeight="1">
      <c r="A28" s="1831"/>
      <c r="B28" s="1831"/>
      <c r="C28" s="1865" t="s">
        <v>7561</v>
      </c>
      <c r="D28" s="1803">
        <v>6.0</v>
      </c>
      <c r="E28" s="1803">
        <v>18.0</v>
      </c>
      <c r="F28" s="1803">
        <v>18.0</v>
      </c>
      <c r="G28" s="1803">
        <v>12.0</v>
      </c>
      <c r="H28" s="1859"/>
      <c r="I28" s="1859"/>
    </row>
    <row r="29" ht="15.75" customHeight="1">
      <c r="A29" s="1831"/>
      <c r="B29" s="1831"/>
      <c r="C29" s="1865" t="s">
        <v>7562</v>
      </c>
      <c r="D29" s="1866">
        <v>0.05</v>
      </c>
      <c r="E29" s="1866">
        <v>0.15</v>
      </c>
      <c r="F29" s="1866">
        <v>0.15</v>
      </c>
      <c r="G29" s="1866">
        <v>0.1</v>
      </c>
      <c r="H29" s="1859"/>
      <c r="I29" s="1859"/>
    </row>
    <row r="30" ht="15.75" customHeight="1">
      <c r="A30" s="1831"/>
      <c r="B30" s="1831"/>
      <c r="C30" s="1865" t="s">
        <v>7563</v>
      </c>
      <c r="D30" s="1803" t="s">
        <v>179</v>
      </c>
      <c r="E30" s="1803" t="s">
        <v>179</v>
      </c>
      <c r="F30" s="1803" t="s">
        <v>179</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7564</v>
      </c>
      <c r="D34" s="24"/>
      <c r="E34" s="24"/>
      <c r="F34" s="24"/>
      <c r="G34" s="24"/>
      <c r="H34" s="24"/>
      <c r="I34" s="1868"/>
    </row>
    <row r="35" ht="15.75" customHeight="1">
      <c r="A35" s="1831"/>
      <c r="B35" s="1831"/>
      <c r="C35" s="1869" t="s">
        <v>7548</v>
      </c>
      <c r="D35" s="1870" t="s">
        <v>7549</v>
      </c>
      <c r="E35" s="1870" t="s">
        <v>7550</v>
      </c>
      <c r="F35" s="1870" t="s">
        <v>7551</v>
      </c>
      <c r="G35" s="1871" t="s">
        <v>7552</v>
      </c>
      <c r="H35" s="1872" t="s">
        <v>7565</v>
      </c>
      <c r="I35" s="1873"/>
    </row>
    <row r="36" ht="15.75" customHeight="1">
      <c r="A36" s="1831"/>
      <c r="B36" s="1831"/>
      <c r="C36" s="1874" t="s">
        <v>112</v>
      </c>
      <c r="D36" s="1803">
        <v>100.0</v>
      </c>
      <c r="E36" s="1803">
        <v>250.0</v>
      </c>
      <c r="F36" s="1803">
        <v>250.0</v>
      </c>
      <c r="G36" s="1803">
        <v>150.0</v>
      </c>
      <c r="H36" s="1875">
        <v>500.0</v>
      </c>
      <c r="I36" s="1876"/>
    </row>
    <row r="37" ht="15.75" customHeight="1">
      <c r="A37" s="1831"/>
      <c r="B37" s="1831"/>
      <c r="C37" s="1874" t="s">
        <v>113</v>
      </c>
      <c r="D37" s="1803">
        <v>30.0</v>
      </c>
      <c r="E37" s="1803">
        <v>10.0</v>
      </c>
      <c r="F37" s="1803">
        <v>15.0</v>
      </c>
      <c r="G37" s="1803">
        <v>25.0</v>
      </c>
      <c r="H37" s="1875">
        <v>60.0</v>
      </c>
      <c r="I37" s="1876"/>
    </row>
    <row r="38" ht="15.75" customHeight="1">
      <c r="A38" s="1831"/>
      <c r="B38" s="1831"/>
      <c r="C38" s="1874" t="s">
        <v>114</v>
      </c>
      <c r="D38" s="1803">
        <v>30.0</v>
      </c>
      <c r="E38" s="1803">
        <v>10.0</v>
      </c>
      <c r="F38" s="1803">
        <v>15.0</v>
      </c>
      <c r="G38" s="1803">
        <v>25.0</v>
      </c>
      <c r="H38" s="1875">
        <v>60.0</v>
      </c>
      <c r="I38" s="1876"/>
    </row>
    <row r="39" ht="15.75" customHeight="1">
      <c r="A39" s="1831"/>
      <c r="B39" s="1831"/>
      <c r="C39" s="1874" t="s">
        <v>115</v>
      </c>
      <c r="D39" s="1803">
        <v>5.0</v>
      </c>
      <c r="E39" s="1803">
        <v>25.0</v>
      </c>
      <c r="F39" s="1803">
        <v>20.0</v>
      </c>
      <c r="G39" s="1803">
        <v>10.0</v>
      </c>
      <c r="H39" s="1875">
        <v>45.0</v>
      </c>
      <c r="I39" s="1876"/>
    </row>
    <row r="40" ht="15.75" customHeight="1">
      <c r="A40" s="1831"/>
      <c r="B40" s="1831"/>
      <c r="C40" s="1874" t="s">
        <v>116</v>
      </c>
      <c r="D40" s="1803">
        <v>5.0</v>
      </c>
      <c r="E40" s="1803">
        <v>15.0</v>
      </c>
      <c r="F40" s="1803">
        <v>25.0</v>
      </c>
      <c r="G40" s="1803">
        <v>15.0</v>
      </c>
      <c r="H40" s="1875">
        <v>45.0</v>
      </c>
      <c r="I40" s="1876"/>
    </row>
    <row r="41" ht="15.75" customHeight="1">
      <c r="A41" s="1831"/>
      <c r="B41" s="1831"/>
      <c r="C41" s="1874" t="s">
        <v>117</v>
      </c>
      <c r="D41" s="1632">
        <v>15.0</v>
      </c>
      <c r="E41" s="1632">
        <v>5.0</v>
      </c>
      <c r="F41" s="1632">
        <v>5.0</v>
      </c>
      <c r="G41" s="1632">
        <v>25.0</v>
      </c>
      <c r="H41" s="1875">
        <v>80.0</v>
      </c>
      <c r="I41" s="1876"/>
    </row>
    <row r="42" ht="15.75" customHeight="1">
      <c r="A42" s="1831"/>
      <c r="B42" s="1831"/>
      <c r="C42" s="1867" t="s">
        <v>7563</v>
      </c>
      <c r="D42" s="1877"/>
      <c r="E42" s="1878"/>
      <c r="F42" s="1878"/>
      <c r="G42" s="1879"/>
      <c r="H42" s="1880">
        <v>0.11</v>
      </c>
      <c r="I42" s="1881"/>
    </row>
    <row r="43" ht="15.75" customHeight="1">
      <c r="A43" s="1831"/>
      <c r="B43" s="1831"/>
      <c r="C43" s="1867" t="s">
        <v>7566</v>
      </c>
      <c r="D43" s="1882"/>
      <c r="E43" s="1883"/>
      <c r="F43" s="1883"/>
      <c r="G43" s="1884"/>
      <c r="H43" s="1880">
        <v>0.21</v>
      </c>
      <c r="I43" s="1881"/>
    </row>
    <row r="44" ht="15.75" customHeight="1">
      <c r="A44" s="1831"/>
      <c r="B44" s="1831"/>
      <c r="C44" s="1867" t="s">
        <v>7567</v>
      </c>
      <c r="D44" s="1882"/>
      <c r="E44" s="1883"/>
      <c r="F44" s="1883"/>
      <c r="G44" s="1884"/>
      <c r="H44" s="1880">
        <v>-0.21</v>
      </c>
      <c r="I44" s="1881"/>
    </row>
    <row r="45" ht="15.75" customHeight="1">
      <c r="A45" s="1831"/>
      <c r="B45" s="1831"/>
      <c r="C45" s="1867" t="s">
        <v>7568</v>
      </c>
      <c r="D45" s="1885"/>
      <c r="E45" s="1886"/>
      <c r="F45" s="1886"/>
      <c r="G45" s="1887"/>
      <c r="H45" s="1880">
        <v>-0.31</v>
      </c>
      <c r="I45" s="1881"/>
    </row>
    <row r="46" ht="15.75" customHeight="1">
      <c r="A46" s="1831"/>
      <c r="B46" s="1831"/>
      <c r="C46" s="1888" t="s">
        <v>7569</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7570</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7507</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7571</v>
      </c>
      <c r="C1" s="24"/>
      <c r="D1" s="24"/>
      <c r="E1" s="24"/>
      <c r="F1" s="9"/>
      <c r="G1" s="1892" t="s">
        <v>7572</v>
      </c>
    </row>
    <row r="2">
      <c r="A2" s="50"/>
      <c r="B2" s="774" t="s">
        <v>7573</v>
      </c>
      <c r="C2" s="774" t="s">
        <v>7574</v>
      </c>
      <c r="D2" s="774" t="s">
        <v>7575</v>
      </c>
      <c r="E2" s="1737" t="s">
        <v>7576</v>
      </c>
      <c r="F2" s="774" t="s">
        <v>7577</v>
      </c>
      <c r="G2" s="50"/>
    </row>
    <row r="3">
      <c r="A3" s="1893" t="s">
        <v>7578</v>
      </c>
      <c r="B3" s="1894">
        <v>1.0</v>
      </c>
      <c r="C3" s="1894">
        <v>1.0</v>
      </c>
      <c r="D3" s="1894">
        <v>1.0</v>
      </c>
      <c r="E3" s="1894">
        <v>1.0</v>
      </c>
      <c r="F3" s="1894">
        <v>1.0</v>
      </c>
      <c r="G3" s="1894">
        <v>0.0</v>
      </c>
    </row>
    <row r="4">
      <c r="A4" s="1893" t="s">
        <v>7579</v>
      </c>
      <c r="B4" s="1894">
        <v>1.0</v>
      </c>
      <c r="C4" s="1894">
        <v>2.0</v>
      </c>
      <c r="D4" s="1894">
        <v>2.0</v>
      </c>
      <c r="E4" s="1894">
        <v>1.0</v>
      </c>
      <c r="F4" s="1894">
        <v>1.0</v>
      </c>
      <c r="G4" s="1894">
        <v>5.0</v>
      </c>
    </row>
    <row r="5">
      <c r="A5" s="1893" t="s">
        <v>7580</v>
      </c>
      <c r="B5" s="1894">
        <v>1.0</v>
      </c>
      <c r="C5" s="1894">
        <v>3.0</v>
      </c>
      <c r="D5" s="1894">
        <v>2.0</v>
      </c>
      <c r="E5" s="1894">
        <v>1.0</v>
      </c>
      <c r="F5" s="1894">
        <v>1.0</v>
      </c>
      <c r="G5" s="1894">
        <v>20.0</v>
      </c>
    </row>
    <row r="6">
      <c r="A6" s="1893" t="s">
        <v>7581</v>
      </c>
      <c r="B6" s="1894">
        <v>1.0</v>
      </c>
      <c r="C6" s="1894">
        <v>2.0</v>
      </c>
      <c r="D6" s="1894">
        <v>2.0</v>
      </c>
      <c r="E6" s="1894">
        <v>1.0</v>
      </c>
      <c r="F6" s="1894">
        <v>1.0</v>
      </c>
      <c r="G6" s="1894">
        <v>0.0</v>
      </c>
    </row>
    <row r="7">
      <c r="A7" s="1893" t="s">
        <v>7582</v>
      </c>
      <c r="B7" s="1894">
        <v>2.0</v>
      </c>
      <c r="C7" s="1894">
        <v>3.0</v>
      </c>
      <c r="D7" s="1894">
        <v>3.0</v>
      </c>
      <c r="E7" s="1894">
        <v>1.0</v>
      </c>
      <c r="F7" s="1894">
        <v>1.0</v>
      </c>
      <c r="G7" s="1894">
        <v>10.0</v>
      </c>
    </row>
    <row r="8">
      <c r="A8" s="1893" t="s">
        <v>7583</v>
      </c>
      <c r="B8" s="1894">
        <v>2.0</v>
      </c>
      <c r="C8" s="1894">
        <v>3.0</v>
      </c>
      <c r="D8" s="1894">
        <v>3.0</v>
      </c>
      <c r="E8" s="1894">
        <v>1.0</v>
      </c>
      <c r="F8" s="1894">
        <v>1.0</v>
      </c>
      <c r="G8" s="1894">
        <v>10.0</v>
      </c>
    </row>
    <row r="9">
      <c r="A9" s="1893" t="s">
        <v>7584</v>
      </c>
      <c r="B9" s="1894">
        <v>2.0</v>
      </c>
      <c r="C9" s="1894">
        <v>3.0</v>
      </c>
      <c r="D9" s="1894">
        <v>3.0</v>
      </c>
      <c r="E9" s="1894">
        <v>1.0</v>
      </c>
      <c r="F9" s="1894">
        <v>1.0</v>
      </c>
      <c r="G9" s="1894">
        <v>30.0</v>
      </c>
    </row>
    <row r="10">
      <c r="A10" s="1893" t="s">
        <v>7521</v>
      </c>
      <c r="B10" s="1894">
        <v>1.0</v>
      </c>
      <c r="C10" s="1894">
        <v>2.0</v>
      </c>
      <c r="D10" s="1894">
        <v>1.0</v>
      </c>
      <c r="E10" s="1894">
        <v>1.0</v>
      </c>
      <c r="F10" s="1894">
        <v>1.0</v>
      </c>
      <c r="G10" s="1894">
        <v>0.0</v>
      </c>
    </row>
    <row r="11">
      <c r="A11" s="1893" t="s">
        <v>7585</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7586</v>
      </c>
      <c r="B13" s="1894">
        <v>3.0</v>
      </c>
      <c r="C13" s="1894">
        <v>3.0</v>
      </c>
      <c r="D13" s="1894">
        <v>1.0</v>
      </c>
      <c r="E13" s="1894">
        <v>1.0</v>
      </c>
      <c r="F13" s="1894">
        <v>1.0</v>
      </c>
      <c r="G13" s="1894">
        <v>0.0</v>
      </c>
    </row>
    <row r="14">
      <c r="A14" s="1893" t="s">
        <v>7587</v>
      </c>
      <c r="B14" s="1894" t="s">
        <v>179</v>
      </c>
      <c r="C14" s="1894" t="s">
        <v>179</v>
      </c>
      <c r="D14" s="1894" t="s">
        <v>179</v>
      </c>
      <c r="E14" s="1894" t="s">
        <v>179</v>
      </c>
      <c r="F14" s="1894">
        <v>1.0</v>
      </c>
      <c r="G14" s="1894">
        <v>0.0</v>
      </c>
    </row>
    <row r="15">
      <c r="A15" s="1893" t="s">
        <v>7588</v>
      </c>
      <c r="B15" s="1894" t="s">
        <v>179</v>
      </c>
      <c r="C15" s="1894" t="s">
        <v>179</v>
      </c>
      <c r="D15" s="1894" t="s">
        <v>179</v>
      </c>
      <c r="E15" s="1894" t="s">
        <v>179</v>
      </c>
      <c r="F15" s="1894">
        <v>1.0</v>
      </c>
      <c r="G15" s="1894">
        <v>5.0</v>
      </c>
    </row>
    <row r="16">
      <c r="A16" s="1895"/>
      <c r="B16" s="1895" t="s">
        <v>7589</v>
      </c>
      <c r="C16" s="1896"/>
      <c r="D16" s="1896"/>
      <c r="E16" s="1896"/>
      <c r="F16" s="1896"/>
      <c r="G16" s="1896"/>
    </row>
    <row r="17">
      <c r="A17" s="1895"/>
      <c r="B17" s="1896"/>
      <c r="C17" s="1896"/>
      <c r="D17" s="1896"/>
      <c r="E17" s="1896"/>
      <c r="F17" s="1896"/>
      <c r="G17" s="1896"/>
    </row>
    <row r="18">
      <c r="A18" s="1830" t="s">
        <v>7507</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7590</v>
      </c>
      <c r="B1" s="1898" t="s">
        <v>7591</v>
      </c>
      <c r="C1" s="9"/>
      <c r="D1" s="1898" t="s">
        <v>7592</v>
      </c>
      <c r="E1" s="9"/>
      <c r="F1" s="1898" t="s">
        <v>7593</v>
      </c>
      <c r="G1" s="9"/>
      <c r="H1" s="1898" t="s">
        <v>7594</v>
      </c>
      <c r="I1" s="9"/>
      <c r="J1" s="1898" t="s">
        <v>7595</v>
      </c>
      <c r="K1" s="9"/>
      <c r="L1" s="1899"/>
      <c r="M1" s="1900" t="s">
        <v>7596</v>
      </c>
      <c r="N1" s="20"/>
      <c r="O1" s="21"/>
    </row>
    <row r="2" ht="32.25" customHeight="1">
      <c r="A2" s="1901" t="s">
        <v>70</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7597</v>
      </c>
      <c r="N2" s="1905" t="s">
        <v>7598</v>
      </c>
      <c r="O2" s="1906" t="s">
        <v>7599</v>
      </c>
    </row>
    <row r="3" ht="26.25" customHeight="1">
      <c r="A3" s="1907" t="s">
        <v>7600</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7601</v>
      </c>
      <c r="B4" s="1911">
        <v>3400000.0</v>
      </c>
      <c r="C4" s="9"/>
      <c r="D4" s="1911">
        <v>4000000.0</v>
      </c>
      <c r="E4" s="9"/>
      <c r="F4" s="1911">
        <v>4100000.0</v>
      </c>
      <c r="G4" s="9"/>
      <c r="H4" s="1911">
        <v>3800000.0</v>
      </c>
      <c r="I4" s="9"/>
      <c r="J4" s="1911">
        <v>3500000.0</v>
      </c>
      <c r="K4" s="9"/>
      <c r="L4" s="1909"/>
      <c r="M4" s="1910">
        <v>18.0</v>
      </c>
      <c r="N4" s="1910">
        <v>42.0</v>
      </c>
      <c r="O4" s="1910"/>
    </row>
    <row r="5">
      <c r="A5" s="1912" t="s">
        <v>7602</v>
      </c>
      <c r="B5" s="1913">
        <v>2700000.0</v>
      </c>
      <c r="C5" s="9"/>
      <c r="D5" s="1913">
        <v>3100000.0</v>
      </c>
      <c r="E5" s="9"/>
      <c r="F5" s="1913">
        <v>3200000.0</v>
      </c>
      <c r="G5" s="9"/>
      <c r="H5" s="1913">
        <v>3000000.0</v>
      </c>
      <c r="I5" s="9"/>
      <c r="J5" s="1913">
        <v>2750000.0</v>
      </c>
      <c r="K5" s="9"/>
      <c r="L5" s="1909"/>
      <c r="M5" s="1912">
        <v>14.0</v>
      </c>
      <c r="N5" s="1912">
        <v>46.0</v>
      </c>
      <c r="O5" s="1912"/>
    </row>
    <row r="6">
      <c r="A6" s="1912" t="s">
        <v>7603</v>
      </c>
      <c r="B6" s="1913">
        <v>2100000.0</v>
      </c>
      <c r="C6" s="9"/>
      <c r="D6" s="1913">
        <v>2400000.0</v>
      </c>
      <c r="E6" s="9"/>
      <c r="F6" s="1913">
        <v>2450000.0</v>
      </c>
      <c r="G6" s="9"/>
      <c r="H6" s="1913">
        <v>2300000.0</v>
      </c>
      <c r="I6" s="9"/>
      <c r="J6" s="1913">
        <v>2100000.0</v>
      </c>
      <c r="K6" s="9"/>
      <c r="L6" s="1909"/>
      <c r="M6" s="1912">
        <v>10.0</v>
      </c>
      <c r="N6" s="1912">
        <v>50.0</v>
      </c>
      <c r="O6" s="1912"/>
    </row>
    <row r="7">
      <c r="A7" s="1914" t="s">
        <v>7604</v>
      </c>
      <c r="B7" s="1915">
        <v>1600000.0</v>
      </c>
      <c r="C7" s="9"/>
      <c r="D7" s="1915">
        <v>1700000.0</v>
      </c>
      <c r="E7" s="9"/>
      <c r="F7" s="1915">
        <v>1800000.0</v>
      </c>
      <c r="G7" s="9"/>
      <c r="H7" s="1915">
        <v>1700000.0</v>
      </c>
      <c r="I7" s="9"/>
      <c r="J7" s="1915">
        <v>1600000.0</v>
      </c>
      <c r="K7" s="9"/>
      <c r="L7" s="1909"/>
      <c r="M7" s="1914">
        <v>6.0</v>
      </c>
      <c r="N7" s="1914">
        <v>44.0</v>
      </c>
      <c r="O7" s="1914">
        <v>10.0</v>
      </c>
    </row>
    <row r="8">
      <c r="A8" s="1914" t="s">
        <v>7605</v>
      </c>
      <c r="B8" s="1915">
        <v>1100000.0</v>
      </c>
      <c r="C8" s="9"/>
      <c r="D8" s="1915">
        <v>1200000.0</v>
      </c>
      <c r="E8" s="9"/>
      <c r="F8" s="1915">
        <v>1300000.0</v>
      </c>
      <c r="G8" s="9"/>
      <c r="H8" s="1915">
        <v>1200000.0</v>
      </c>
      <c r="I8" s="9"/>
      <c r="J8" s="1915">
        <v>1200000.0</v>
      </c>
      <c r="K8" s="9"/>
      <c r="L8" s="1909"/>
      <c r="M8" s="1914">
        <v>4.0</v>
      </c>
      <c r="N8" s="1914">
        <v>40.0</v>
      </c>
      <c r="O8" s="1914">
        <v>16.0</v>
      </c>
    </row>
    <row r="9">
      <c r="A9" s="1916" t="s">
        <v>7606</v>
      </c>
      <c r="B9" s="1917">
        <v>700000.0</v>
      </c>
      <c r="C9" s="9"/>
      <c r="D9" s="1917">
        <v>800000.0</v>
      </c>
      <c r="E9" s="9"/>
      <c r="F9" s="1917">
        <v>900000.0</v>
      </c>
      <c r="G9" s="9"/>
      <c r="H9" s="1917">
        <v>800000.0</v>
      </c>
      <c r="I9" s="9"/>
      <c r="J9" s="1917">
        <v>800000.0</v>
      </c>
      <c r="K9" s="9"/>
      <c r="L9" s="1909"/>
      <c r="M9" s="1916">
        <v>2.0</v>
      </c>
      <c r="N9" s="1916">
        <v>34.0</v>
      </c>
      <c r="O9" s="1916">
        <v>24.0</v>
      </c>
    </row>
    <row r="10">
      <c r="A10" s="1916" t="s">
        <v>7607</v>
      </c>
      <c r="B10" s="1917">
        <v>500000.0</v>
      </c>
      <c r="C10" s="9"/>
      <c r="D10" s="1917">
        <v>600000.0</v>
      </c>
      <c r="E10" s="9"/>
      <c r="F10" s="1917">
        <v>650000.0</v>
      </c>
      <c r="G10" s="9"/>
      <c r="H10" s="1917">
        <v>550000.0</v>
      </c>
      <c r="I10" s="9"/>
      <c r="J10" s="1917">
        <v>550000.0</v>
      </c>
      <c r="K10" s="9"/>
      <c r="L10" s="1909"/>
      <c r="M10" s="1916"/>
      <c r="N10" s="1916">
        <v>32.0</v>
      </c>
      <c r="O10" s="1916">
        <v>28.0</v>
      </c>
    </row>
    <row r="11">
      <c r="A11" s="1918" t="s">
        <v>7608</v>
      </c>
      <c r="B11" s="1919">
        <v>300000.0</v>
      </c>
      <c r="C11" s="9"/>
      <c r="D11" s="1919">
        <v>400000.0</v>
      </c>
      <c r="E11" s="9"/>
      <c r="F11" s="1919">
        <v>450000.0</v>
      </c>
      <c r="G11" s="9"/>
      <c r="H11" s="1919">
        <v>350000.0</v>
      </c>
      <c r="I11" s="9"/>
      <c r="J11" s="1919">
        <v>350000.0</v>
      </c>
      <c r="K11" s="9"/>
      <c r="L11" s="1909"/>
      <c r="M11" s="1918"/>
      <c r="N11" s="1918">
        <v>28.0</v>
      </c>
      <c r="O11" s="1918">
        <v>32.0</v>
      </c>
    </row>
    <row r="12">
      <c r="A12" s="1918" t="s">
        <v>7609</v>
      </c>
      <c r="B12" s="1919">
        <v>200000.0</v>
      </c>
      <c r="C12" s="9"/>
      <c r="D12" s="1919">
        <v>250000.0</v>
      </c>
      <c r="E12" s="9"/>
      <c r="F12" s="1919">
        <v>250000.0</v>
      </c>
      <c r="G12" s="9"/>
      <c r="H12" s="1919">
        <v>200000.0</v>
      </c>
      <c r="I12" s="9"/>
      <c r="J12" s="1919">
        <v>200000.0</v>
      </c>
      <c r="K12" s="9"/>
      <c r="L12" s="1909"/>
      <c r="M12" s="1918"/>
      <c r="N12" s="1918">
        <v>24.0</v>
      </c>
      <c r="O12" s="1918">
        <v>36.0</v>
      </c>
    </row>
    <row r="13">
      <c r="A13" s="1920" t="s">
        <v>7610</v>
      </c>
      <c r="B13" s="1921">
        <v>100000.0</v>
      </c>
      <c r="C13" s="9"/>
      <c r="D13" s="1921">
        <v>100000.0</v>
      </c>
      <c r="E13" s="9"/>
      <c r="F13" s="1921">
        <v>150000.0</v>
      </c>
      <c r="G13" s="9"/>
      <c r="H13" s="1921">
        <v>100000.0</v>
      </c>
      <c r="I13" s="9"/>
      <c r="J13" s="1921">
        <v>100000.0</v>
      </c>
      <c r="K13" s="9"/>
      <c r="L13" s="1909"/>
      <c r="M13" s="1920"/>
      <c r="N13" s="1920">
        <v>20.0</v>
      </c>
      <c r="O13" s="1920">
        <v>40.0</v>
      </c>
    </row>
    <row r="14">
      <c r="A14" s="1920" t="s">
        <v>7611</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7612</v>
      </c>
      <c r="C5" s="24"/>
      <c r="D5" s="1927" t="str">
        <f>concatenate(if(int($A5-now())=0,"",int($A5-now())),switch(int($A5-now()),0,"",1," Day"," Days"))</f>
        <v>-1117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7615</v>
      </c>
      <c r="B9" s="1935"/>
      <c r="C9" s="1803" t="s">
        <v>1629</v>
      </c>
      <c r="D9" s="1803" t="s">
        <v>1240</v>
      </c>
      <c r="E9" s="1803" t="s">
        <v>683</v>
      </c>
      <c r="F9" s="1803" t="s">
        <v>2744</v>
      </c>
      <c r="G9" s="1803" t="s">
        <v>332</v>
      </c>
      <c r="H9" s="1803" t="s">
        <v>1252</v>
      </c>
    </row>
    <row r="10">
      <c r="A10" s="1934" t="s">
        <v>7616</v>
      </c>
      <c r="B10" s="1935"/>
      <c r="C10" s="1803" t="s">
        <v>1437</v>
      </c>
      <c r="D10" s="1803" t="s">
        <v>949</v>
      </c>
      <c r="E10" s="1803" t="s">
        <v>1387</v>
      </c>
      <c r="F10" s="1803" t="s">
        <v>936</v>
      </c>
      <c r="G10" s="1803" t="s">
        <v>454</v>
      </c>
      <c r="H10" s="1803" t="s">
        <v>1957</v>
      </c>
    </row>
    <row r="11">
      <c r="A11" s="1934" t="s">
        <v>7617</v>
      </c>
      <c r="B11" s="1935"/>
      <c r="C11" s="1803" t="s">
        <v>2106</v>
      </c>
      <c r="D11" s="1803" t="s">
        <v>1254</v>
      </c>
      <c r="E11" s="1803" t="s">
        <v>2424</v>
      </c>
      <c r="F11" s="1803" t="s">
        <v>2353</v>
      </c>
      <c r="G11" s="1803" t="s">
        <v>1756</v>
      </c>
      <c r="H11" s="1803" t="s">
        <v>3384</v>
      </c>
    </row>
    <row r="12">
      <c r="A12" s="1936" t="s">
        <v>4339</v>
      </c>
      <c r="B12" s="24"/>
      <c r="C12" s="24"/>
      <c r="D12" s="24"/>
      <c r="E12" s="24"/>
      <c r="F12" s="24"/>
      <c r="G12" s="24"/>
      <c r="H12" s="9"/>
    </row>
    <row r="13">
      <c r="A13" s="1937" t="s">
        <v>7618</v>
      </c>
      <c r="B13" s="1938" t="s">
        <v>7619</v>
      </c>
      <c r="C13" s="1938" t="s">
        <v>7615</v>
      </c>
      <c r="D13" s="1938" t="s">
        <v>7616</v>
      </c>
      <c r="E13" s="1938" t="s">
        <v>7617</v>
      </c>
      <c r="F13" s="1939" t="s">
        <v>7620</v>
      </c>
      <c r="G13" s="1939" t="s">
        <v>7621</v>
      </c>
      <c r="H13" s="1939" t="s">
        <v>7622</v>
      </c>
    </row>
    <row r="14">
      <c r="A14" s="1807" t="s">
        <v>7623</v>
      </c>
      <c r="B14" s="1803">
        <v>6.0</v>
      </c>
      <c r="C14" s="1803">
        <v>18.0</v>
      </c>
      <c r="D14" s="1940"/>
      <c r="E14" s="1940"/>
      <c r="F14" s="1941">
        <f t="shared" ref="F14:H14" si="1">if($B14*C14=0,"",$B14*C14)</f>
        <v>108</v>
      </c>
      <c r="G14" s="1941" t="str">
        <f t="shared" si="1"/>
        <v/>
      </c>
      <c r="H14" s="1941" t="str">
        <f t="shared" si="1"/>
        <v/>
      </c>
    </row>
    <row r="15">
      <c r="A15" s="1807" t="s">
        <v>7624</v>
      </c>
      <c r="B15" s="1803">
        <v>3.0</v>
      </c>
      <c r="C15" s="1803">
        <v>15.0</v>
      </c>
      <c r="D15" s="1803">
        <v>12.0</v>
      </c>
      <c r="E15" s="1940"/>
      <c r="F15" s="1941">
        <f t="shared" ref="F15:H15" si="2">if($B15*C15=0,"",$B15*C15)</f>
        <v>45</v>
      </c>
      <c r="G15" s="1941">
        <f t="shared" si="2"/>
        <v>36</v>
      </c>
      <c r="H15" s="1941" t="str">
        <f t="shared" si="2"/>
        <v/>
      </c>
    </row>
    <row r="16">
      <c r="A16" s="1807" t="s">
        <v>7625</v>
      </c>
      <c r="B16" s="1803">
        <v>8.0</v>
      </c>
      <c r="C16" s="1803">
        <v>9.0</v>
      </c>
      <c r="D16" s="1803">
        <v>9.0</v>
      </c>
      <c r="E16" s="1940"/>
      <c r="F16" s="1941">
        <f t="shared" ref="F16:H16" si="3">if($B16*C16=0,"",$B16*C16)</f>
        <v>72</v>
      </c>
      <c r="G16" s="1941">
        <f t="shared" si="3"/>
        <v>72</v>
      </c>
      <c r="H16" s="1941" t="str">
        <f t="shared" si="3"/>
        <v/>
      </c>
    </row>
    <row r="17">
      <c r="A17" s="1807" t="s">
        <v>7626</v>
      </c>
      <c r="B17" s="1803">
        <v>8.0</v>
      </c>
      <c r="C17" s="1803">
        <v>9.0</v>
      </c>
      <c r="D17" s="1940"/>
      <c r="E17" s="1803">
        <v>9.0</v>
      </c>
      <c r="F17" s="1941">
        <f t="shared" ref="F17:H17" si="4">if($B17*C17=0,"",$B17*C17)</f>
        <v>72</v>
      </c>
      <c r="G17" s="1941" t="str">
        <f t="shared" si="4"/>
        <v/>
      </c>
      <c r="H17" s="1941">
        <f t="shared" si="4"/>
        <v>72</v>
      </c>
    </row>
    <row r="18">
      <c r="A18" s="1807" t="s">
        <v>7627</v>
      </c>
      <c r="B18" s="1803">
        <v>8.0</v>
      </c>
      <c r="C18" s="1803">
        <v>15.0</v>
      </c>
      <c r="D18" s="1803">
        <v>12.0</v>
      </c>
      <c r="E18" s="1803"/>
      <c r="F18" s="1941">
        <f t="shared" ref="F18:H18" si="5">if($B18*C18=0,"",$B18*C18)</f>
        <v>120</v>
      </c>
      <c r="G18" s="1941">
        <f t="shared" si="5"/>
        <v>96</v>
      </c>
      <c r="H18" s="1941" t="str">
        <f t="shared" si="5"/>
        <v/>
      </c>
    </row>
    <row r="19">
      <c r="A19" s="1807" t="s">
        <v>7628</v>
      </c>
      <c r="B19" s="1803">
        <v>8.0</v>
      </c>
      <c r="C19" s="1803">
        <v>15.0</v>
      </c>
      <c r="D19" s="1803"/>
      <c r="E19" s="1803">
        <v>12.0</v>
      </c>
      <c r="F19" s="1941">
        <f t="shared" ref="F19:H19" si="6">if($B19*C19=0,"",$B19*C19)</f>
        <v>120</v>
      </c>
      <c r="G19" s="1941" t="str">
        <f t="shared" si="6"/>
        <v/>
      </c>
      <c r="H19" s="1941">
        <f t="shared" si="6"/>
        <v>96</v>
      </c>
    </row>
    <row r="20">
      <c r="A20" s="1807" t="s">
        <v>7629</v>
      </c>
      <c r="B20" s="1803">
        <v>1.0</v>
      </c>
      <c r="C20" s="1803">
        <v>36.0</v>
      </c>
      <c r="D20" s="1803">
        <v>18.0</v>
      </c>
      <c r="E20" s="1803">
        <v>18.0</v>
      </c>
      <c r="F20" s="1941">
        <f t="shared" ref="F20:H20" si="7">if($B20*C20=0,"",$B20*C20)</f>
        <v>36</v>
      </c>
      <c r="G20" s="1941">
        <f t="shared" si="7"/>
        <v>18</v>
      </c>
      <c r="H20" s="1941">
        <f t="shared" si="7"/>
        <v>18</v>
      </c>
    </row>
    <row r="21">
      <c r="A21" s="1807" t="s">
        <v>7630</v>
      </c>
      <c r="B21" s="1803">
        <v>1.0</v>
      </c>
      <c r="C21" s="1803">
        <v>36.0</v>
      </c>
      <c r="D21" s="1803">
        <v>36.0</v>
      </c>
      <c r="E21" s="1803">
        <v>18.0</v>
      </c>
      <c r="F21" s="1941">
        <f t="shared" ref="F21:H21" si="8">if($B21*C21=0,"",$B21*C21)</f>
        <v>36</v>
      </c>
      <c r="G21" s="1941">
        <f t="shared" si="8"/>
        <v>36</v>
      </c>
      <c r="H21" s="1941">
        <f t="shared" si="8"/>
        <v>18</v>
      </c>
    </row>
    <row r="22">
      <c r="A22" s="1937" t="s">
        <v>7631</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7618</v>
      </c>
      <c r="B24" s="1938" t="s">
        <v>7619</v>
      </c>
      <c r="C24" s="1938" t="s">
        <v>7615</v>
      </c>
      <c r="D24" s="1938" t="s">
        <v>7616</v>
      </c>
      <c r="E24" s="1938" t="s">
        <v>7617</v>
      </c>
      <c r="F24" s="1939" t="s">
        <v>7620</v>
      </c>
      <c r="G24" s="1939" t="s">
        <v>7621</v>
      </c>
      <c r="H24" s="1939" t="s">
        <v>7622</v>
      </c>
    </row>
    <row r="25">
      <c r="A25" s="1807" t="s">
        <v>7623</v>
      </c>
      <c r="B25" s="1803">
        <v>6.0</v>
      </c>
      <c r="C25" s="1940"/>
      <c r="D25" s="1803">
        <v>18.0</v>
      </c>
      <c r="E25" s="1940"/>
      <c r="F25" s="1941" t="str">
        <f t="shared" ref="F25:H25" si="10">if($B25*C25=0,"",$B25*C25)</f>
        <v/>
      </c>
      <c r="G25" s="1941">
        <f t="shared" si="10"/>
        <v>108</v>
      </c>
      <c r="H25" s="1941" t="str">
        <f t="shared" si="10"/>
        <v/>
      </c>
    </row>
    <row r="26">
      <c r="A26" s="1807" t="s">
        <v>7624</v>
      </c>
      <c r="B26" s="1803">
        <v>3.0</v>
      </c>
      <c r="C26" s="1940"/>
      <c r="D26" s="1803">
        <v>15.0</v>
      </c>
      <c r="E26" s="1803">
        <v>12.0</v>
      </c>
      <c r="F26" s="1941" t="str">
        <f t="shared" ref="F26:H26" si="11">if($B26*C26=0,"",$B26*C26)</f>
        <v/>
      </c>
      <c r="G26" s="1941">
        <f t="shared" si="11"/>
        <v>45</v>
      </c>
      <c r="H26" s="1941">
        <f t="shared" si="11"/>
        <v>36</v>
      </c>
    </row>
    <row r="27">
      <c r="A27" s="1807" t="s">
        <v>7632</v>
      </c>
      <c r="B27" s="1803">
        <v>6.0</v>
      </c>
      <c r="C27" s="1940"/>
      <c r="D27" s="1803">
        <v>18.0</v>
      </c>
      <c r="E27" s="1803">
        <v>18.0</v>
      </c>
      <c r="F27" s="1941" t="str">
        <f t="shared" ref="F27:H27" si="12">if($B27*C27=0,"",$B27*C27)</f>
        <v/>
      </c>
      <c r="G27" s="1941">
        <f t="shared" si="12"/>
        <v>108</v>
      </c>
      <c r="H27" s="1941">
        <f t="shared" si="12"/>
        <v>108</v>
      </c>
    </row>
    <row r="28">
      <c r="A28" s="1807" t="s">
        <v>7633</v>
      </c>
      <c r="B28" s="1803">
        <v>5.0</v>
      </c>
      <c r="C28" s="1940"/>
      <c r="D28" s="1803">
        <v>9.0</v>
      </c>
      <c r="E28" s="1803">
        <v>9.0</v>
      </c>
      <c r="F28" s="1941" t="str">
        <f t="shared" ref="F28:H28" si="13">if($B28*C28=0,"",$B28*C28)</f>
        <v/>
      </c>
      <c r="G28" s="1941">
        <f t="shared" si="13"/>
        <v>45</v>
      </c>
      <c r="H28" s="1941">
        <f t="shared" si="13"/>
        <v>45</v>
      </c>
    </row>
    <row r="29">
      <c r="A29" s="1807" t="s">
        <v>7634</v>
      </c>
      <c r="B29" s="1803">
        <v>4.0</v>
      </c>
      <c r="C29" s="1803">
        <v>36.0</v>
      </c>
      <c r="D29" s="1803">
        <v>36.0</v>
      </c>
      <c r="E29" s="1940"/>
      <c r="F29" s="1941">
        <f t="shared" ref="F29:H29" si="14">if($B29*C29=0,"",$B29*C29)</f>
        <v>144</v>
      </c>
      <c r="G29" s="1941">
        <f t="shared" si="14"/>
        <v>144</v>
      </c>
      <c r="H29" s="1941" t="str">
        <f t="shared" si="14"/>
        <v/>
      </c>
    </row>
    <row r="30">
      <c r="A30" s="1807" t="s">
        <v>7635</v>
      </c>
      <c r="B30" s="1803">
        <v>4.0</v>
      </c>
      <c r="C30" s="1803">
        <v>12.0</v>
      </c>
      <c r="D30" s="1803">
        <v>15.0</v>
      </c>
      <c r="E30" s="1803"/>
      <c r="F30" s="1941">
        <f t="shared" ref="F30:H30" si="15">if($B30*C30=0,"",$B30*C30)</f>
        <v>48</v>
      </c>
      <c r="G30" s="1941">
        <f t="shared" si="15"/>
        <v>60</v>
      </c>
      <c r="H30" s="1941" t="str">
        <f t="shared" si="15"/>
        <v/>
      </c>
    </row>
    <row r="31">
      <c r="A31" s="1807" t="s">
        <v>7636</v>
      </c>
      <c r="B31" s="1803">
        <v>1.0</v>
      </c>
      <c r="C31" s="1803">
        <v>18.0</v>
      </c>
      <c r="D31" s="1803">
        <v>36.0</v>
      </c>
      <c r="E31" s="1803">
        <v>18.0</v>
      </c>
      <c r="F31" s="1941">
        <f t="shared" ref="F31:H31" si="16">if($B31*C31=0,"",$B31*C31)</f>
        <v>18</v>
      </c>
      <c r="G31" s="1941">
        <f t="shared" si="16"/>
        <v>36</v>
      </c>
      <c r="H31" s="1941">
        <f t="shared" si="16"/>
        <v>18</v>
      </c>
    </row>
    <row r="32">
      <c r="A32" s="1807" t="s">
        <v>7637</v>
      </c>
      <c r="B32" s="1803">
        <v>1.0</v>
      </c>
      <c r="C32" s="1803">
        <v>36.0</v>
      </c>
      <c r="D32" s="1803">
        <v>54.0</v>
      </c>
      <c r="E32" s="1803">
        <v>36.0</v>
      </c>
      <c r="F32" s="1941">
        <f t="shared" ref="F32:H32" si="17">if($B32*C32=0,"",$B32*C32)</f>
        <v>36</v>
      </c>
      <c r="G32" s="1941">
        <f t="shared" si="17"/>
        <v>54</v>
      </c>
      <c r="H32" s="1941">
        <f t="shared" si="17"/>
        <v>36</v>
      </c>
    </row>
    <row r="33">
      <c r="A33" s="1937" t="s">
        <v>7631</v>
      </c>
      <c r="B33" s="1942"/>
      <c r="C33" s="1942"/>
      <c r="D33" s="1942"/>
      <c r="E33" s="1942"/>
      <c r="F33" s="1944">
        <f t="shared" ref="F33:H33" si="18">sum(F25:F32)</f>
        <v>246</v>
      </c>
      <c r="G33" s="1944">
        <f t="shared" si="18"/>
        <v>600</v>
      </c>
      <c r="H33" s="1944">
        <f t="shared" si="18"/>
        <v>243</v>
      </c>
    </row>
    <row r="34">
      <c r="A34" s="1945" t="s">
        <v>7638</v>
      </c>
      <c r="B34" s="24"/>
      <c r="C34" s="24"/>
      <c r="D34" s="24"/>
      <c r="E34" s="24"/>
      <c r="F34" s="24"/>
      <c r="G34" s="24"/>
      <c r="H34" s="9"/>
    </row>
    <row r="35">
      <c r="A35" s="1937" t="s">
        <v>7618</v>
      </c>
      <c r="B35" s="1938" t="s">
        <v>7619</v>
      </c>
      <c r="C35" s="1938" t="s">
        <v>7615</v>
      </c>
      <c r="D35" s="1938" t="s">
        <v>7616</v>
      </c>
      <c r="E35" s="1938" t="s">
        <v>7617</v>
      </c>
      <c r="F35" s="1939" t="s">
        <v>7620</v>
      </c>
      <c r="G35" s="1939" t="s">
        <v>7621</v>
      </c>
      <c r="H35" s="1939" t="s">
        <v>7622</v>
      </c>
    </row>
    <row r="36">
      <c r="A36" s="1807" t="s">
        <v>7623</v>
      </c>
      <c r="B36" s="1803">
        <v>8.0</v>
      </c>
      <c r="C36" s="1940"/>
      <c r="D36" s="1940"/>
      <c r="E36" s="1803">
        <v>18.0</v>
      </c>
      <c r="F36" s="1941" t="str">
        <f t="shared" ref="F36:H36" si="19">if($B36*C36=0,"",$B36*C36)</f>
        <v/>
      </c>
      <c r="G36" s="1941" t="str">
        <f t="shared" si="19"/>
        <v/>
      </c>
      <c r="H36" s="1941">
        <f t="shared" si="19"/>
        <v>144</v>
      </c>
    </row>
    <row r="37">
      <c r="A37" s="1807" t="s">
        <v>7624</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7639</v>
      </c>
      <c r="B39" s="1803">
        <v>3.0</v>
      </c>
      <c r="C39" s="1803">
        <v>24.0</v>
      </c>
      <c r="D39" s="1803"/>
      <c r="E39" s="1803">
        <v>24.0</v>
      </c>
      <c r="F39" s="1941">
        <f t="shared" ref="F39:H39" si="22">if($B39*C39=0,"",$B39*C39)</f>
        <v>72</v>
      </c>
      <c r="G39" s="1941" t="str">
        <f t="shared" si="22"/>
        <v/>
      </c>
      <c r="H39" s="1941">
        <f t="shared" si="22"/>
        <v>72</v>
      </c>
    </row>
    <row r="40">
      <c r="A40" s="1807" t="s">
        <v>7640</v>
      </c>
      <c r="B40" s="1803">
        <v>10.0</v>
      </c>
      <c r="C40" s="1940"/>
      <c r="D40" s="1803">
        <v>6.0</v>
      </c>
      <c r="E40" s="1803">
        <v>6.0</v>
      </c>
      <c r="F40" s="1941" t="str">
        <f t="shared" ref="F40:H40" si="23">if($B40*C40=0,"",$B40*C40)</f>
        <v/>
      </c>
      <c r="G40" s="1941">
        <f t="shared" si="23"/>
        <v>60</v>
      </c>
      <c r="H40" s="1941">
        <f t="shared" si="23"/>
        <v>60</v>
      </c>
    </row>
    <row r="41">
      <c r="A41" s="1807" t="s">
        <v>7641</v>
      </c>
      <c r="B41" s="1803">
        <v>5.0</v>
      </c>
      <c r="C41" s="1803"/>
      <c r="D41" s="1803">
        <v>27.0</v>
      </c>
      <c r="E41" s="1803">
        <v>27.0</v>
      </c>
      <c r="F41" s="1941" t="str">
        <f t="shared" ref="F41:H41" si="24">if($B41*C41=0,"",$B41*C41)</f>
        <v/>
      </c>
      <c r="G41" s="1941">
        <f t="shared" si="24"/>
        <v>135</v>
      </c>
      <c r="H41" s="1941">
        <f t="shared" si="24"/>
        <v>135</v>
      </c>
    </row>
    <row r="42">
      <c r="A42" s="1807" t="s">
        <v>7642</v>
      </c>
      <c r="B42" s="1803">
        <v>1.0</v>
      </c>
      <c r="C42" s="1803">
        <v>36.0</v>
      </c>
      <c r="D42" s="1803">
        <v>36.0</v>
      </c>
      <c r="E42" s="1803">
        <v>36.0</v>
      </c>
      <c r="F42" s="1941">
        <f t="shared" ref="F42:H42" si="25">if($B42*C42=0,"",$B42*C42)</f>
        <v>36</v>
      </c>
      <c r="G42" s="1941">
        <f t="shared" si="25"/>
        <v>36</v>
      </c>
      <c r="H42" s="1941">
        <f t="shared" si="25"/>
        <v>36</v>
      </c>
    </row>
    <row r="43">
      <c r="A43" s="1807" t="s">
        <v>7643</v>
      </c>
      <c r="B43" s="1803">
        <v>1.0</v>
      </c>
      <c r="C43" s="1803">
        <v>75.0</v>
      </c>
      <c r="D43" s="1803">
        <v>30.0</v>
      </c>
      <c r="E43" s="1803">
        <v>75.0</v>
      </c>
      <c r="F43" s="1941">
        <f t="shared" ref="F43:H43" si="26">if($B43*C43=0,"",$B43*C43)</f>
        <v>75</v>
      </c>
      <c r="G43" s="1941">
        <f t="shared" si="26"/>
        <v>30</v>
      </c>
      <c r="H43" s="1941">
        <f t="shared" si="26"/>
        <v>75</v>
      </c>
    </row>
    <row r="44">
      <c r="A44" s="1946" t="s">
        <v>7631</v>
      </c>
      <c r="B44" s="1947"/>
      <c r="C44" s="1947"/>
      <c r="D44" s="1947"/>
      <c r="E44" s="1947"/>
      <c r="F44" s="1948">
        <f t="shared" ref="F44:H44" si="27">sum(F36:F43)</f>
        <v>291</v>
      </c>
      <c r="G44" s="1948">
        <f t="shared" si="27"/>
        <v>261</v>
      </c>
      <c r="H44" s="1948">
        <f t="shared" si="27"/>
        <v>657</v>
      </c>
    </row>
    <row r="45">
      <c r="A45" s="1949" t="s">
        <v>7644</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7507</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7612</v>
      </c>
      <c r="C5" s="24"/>
      <c r="D5" s="1956" t="str">
        <f>concatenate(if(int($A5-now())=0,"",int($A5-now())),switch(int($A5-now()),0,"",1," Day"," Days"))</f>
        <v>-1103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7613</v>
      </c>
      <c r="B7" s="559"/>
      <c r="C7" s="559"/>
      <c r="D7" s="559"/>
      <c r="E7" s="559"/>
      <c r="F7" s="559"/>
      <c r="G7" s="559"/>
      <c r="H7" s="560"/>
    </row>
    <row r="8">
      <c r="A8" s="1933" t="s">
        <v>7614</v>
      </c>
      <c r="B8" s="24"/>
      <c r="C8" s="24"/>
      <c r="D8" s="24"/>
      <c r="E8" s="24"/>
      <c r="F8" s="24"/>
      <c r="G8" s="24"/>
      <c r="H8" s="9"/>
    </row>
    <row r="9">
      <c r="A9" s="1934" t="s">
        <v>7645</v>
      </c>
      <c r="B9" s="1935"/>
      <c r="C9" s="1803" t="s">
        <v>1171</v>
      </c>
      <c r="D9" s="1803" t="s">
        <v>2410</v>
      </c>
      <c r="E9" s="1803" t="s">
        <v>1504</v>
      </c>
      <c r="F9" s="1803" t="s">
        <v>332</v>
      </c>
      <c r="G9" s="1803" t="s">
        <v>1298</v>
      </c>
      <c r="H9" s="1803" t="s">
        <v>2128</v>
      </c>
    </row>
    <row r="10">
      <c r="A10" s="1934" t="s">
        <v>7646</v>
      </c>
      <c r="B10" s="1935"/>
      <c r="C10" s="1803" t="s">
        <v>529</v>
      </c>
      <c r="D10" s="1803" t="s">
        <v>2353</v>
      </c>
      <c r="E10" s="1803" t="s">
        <v>2069</v>
      </c>
      <c r="F10" s="1803" t="s">
        <v>454</v>
      </c>
      <c r="G10" s="1803" t="s">
        <v>671</v>
      </c>
      <c r="H10" s="1803" t="s">
        <v>1280</v>
      </c>
    </row>
    <row r="11">
      <c r="A11" s="1934" t="s">
        <v>7647</v>
      </c>
      <c r="B11" s="1935"/>
      <c r="C11" s="1803" t="s">
        <v>779</v>
      </c>
      <c r="D11" s="1803" t="s">
        <v>1123</v>
      </c>
      <c r="E11" s="1803" t="s">
        <v>2319</v>
      </c>
      <c r="F11" s="1803" t="s">
        <v>1756</v>
      </c>
      <c r="G11" s="1803" t="s">
        <v>673</v>
      </c>
      <c r="H11" s="1803" t="s">
        <v>554</v>
      </c>
    </row>
    <row r="12">
      <c r="A12" s="1936" t="s">
        <v>7648</v>
      </c>
      <c r="B12" s="24"/>
      <c r="C12" s="24"/>
      <c r="D12" s="24"/>
      <c r="E12" s="24"/>
      <c r="F12" s="24"/>
      <c r="G12" s="24"/>
      <c r="H12" s="9"/>
    </row>
    <row r="13">
      <c r="A13" s="1937" t="s">
        <v>7618</v>
      </c>
      <c r="B13" s="1938" t="s">
        <v>7619</v>
      </c>
      <c r="C13" s="1938" t="s">
        <v>7649</v>
      </c>
      <c r="D13" s="1938" t="s">
        <v>7650</v>
      </c>
      <c r="E13" s="1938" t="s">
        <v>7651</v>
      </c>
      <c r="F13" s="1939" t="s">
        <v>7652</v>
      </c>
      <c r="G13" s="1939" t="s">
        <v>7653</v>
      </c>
      <c r="H13" s="1939" t="s">
        <v>7654</v>
      </c>
    </row>
    <row r="14">
      <c r="A14" s="1807" t="s">
        <v>7623</v>
      </c>
      <c r="B14" s="1803">
        <v>6.0</v>
      </c>
      <c r="C14" s="1803">
        <v>12.0</v>
      </c>
      <c r="D14" s="1940"/>
      <c r="E14" s="1940"/>
      <c r="F14" s="1941">
        <f t="shared" ref="F14:F21" si="1">$B14*C14</f>
        <v>72</v>
      </c>
      <c r="G14" s="1941"/>
      <c r="H14" s="1941"/>
    </row>
    <row r="15">
      <c r="A15" s="1807" t="s">
        <v>7655</v>
      </c>
      <c r="B15" s="1803">
        <v>3.0</v>
      </c>
      <c r="C15" s="1803">
        <v>10.0</v>
      </c>
      <c r="D15" s="1803">
        <v>8.0</v>
      </c>
      <c r="E15" s="1940"/>
      <c r="F15" s="1941">
        <f t="shared" si="1"/>
        <v>30</v>
      </c>
      <c r="G15" s="1941">
        <f t="shared" ref="G15:G16" si="2">$B15*D15</f>
        <v>24</v>
      </c>
      <c r="H15" s="1941"/>
    </row>
    <row r="16">
      <c r="A16" s="1807" t="s">
        <v>7625</v>
      </c>
      <c r="B16" s="1803">
        <v>10.0</v>
      </c>
      <c r="C16" s="1803">
        <v>6.0</v>
      </c>
      <c r="D16" s="1803">
        <v>6.0</v>
      </c>
      <c r="E16" s="1940"/>
      <c r="F16" s="1941">
        <f t="shared" si="1"/>
        <v>60</v>
      </c>
      <c r="G16" s="1941">
        <f t="shared" si="2"/>
        <v>60</v>
      </c>
      <c r="H16" s="1941"/>
    </row>
    <row r="17">
      <c r="A17" s="1807" t="s">
        <v>7656</v>
      </c>
      <c r="B17" s="1803">
        <v>5.0</v>
      </c>
      <c r="C17" s="1803">
        <v>8.0</v>
      </c>
      <c r="D17" s="1940"/>
      <c r="E17" s="1803">
        <v>8.0</v>
      </c>
      <c r="F17" s="1941">
        <f t="shared" si="1"/>
        <v>40</v>
      </c>
      <c r="G17" s="1941"/>
      <c r="H17" s="1941">
        <f t="shared" ref="H17:H19" si="3">$B17*E17</f>
        <v>40</v>
      </c>
    </row>
    <row r="18">
      <c r="A18" s="1807" t="s">
        <v>7657</v>
      </c>
      <c r="B18" s="1803">
        <v>5.0</v>
      </c>
      <c r="C18" s="1803">
        <v>6.0</v>
      </c>
      <c r="D18" s="1940"/>
      <c r="E18" s="1803">
        <v>6.0</v>
      </c>
      <c r="F18" s="1941">
        <f t="shared" si="1"/>
        <v>30</v>
      </c>
      <c r="G18" s="1941"/>
      <c r="H18" s="1941">
        <f t="shared" si="3"/>
        <v>30</v>
      </c>
    </row>
    <row r="19">
      <c r="A19" s="1807" t="s">
        <v>7635</v>
      </c>
      <c r="B19" s="1803">
        <v>4.0</v>
      </c>
      <c r="C19" s="1803">
        <v>10.0</v>
      </c>
      <c r="D19" s="1940"/>
      <c r="E19" s="1803">
        <v>8.0</v>
      </c>
      <c r="F19" s="1941">
        <f t="shared" si="1"/>
        <v>40</v>
      </c>
      <c r="G19" s="1941"/>
      <c r="H19" s="1941">
        <f t="shared" si="3"/>
        <v>32</v>
      </c>
    </row>
    <row r="20">
      <c r="A20" s="1807" t="s">
        <v>7658</v>
      </c>
      <c r="B20" s="1803">
        <v>1.0</v>
      </c>
      <c r="C20" s="1803">
        <v>24.0</v>
      </c>
      <c r="D20" s="1803">
        <v>12.0</v>
      </c>
      <c r="E20" s="1803">
        <v>12.0</v>
      </c>
      <c r="F20" s="1941">
        <f t="shared" si="1"/>
        <v>24</v>
      </c>
      <c r="G20" s="1941">
        <f t="shared" ref="G20:H20" si="4">$B20*D20</f>
        <v>12</v>
      </c>
      <c r="H20" s="1941">
        <f t="shared" si="4"/>
        <v>12</v>
      </c>
    </row>
    <row r="21">
      <c r="A21" s="1807" t="s">
        <v>7659</v>
      </c>
      <c r="B21" s="1803">
        <v>1.0</v>
      </c>
      <c r="C21" s="1803">
        <v>24.0</v>
      </c>
      <c r="D21" s="1803">
        <v>24.0</v>
      </c>
      <c r="E21" s="1803">
        <v>12.0</v>
      </c>
      <c r="F21" s="1941">
        <f t="shared" si="1"/>
        <v>24</v>
      </c>
      <c r="G21" s="1941">
        <f t="shared" ref="G21:H21" si="5">$B21*D21</f>
        <v>24</v>
      </c>
      <c r="H21" s="1941">
        <f t="shared" si="5"/>
        <v>12</v>
      </c>
    </row>
    <row r="22">
      <c r="A22" s="1937" t="s">
        <v>7631</v>
      </c>
      <c r="B22" s="1942"/>
      <c r="C22" s="1942"/>
      <c r="D22" s="1942"/>
      <c r="E22" s="1942"/>
      <c r="F22" s="1943">
        <f t="shared" ref="F22:H22" si="6">sum(F14:F21)</f>
        <v>320</v>
      </c>
      <c r="G22" s="1943">
        <f t="shared" si="6"/>
        <v>120</v>
      </c>
      <c r="H22" s="1943">
        <f t="shared" si="6"/>
        <v>126</v>
      </c>
    </row>
    <row r="23">
      <c r="A23" s="1867" t="s">
        <v>7660</v>
      </c>
      <c r="B23" s="24"/>
      <c r="C23" s="24"/>
      <c r="D23" s="24"/>
      <c r="E23" s="24"/>
      <c r="F23" s="24"/>
      <c r="G23" s="24"/>
      <c r="H23" s="9"/>
    </row>
    <row r="24">
      <c r="A24" s="1937" t="s">
        <v>7618</v>
      </c>
      <c r="B24" s="1938" t="s">
        <v>7619</v>
      </c>
      <c r="C24" s="1938" t="s">
        <v>7649</v>
      </c>
      <c r="D24" s="1938" t="s">
        <v>7650</v>
      </c>
      <c r="E24" s="1938" t="s">
        <v>7651</v>
      </c>
      <c r="F24" s="1939" t="s">
        <v>7652</v>
      </c>
      <c r="G24" s="1939" t="s">
        <v>7653</v>
      </c>
      <c r="H24" s="1939" t="s">
        <v>7654</v>
      </c>
    </row>
    <row r="25">
      <c r="A25" s="1807" t="s">
        <v>7623</v>
      </c>
      <c r="B25" s="1803">
        <v>6.0</v>
      </c>
      <c r="C25" s="1940"/>
      <c r="D25" s="1803">
        <v>12.0</v>
      </c>
      <c r="E25" s="1940"/>
      <c r="F25" s="1941"/>
      <c r="G25" s="1941">
        <f t="shared" ref="G25:G28" si="7">$B25*D25</f>
        <v>72</v>
      </c>
      <c r="H25" s="1941"/>
    </row>
    <row r="26">
      <c r="A26" s="1807" t="s">
        <v>7655</v>
      </c>
      <c r="B26" s="1803">
        <v>3.0</v>
      </c>
      <c r="C26" s="1940"/>
      <c r="D26" s="1803">
        <v>10.0</v>
      </c>
      <c r="E26" s="1803">
        <v>8.0</v>
      </c>
      <c r="F26" s="1941"/>
      <c r="G26" s="1941">
        <f t="shared" si="7"/>
        <v>30</v>
      </c>
      <c r="H26" s="1941">
        <f t="shared" ref="H26:H28" si="8">$B26*E26</f>
        <v>24</v>
      </c>
    </row>
    <row r="27">
      <c r="A27" s="1807" t="s">
        <v>7661</v>
      </c>
      <c r="B27" s="1803">
        <v>5.0</v>
      </c>
      <c r="C27" s="1940"/>
      <c r="D27" s="1803">
        <v>12.0</v>
      </c>
      <c r="E27" s="1803">
        <v>8.0</v>
      </c>
      <c r="F27" s="1941"/>
      <c r="G27" s="1941">
        <f t="shared" si="7"/>
        <v>60</v>
      </c>
      <c r="H27" s="1941">
        <f t="shared" si="8"/>
        <v>40</v>
      </c>
    </row>
    <row r="28">
      <c r="A28" s="1807" t="s">
        <v>7662</v>
      </c>
      <c r="B28" s="1803">
        <v>5.0</v>
      </c>
      <c r="C28" s="1940"/>
      <c r="D28" s="1803">
        <v>6.0</v>
      </c>
      <c r="E28" s="1803">
        <v>6.0</v>
      </c>
      <c r="F28" s="1941"/>
      <c r="G28" s="1941">
        <f t="shared" si="7"/>
        <v>30</v>
      </c>
      <c r="H28" s="1941">
        <f t="shared" si="8"/>
        <v>30</v>
      </c>
    </row>
    <row r="29">
      <c r="A29" s="1807" t="s">
        <v>7663</v>
      </c>
      <c r="B29" s="1803">
        <v>5.0</v>
      </c>
      <c r="C29" s="1803">
        <v>24.0</v>
      </c>
      <c r="D29" s="1803">
        <v>24.0</v>
      </c>
      <c r="E29" s="1940"/>
      <c r="F29" s="1941">
        <f t="shared" ref="F29:G29" si="9">$B29*C29</f>
        <v>120</v>
      </c>
      <c r="G29" s="1941">
        <f t="shared" si="9"/>
        <v>120</v>
      </c>
      <c r="H29" s="1941"/>
    </row>
    <row r="30">
      <c r="A30" s="1807" t="s">
        <v>7664</v>
      </c>
      <c r="B30" s="1803">
        <v>1.0</v>
      </c>
      <c r="C30" s="1803">
        <v>24.0</v>
      </c>
      <c r="D30" s="1803">
        <v>24.0</v>
      </c>
      <c r="E30" s="1940"/>
      <c r="F30" s="1941">
        <f t="shared" ref="F30:G30" si="10">$B30*C30</f>
        <v>24</v>
      </c>
      <c r="G30" s="1941">
        <f t="shared" si="10"/>
        <v>24</v>
      </c>
      <c r="H30" s="1941"/>
    </row>
    <row r="31">
      <c r="A31" s="1807" t="s">
        <v>7665</v>
      </c>
      <c r="B31" s="1803">
        <v>1.0</v>
      </c>
      <c r="C31" s="1803">
        <v>12.0</v>
      </c>
      <c r="D31" s="1803">
        <v>24.0</v>
      </c>
      <c r="E31" s="1803">
        <v>24.0</v>
      </c>
      <c r="F31" s="1941">
        <f t="shared" ref="F31:H31" si="11">$B31*C31</f>
        <v>12</v>
      </c>
      <c r="G31" s="1941">
        <f t="shared" si="11"/>
        <v>24</v>
      </c>
      <c r="H31" s="1941">
        <f t="shared" si="11"/>
        <v>24</v>
      </c>
    </row>
    <row r="32">
      <c r="A32" s="1807" t="s">
        <v>7666</v>
      </c>
      <c r="B32" s="1803">
        <v>1.0</v>
      </c>
      <c r="C32" s="1803">
        <v>12.0</v>
      </c>
      <c r="D32" s="1803">
        <v>24.0</v>
      </c>
      <c r="E32" s="1803">
        <v>24.0</v>
      </c>
      <c r="F32" s="1941">
        <f t="shared" ref="F32:H32" si="12">$B32*C32</f>
        <v>12</v>
      </c>
      <c r="G32" s="1941">
        <f t="shared" si="12"/>
        <v>24</v>
      </c>
      <c r="H32" s="1941">
        <f t="shared" si="12"/>
        <v>24</v>
      </c>
    </row>
    <row r="33">
      <c r="A33" s="1937" t="s">
        <v>7631</v>
      </c>
      <c r="B33" s="1942"/>
      <c r="C33" s="1942"/>
      <c r="D33" s="1942"/>
      <c r="E33" s="1942"/>
      <c r="F33" s="1944">
        <f t="shared" ref="F33:H33" si="13">sum(F25:F32)</f>
        <v>168</v>
      </c>
      <c r="G33" s="1944">
        <f t="shared" si="13"/>
        <v>384</v>
      </c>
      <c r="H33" s="1944">
        <f t="shared" si="13"/>
        <v>142</v>
      </c>
    </row>
    <row r="34">
      <c r="A34" s="1945" t="s">
        <v>7667</v>
      </c>
      <c r="B34" s="24"/>
      <c r="C34" s="24"/>
      <c r="D34" s="24"/>
      <c r="E34" s="24"/>
      <c r="F34" s="24"/>
      <c r="G34" s="24"/>
      <c r="H34" s="9"/>
    </row>
    <row r="35">
      <c r="A35" s="1937" t="s">
        <v>7618</v>
      </c>
      <c r="B35" s="1938" t="s">
        <v>7619</v>
      </c>
      <c r="C35" s="1938" t="s">
        <v>7649</v>
      </c>
      <c r="D35" s="1938" t="s">
        <v>7650</v>
      </c>
      <c r="E35" s="1938" t="s">
        <v>7651</v>
      </c>
      <c r="F35" s="1939" t="s">
        <v>7652</v>
      </c>
      <c r="G35" s="1939" t="s">
        <v>7653</v>
      </c>
      <c r="H35" s="1939" t="s">
        <v>7654</v>
      </c>
    </row>
    <row r="36">
      <c r="A36" s="1807" t="s">
        <v>7623</v>
      </c>
      <c r="B36" s="1803">
        <v>6.0</v>
      </c>
      <c r="C36" s="1940"/>
      <c r="D36" s="1940"/>
      <c r="E36" s="1803">
        <v>12.0</v>
      </c>
      <c r="F36" s="1941"/>
      <c r="G36" s="1941"/>
      <c r="H36" s="1941">
        <f t="shared" ref="H36:H39" si="14">$B36*E36</f>
        <v>72</v>
      </c>
    </row>
    <row r="37">
      <c r="A37" s="1807" t="s">
        <v>7668</v>
      </c>
      <c r="B37" s="1803">
        <v>3.0</v>
      </c>
      <c r="C37" s="1803">
        <v>9.0</v>
      </c>
      <c r="D37" s="1940"/>
      <c r="E37" s="1803">
        <v>10.0</v>
      </c>
      <c r="F37" s="1941">
        <f t="shared" ref="F37:F39" si="15">$B37*C37</f>
        <v>27</v>
      </c>
      <c r="G37" s="1941"/>
      <c r="H37" s="1941">
        <f t="shared" si="14"/>
        <v>30</v>
      </c>
    </row>
    <row r="38">
      <c r="A38" s="1807" t="s">
        <v>7669</v>
      </c>
      <c r="B38" s="1803">
        <v>4.0</v>
      </c>
      <c r="C38" s="1803">
        <v>16.0</v>
      </c>
      <c r="D38" s="1803"/>
      <c r="E38" s="1803">
        <v>16.0</v>
      </c>
      <c r="F38" s="1941">
        <f t="shared" si="15"/>
        <v>64</v>
      </c>
      <c r="G38" s="1941"/>
      <c r="H38" s="1941">
        <f t="shared" si="14"/>
        <v>64</v>
      </c>
    </row>
    <row r="39">
      <c r="A39" s="1807" t="s">
        <v>7639</v>
      </c>
      <c r="B39" s="1803">
        <v>3.0</v>
      </c>
      <c r="C39" s="1803">
        <v>16.0</v>
      </c>
      <c r="D39" s="1803"/>
      <c r="E39" s="1803">
        <v>16.0</v>
      </c>
      <c r="F39" s="1941">
        <f t="shared" si="15"/>
        <v>48</v>
      </c>
      <c r="G39" s="1941"/>
      <c r="H39" s="1941">
        <f t="shared" si="14"/>
        <v>48</v>
      </c>
    </row>
    <row r="40">
      <c r="A40" s="1807" t="s">
        <v>7640</v>
      </c>
      <c r="B40" s="1803">
        <v>10.0</v>
      </c>
      <c r="C40" s="1940"/>
      <c r="D40" s="1803">
        <v>4.0</v>
      </c>
      <c r="E40" s="1803">
        <v>4.0</v>
      </c>
      <c r="F40" s="1941"/>
      <c r="G40" s="1941">
        <f t="shared" ref="G40:H40" si="16">$B40*D40</f>
        <v>40</v>
      </c>
      <c r="H40" s="1941">
        <f t="shared" si="16"/>
        <v>40</v>
      </c>
    </row>
    <row r="41">
      <c r="A41" s="1807" t="s">
        <v>7641</v>
      </c>
      <c r="B41" s="1803">
        <v>5.0</v>
      </c>
      <c r="C41" s="1803"/>
      <c r="D41" s="1803">
        <v>18.0</v>
      </c>
      <c r="E41" s="1803">
        <v>18.0</v>
      </c>
      <c r="F41" s="1941"/>
      <c r="G41" s="1941">
        <f t="shared" ref="G41:H41" si="17">$B41*D41</f>
        <v>90</v>
      </c>
      <c r="H41" s="1941">
        <f t="shared" si="17"/>
        <v>90</v>
      </c>
    </row>
    <row r="42">
      <c r="A42" s="1807" t="s">
        <v>7670</v>
      </c>
      <c r="B42" s="1803">
        <v>1.0</v>
      </c>
      <c r="C42" s="1803">
        <v>24.0</v>
      </c>
      <c r="D42" s="1803">
        <v>24.0</v>
      </c>
      <c r="E42" s="1803">
        <v>24.0</v>
      </c>
      <c r="F42" s="1941">
        <f t="shared" ref="F42:H42" si="18">$B42*C42</f>
        <v>24</v>
      </c>
      <c r="G42" s="1941">
        <f t="shared" si="18"/>
        <v>24</v>
      </c>
      <c r="H42" s="1941">
        <f t="shared" si="18"/>
        <v>24</v>
      </c>
    </row>
    <row r="43">
      <c r="A43" s="1807" t="s">
        <v>7643</v>
      </c>
      <c r="B43" s="1803">
        <v>1.0</v>
      </c>
      <c r="C43" s="1803">
        <v>50.0</v>
      </c>
      <c r="D43" s="1803">
        <v>20.0</v>
      </c>
      <c r="E43" s="1803">
        <v>50.0</v>
      </c>
      <c r="F43" s="1941">
        <f t="shared" ref="F43:H43" si="19">$B43*C43</f>
        <v>50</v>
      </c>
      <c r="G43" s="1941">
        <f t="shared" si="19"/>
        <v>20</v>
      </c>
      <c r="H43" s="1941">
        <f t="shared" si="19"/>
        <v>50</v>
      </c>
    </row>
    <row r="44">
      <c r="A44" s="1946" t="s">
        <v>7631</v>
      </c>
      <c r="B44" s="1947"/>
      <c r="C44" s="1947"/>
      <c r="D44" s="1947"/>
      <c r="E44" s="1947"/>
      <c r="F44" s="1948">
        <f t="shared" ref="F44:H44" si="20">sum(F36:F43)</f>
        <v>213</v>
      </c>
      <c r="G44" s="1948">
        <f t="shared" si="20"/>
        <v>174</v>
      </c>
      <c r="H44" s="1948">
        <f t="shared" si="20"/>
        <v>418</v>
      </c>
    </row>
    <row r="45">
      <c r="A45" s="1949" t="s">
        <v>7644</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7671</v>
      </c>
      <c r="B48" s="1959" t="s">
        <v>7672</v>
      </c>
      <c r="C48" s="1960"/>
      <c r="D48" s="1961"/>
      <c r="E48" s="1962"/>
      <c r="F48" s="1963"/>
      <c r="G48" s="1963"/>
      <c r="H48" s="1963"/>
    </row>
    <row r="49">
      <c r="A49" s="1964" t="s">
        <v>7673</v>
      </c>
      <c r="B49" s="1965" t="s">
        <v>7674</v>
      </c>
      <c r="C49" s="24"/>
      <c r="D49" s="24"/>
      <c r="E49" s="9"/>
      <c r="F49" s="986"/>
      <c r="G49" s="986"/>
      <c r="H49" s="986"/>
    </row>
    <row r="50">
      <c r="A50" s="1964" t="s">
        <v>7675</v>
      </c>
      <c r="B50" s="1966" t="s">
        <v>7676</v>
      </c>
      <c r="C50" s="24"/>
      <c r="D50" s="24"/>
      <c r="E50" s="9"/>
      <c r="F50" s="986"/>
      <c r="G50" s="1967"/>
      <c r="H50" s="1967"/>
    </row>
    <row r="51">
      <c r="A51" s="1964" t="s">
        <v>7677</v>
      </c>
      <c r="B51" s="1966" t="s">
        <v>7678</v>
      </c>
      <c r="C51" s="24"/>
      <c r="D51" s="24"/>
      <c r="E51" s="9"/>
      <c r="F51" s="986"/>
      <c r="G51" s="986"/>
      <c r="H51" s="1967"/>
    </row>
    <row r="52">
      <c r="A52" s="1957"/>
      <c r="B52" s="1968"/>
      <c r="C52" s="1968"/>
      <c r="D52" s="1968"/>
      <c r="E52" s="1969"/>
      <c r="F52" s="1970"/>
      <c r="G52" s="1969"/>
      <c r="H52" s="1969"/>
    </row>
    <row r="53">
      <c r="A53" s="1959" t="s">
        <v>7679</v>
      </c>
      <c r="B53" s="1959" t="s">
        <v>7672</v>
      </c>
      <c r="C53" s="1960"/>
      <c r="D53" s="1961"/>
      <c r="E53" s="1962"/>
      <c r="F53" s="1963"/>
      <c r="G53" s="1963"/>
      <c r="H53" s="1963"/>
    </row>
    <row r="54">
      <c r="A54" s="1964" t="s">
        <v>7673</v>
      </c>
      <c r="B54" s="1971" t="s">
        <v>7680</v>
      </c>
      <c r="C54" s="24"/>
      <c r="D54" s="24"/>
      <c r="E54" s="9"/>
      <c r="F54" s="1967"/>
      <c r="G54" s="1967"/>
      <c r="H54" s="1967"/>
    </row>
    <row r="55">
      <c r="A55" s="1964" t="s">
        <v>7681</v>
      </c>
      <c r="B55" s="1966" t="s">
        <v>7682</v>
      </c>
      <c r="C55" s="24"/>
      <c r="D55" s="24"/>
      <c r="E55" s="9"/>
      <c r="F55" s="1967"/>
      <c r="G55" s="1967"/>
      <c r="H55" s="1967"/>
    </row>
    <row r="56">
      <c r="A56" s="1964" t="s">
        <v>7683</v>
      </c>
      <c r="B56" s="1966" t="s">
        <v>7684</v>
      </c>
      <c r="C56" s="24"/>
      <c r="D56" s="24"/>
      <c r="E56" s="9"/>
      <c r="F56" s="986"/>
      <c r="G56" s="986"/>
      <c r="H56" s="1967"/>
    </row>
    <row r="57">
      <c r="A57" s="1957"/>
      <c r="B57" s="1968"/>
      <c r="C57" s="1968"/>
      <c r="D57" s="1972"/>
      <c r="E57" s="1970"/>
      <c r="F57" s="1970"/>
      <c r="G57" s="1970"/>
      <c r="H57" s="1970"/>
    </row>
    <row r="58">
      <c r="A58" s="1959" t="s">
        <v>7685</v>
      </c>
      <c r="B58" s="1959" t="s">
        <v>7672</v>
      </c>
      <c r="C58" s="1960"/>
      <c r="D58" s="1961"/>
      <c r="E58" s="1962"/>
      <c r="F58" s="1963"/>
      <c r="G58" s="1963"/>
      <c r="H58" s="1963"/>
    </row>
    <row r="59">
      <c r="A59" s="1964" t="s">
        <v>7673</v>
      </c>
      <c r="B59" s="1971" t="s">
        <v>7686</v>
      </c>
      <c r="C59" s="24"/>
      <c r="D59" s="24"/>
      <c r="E59" s="9"/>
      <c r="F59" s="1967"/>
      <c r="G59" s="1967"/>
      <c r="H59" s="1967"/>
    </row>
    <row r="60">
      <c r="A60" s="1964" t="s">
        <v>7687</v>
      </c>
      <c r="B60" s="1966" t="s">
        <v>7688</v>
      </c>
      <c r="C60" s="24"/>
      <c r="D60" s="24"/>
      <c r="E60" s="9"/>
      <c r="F60" s="986"/>
      <c r="G60" s="1967"/>
      <c r="H60" s="1967"/>
    </row>
    <row r="61">
      <c r="A61" s="1964" t="s">
        <v>7689</v>
      </c>
      <c r="B61" s="1973" t="s">
        <v>7690</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7507</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7507</v>
      </c>
      <c r="B1" s="9"/>
      <c r="C1" s="1978" t="s">
        <v>7691</v>
      </c>
      <c r="D1" s="24"/>
      <c r="E1" s="24"/>
      <c r="F1" s="1979"/>
      <c r="G1" s="1979"/>
      <c r="H1" s="1979"/>
      <c r="I1" s="1980"/>
    </row>
    <row r="2">
      <c r="A2" s="1981" t="s">
        <v>7692</v>
      </c>
      <c r="B2" s="9"/>
      <c r="C2" s="1982" t="s">
        <v>7693</v>
      </c>
      <c r="D2" s="1983" t="s">
        <v>7694</v>
      </c>
      <c r="E2" s="1983" t="s">
        <v>7695</v>
      </c>
      <c r="F2" s="1982" t="s">
        <v>7696</v>
      </c>
      <c r="G2" s="1982" t="s">
        <v>84</v>
      </c>
      <c r="H2" s="1982" t="s">
        <v>7697</v>
      </c>
      <c r="I2" s="1982" t="s">
        <v>7698</v>
      </c>
    </row>
    <row r="3">
      <c r="A3" s="1984" t="s">
        <v>7699</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7700</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7701</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7702</v>
      </c>
      <c r="C7" s="1996"/>
      <c r="D7" s="1995"/>
      <c r="E7" s="1995"/>
      <c r="F7" s="1996"/>
      <c r="G7" s="1996"/>
      <c r="H7" s="1996"/>
      <c r="I7" s="1996"/>
    </row>
    <row r="8">
      <c r="A8" s="1991">
        <f t="shared" si="1"/>
        <v>0</v>
      </c>
      <c r="B8" s="1997">
        <f t="shared" ref="B8:B38" si="2">B9+7</f>
        <v>44231</v>
      </c>
      <c r="C8" s="1996" t="s">
        <v>7703</v>
      </c>
      <c r="D8" s="1995"/>
      <c r="E8" s="1995"/>
      <c r="F8" s="1996"/>
      <c r="G8" s="1996"/>
      <c r="H8" s="1996"/>
      <c r="I8" s="1996"/>
    </row>
    <row r="9">
      <c r="A9" s="1991">
        <f t="shared" si="1"/>
        <v>0</v>
      </c>
      <c r="B9" s="1997">
        <f t="shared" si="2"/>
        <v>44224</v>
      </c>
      <c r="C9" s="1996" t="s">
        <v>7704</v>
      </c>
      <c r="D9" s="1995"/>
      <c r="E9" s="1995"/>
      <c r="F9" s="1996"/>
      <c r="G9" s="1996"/>
      <c r="H9" s="1996"/>
      <c r="I9" s="1996"/>
    </row>
    <row r="10">
      <c r="A10" s="1991">
        <f t="shared" si="1"/>
        <v>0</v>
      </c>
      <c r="B10" s="1997">
        <f t="shared" si="2"/>
        <v>44217</v>
      </c>
      <c r="C10" s="1996" t="s">
        <v>7705</v>
      </c>
      <c r="D10" s="1995"/>
      <c r="E10" s="1995"/>
      <c r="F10" s="1996"/>
      <c r="G10" s="1996"/>
      <c r="H10" s="1996"/>
      <c r="I10" s="1996"/>
    </row>
    <row r="11">
      <c r="A11" s="1991">
        <f t="shared" si="1"/>
        <v>0</v>
      </c>
      <c r="B11" s="1997">
        <f t="shared" si="2"/>
        <v>44210</v>
      </c>
      <c r="C11" s="1996" t="s">
        <v>7706</v>
      </c>
      <c r="D11" s="1995"/>
      <c r="E11" s="1995"/>
      <c r="F11" s="1996"/>
      <c r="G11" s="1996"/>
      <c r="H11" s="1996"/>
      <c r="I11" s="1996"/>
    </row>
    <row r="12">
      <c r="A12" s="1991">
        <f t="shared" si="1"/>
        <v>0</v>
      </c>
      <c r="B12" s="1997">
        <f t="shared" si="2"/>
        <v>44203</v>
      </c>
      <c r="C12" s="1996" t="s">
        <v>7707</v>
      </c>
      <c r="D12" s="1995"/>
      <c r="E12" s="1995"/>
      <c r="F12" s="1996"/>
      <c r="G12" s="1996"/>
      <c r="H12" s="1996"/>
      <c r="I12" s="1996"/>
    </row>
    <row r="13">
      <c r="A13" s="1991">
        <f t="shared" si="1"/>
        <v>0</v>
      </c>
      <c r="B13" s="1997">
        <f t="shared" si="2"/>
        <v>44196</v>
      </c>
      <c r="C13" s="1996" t="s">
        <v>7708</v>
      </c>
      <c r="D13" s="1995"/>
      <c r="E13" s="1995"/>
      <c r="F13" s="1996"/>
      <c r="G13" s="1996"/>
      <c r="H13" s="1996"/>
      <c r="I13" s="1996"/>
    </row>
    <row r="14">
      <c r="A14" s="1991">
        <f t="shared" si="1"/>
        <v>0</v>
      </c>
      <c r="B14" s="1997">
        <f t="shared" si="2"/>
        <v>44189</v>
      </c>
      <c r="C14" s="1996" t="s">
        <v>7709</v>
      </c>
      <c r="D14" s="1995"/>
      <c r="E14" s="1995"/>
      <c r="F14" s="1996"/>
      <c r="G14" s="1996"/>
      <c r="H14" s="1996"/>
      <c r="I14" s="1996"/>
    </row>
    <row r="15">
      <c r="A15" s="1991">
        <f t="shared" si="1"/>
        <v>0</v>
      </c>
      <c r="B15" s="1997">
        <f t="shared" si="2"/>
        <v>44182</v>
      </c>
      <c r="C15" s="1996" t="s">
        <v>7710</v>
      </c>
      <c r="D15" s="1995"/>
      <c r="E15" s="1995"/>
      <c r="F15" s="1996"/>
      <c r="G15" s="1996"/>
      <c r="H15" s="1996"/>
      <c r="I15" s="1996"/>
    </row>
    <row r="16">
      <c r="A16" s="1991">
        <f t="shared" si="1"/>
        <v>0</v>
      </c>
      <c r="B16" s="1997">
        <f t="shared" si="2"/>
        <v>44175</v>
      </c>
      <c r="C16" s="1996" t="s">
        <v>7711</v>
      </c>
      <c r="D16" s="1995"/>
      <c r="E16" s="1995"/>
      <c r="F16" s="1996"/>
      <c r="G16" s="1996"/>
      <c r="H16" s="1996"/>
      <c r="I16" s="1996"/>
    </row>
    <row r="17">
      <c r="A17" s="1991">
        <f t="shared" si="1"/>
        <v>0</v>
      </c>
      <c r="B17" s="1997">
        <f t="shared" si="2"/>
        <v>44168</v>
      </c>
      <c r="C17" s="1996" t="s">
        <v>7712</v>
      </c>
      <c r="D17" s="1995"/>
      <c r="E17" s="1995"/>
      <c r="F17" s="1996"/>
      <c r="G17" s="1996"/>
      <c r="H17" s="1996"/>
      <c r="I17" s="1996"/>
    </row>
    <row r="18">
      <c r="A18" s="1991">
        <f t="shared" si="1"/>
        <v>0</v>
      </c>
      <c r="B18" s="1997">
        <f t="shared" si="2"/>
        <v>44161</v>
      </c>
      <c r="C18" s="1996" t="s">
        <v>7713</v>
      </c>
      <c r="D18" s="1995"/>
      <c r="E18" s="1995"/>
      <c r="F18" s="1996"/>
      <c r="G18" s="1996"/>
      <c r="H18" s="1996"/>
      <c r="I18" s="1996"/>
    </row>
    <row r="19">
      <c r="A19" s="1991">
        <f t="shared" si="1"/>
        <v>0</v>
      </c>
      <c r="B19" s="1997">
        <f t="shared" si="2"/>
        <v>44154</v>
      </c>
      <c r="C19" s="1996" t="s">
        <v>7714</v>
      </c>
      <c r="D19" s="1995"/>
      <c r="E19" s="1995"/>
      <c r="F19" s="1996"/>
      <c r="G19" s="1996"/>
      <c r="H19" s="1996"/>
      <c r="I19" s="1996"/>
    </row>
    <row r="20">
      <c r="A20" s="1991">
        <f t="shared" si="1"/>
        <v>0</v>
      </c>
      <c r="B20" s="1997">
        <f t="shared" si="2"/>
        <v>44147</v>
      </c>
      <c r="C20" s="1996" t="s">
        <v>7715</v>
      </c>
      <c r="D20" s="1995"/>
      <c r="E20" s="1995"/>
      <c r="F20" s="1996"/>
      <c r="G20" s="1996"/>
      <c r="H20" s="1996"/>
      <c r="I20" s="1996"/>
    </row>
    <row r="21">
      <c r="A21" s="1991">
        <f t="shared" si="1"/>
        <v>0</v>
      </c>
      <c r="B21" s="1997">
        <f t="shared" si="2"/>
        <v>44140</v>
      </c>
      <c r="C21" s="1996" t="s">
        <v>7716</v>
      </c>
      <c r="D21" s="1995"/>
      <c r="E21" s="1995"/>
      <c r="F21" s="1996"/>
      <c r="G21" s="1996"/>
      <c r="H21" s="1996"/>
      <c r="I21" s="1996"/>
    </row>
    <row r="22">
      <c r="A22" s="1991">
        <f t="shared" si="1"/>
        <v>0</v>
      </c>
      <c r="B22" s="1997">
        <f t="shared" si="2"/>
        <v>44133</v>
      </c>
      <c r="C22" s="1996" t="s">
        <v>7717</v>
      </c>
      <c r="D22" s="1995"/>
      <c r="E22" s="1995"/>
      <c r="F22" s="1996"/>
      <c r="G22" s="1996"/>
      <c r="H22" s="1996"/>
      <c r="I22" s="1996"/>
    </row>
    <row r="23">
      <c r="A23" s="1991">
        <f t="shared" si="1"/>
        <v>0</v>
      </c>
      <c r="B23" s="1997">
        <f t="shared" si="2"/>
        <v>44126</v>
      </c>
      <c r="C23" s="1996" t="s">
        <v>7718</v>
      </c>
      <c r="D23" s="1995"/>
      <c r="E23" s="1995"/>
      <c r="F23" s="1996"/>
      <c r="G23" s="1996"/>
      <c r="H23" s="1996"/>
      <c r="I23" s="1996"/>
    </row>
    <row r="24">
      <c r="A24" s="1991">
        <f t="shared" si="1"/>
        <v>0</v>
      </c>
      <c r="B24" s="1997">
        <f t="shared" si="2"/>
        <v>44119</v>
      </c>
      <c r="C24" s="1996" t="s">
        <v>7719</v>
      </c>
      <c r="D24" s="1995"/>
      <c r="E24" s="1995"/>
      <c r="F24" s="1996"/>
      <c r="G24" s="1996"/>
      <c r="H24" s="1996"/>
      <c r="I24" s="1996"/>
    </row>
    <row r="25">
      <c r="A25" s="1991">
        <f t="shared" si="1"/>
        <v>0</v>
      </c>
      <c r="B25" s="1997">
        <f t="shared" si="2"/>
        <v>44112</v>
      </c>
      <c r="C25" s="1996" t="s">
        <v>7720</v>
      </c>
      <c r="D25" s="1995"/>
      <c r="E25" s="1995"/>
      <c r="F25" s="1996"/>
      <c r="G25" s="1996"/>
      <c r="H25" s="1996"/>
      <c r="I25" s="1996"/>
    </row>
    <row r="26">
      <c r="A26" s="1991">
        <f t="shared" si="1"/>
        <v>0</v>
      </c>
      <c r="B26" s="1997">
        <f t="shared" si="2"/>
        <v>44105</v>
      </c>
      <c r="C26" s="1996" t="s">
        <v>7721</v>
      </c>
      <c r="D26" s="1995"/>
      <c r="E26" s="1995"/>
      <c r="F26" s="1996"/>
      <c r="G26" s="1996"/>
      <c r="H26" s="1996"/>
      <c r="I26" s="1996"/>
    </row>
    <row r="27">
      <c r="A27" s="1991">
        <f t="shared" si="1"/>
        <v>0</v>
      </c>
      <c r="B27" s="1997">
        <f t="shared" si="2"/>
        <v>44098</v>
      </c>
      <c r="C27" s="1996" t="s">
        <v>7722</v>
      </c>
      <c r="D27" s="1995" t="s">
        <v>7723</v>
      </c>
      <c r="E27" s="1995" t="s">
        <v>7724</v>
      </c>
      <c r="F27" s="1996"/>
      <c r="G27" s="1996"/>
      <c r="H27" s="1996"/>
      <c r="I27" s="1996"/>
    </row>
    <row r="28">
      <c r="A28" s="1991">
        <f t="shared" si="1"/>
        <v>0</v>
      </c>
      <c r="B28" s="1998">
        <f t="shared" si="2"/>
        <v>44091</v>
      </c>
      <c r="C28" s="1999" t="s">
        <v>7725</v>
      </c>
      <c r="D28" s="2000"/>
      <c r="E28" s="2000"/>
      <c r="F28" s="1996"/>
      <c r="G28" s="1996"/>
      <c r="H28" s="1996"/>
      <c r="I28" s="1996"/>
    </row>
    <row r="29">
      <c r="A29" s="1991">
        <f t="shared" si="1"/>
        <v>0</v>
      </c>
      <c r="B29" s="1998">
        <f t="shared" si="2"/>
        <v>44084</v>
      </c>
      <c r="C29" s="1999" t="s">
        <v>7726</v>
      </c>
      <c r="D29" s="2000"/>
      <c r="E29" s="2000"/>
      <c r="F29" s="1996"/>
      <c r="G29" s="1996"/>
      <c r="H29" s="1996"/>
      <c r="I29" s="1996"/>
    </row>
    <row r="30">
      <c r="A30" s="1991">
        <f t="shared" si="1"/>
        <v>0</v>
      </c>
      <c r="B30" s="1998">
        <f t="shared" si="2"/>
        <v>44077</v>
      </c>
      <c r="C30" s="1999" t="s">
        <v>7727</v>
      </c>
      <c r="D30" s="2000"/>
      <c r="E30" s="2000"/>
      <c r="F30" s="1996"/>
      <c r="G30" s="1996"/>
      <c r="H30" s="1996"/>
      <c r="I30" s="1996"/>
    </row>
    <row r="31">
      <c r="A31" s="1991">
        <f t="shared" si="1"/>
        <v>0</v>
      </c>
      <c r="B31" s="1998">
        <f t="shared" si="2"/>
        <v>44070</v>
      </c>
      <c r="C31" s="1999" t="s">
        <v>7728</v>
      </c>
      <c r="D31" s="2001" t="s">
        <v>7729</v>
      </c>
      <c r="E31" s="2000" t="s">
        <v>7730</v>
      </c>
      <c r="F31" s="1999" t="s">
        <v>7731</v>
      </c>
      <c r="G31" s="1999" t="s">
        <v>7732</v>
      </c>
      <c r="H31" s="1999" t="s">
        <v>7733</v>
      </c>
      <c r="I31" s="1999" t="s">
        <v>7734</v>
      </c>
    </row>
    <row r="32">
      <c r="A32" s="1991">
        <f t="shared" si="1"/>
        <v>0</v>
      </c>
      <c r="B32" s="1998">
        <f t="shared" si="2"/>
        <v>44063</v>
      </c>
      <c r="C32" s="1999" t="s">
        <v>7735</v>
      </c>
      <c r="D32" s="2000"/>
      <c r="E32" s="2000"/>
      <c r="F32" s="1999"/>
      <c r="G32" s="1999"/>
      <c r="H32" s="1999" t="s">
        <v>7736</v>
      </c>
      <c r="I32" s="1999"/>
    </row>
    <row r="33">
      <c r="A33" s="1991">
        <f t="shared" si="1"/>
        <v>0</v>
      </c>
      <c r="B33" s="1998">
        <f t="shared" si="2"/>
        <v>44056</v>
      </c>
      <c r="C33" s="1999" t="s">
        <v>7737</v>
      </c>
      <c r="D33" s="2000"/>
      <c r="E33" s="2000"/>
      <c r="F33" s="1999"/>
      <c r="G33" s="1999"/>
      <c r="H33" s="1999"/>
      <c r="I33" s="1999" t="s">
        <v>7738</v>
      </c>
    </row>
    <row r="34">
      <c r="A34" s="1991">
        <f t="shared" si="1"/>
        <v>0</v>
      </c>
      <c r="B34" s="1998">
        <f t="shared" si="2"/>
        <v>44049</v>
      </c>
      <c r="C34" s="1999" t="s">
        <v>7739</v>
      </c>
      <c r="D34" s="2000"/>
      <c r="E34" s="2000"/>
      <c r="F34" s="1999"/>
      <c r="G34" s="1999" t="s">
        <v>7740</v>
      </c>
      <c r="H34" s="1999"/>
      <c r="I34" s="1999"/>
    </row>
    <row r="35">
      <c r="A35" s="1991">
        <f t="shared" si="1"/>
        <v>0</v>
      </c>
      <c r="B35" s="1998">
        <f t="shared" si="2"/>
        <v>44042</v>
      </c>
      <c r="C35" s="1999" t="s">
        <v>7741</v>
      </c>
      <c r="D35" s="2000"/>
      <c r="E35" s="2000"/>
      <c r="F35" s="1999"/>
      <c r="G35" s="1999" t="s">
        <v>7742</v>
      </c>
      <c r="H35" s="1999" t="s">
        <v>7743</v>
      </c>
      <c r="I35" s="1999" t="s">
        <v>7744</v>
      </c>
    </row>
    <row r="36">
      <c r="A36" s="1991">
        <f t="shared" si="1"/>
        <v>0</v>
      </c>
      <c r="B36" s="1998">
        <f t="shared" si="2"/>
        <v>44035</v>
      </c>
      <c r="C36" s="1999" t="s">
        <v>7745</v>
      </c>
      <c r="D36" s="2000"/>
      <c r="E36" s="2000"/>
      <c r="F36" s="1999"/>
      <c r="G36" s="1999"/>
      <c r="H36" s="1999" t="s">
        <v>7746</v>
      </c>
      <c r="I36" s="1999"/>
    </row>
    <row r="37">
      <c r="A37" s="1991">
        <f t="shared" si="1"/>
        <v>0</v>
      </c>
      <c r="B37" s="1998">
        <f t="shared" si="2"/>
        <v>44028</v>
      </c>
      <c r="C37" s="1999" t="s">
        <v>7747</v>
      </c>
      <c r="D37" s="2000"/>
      <c r="E37" s="2000"/>
      <c r="F37" s="1999"/>
      <c r="G37" s="1999"/>
      <c r="H37" s="1999" t="s">
        <v>7748</v>
      </c>
      <c r="I37" s="1999"/>
    </row>
    <row r="38">
      <c r="A38" s="1991">
        <f t="shared" si="1"/>
        <v>0</v>
      </c>
      <c r="B38" s="1998">
        <f t="shared" si="2"/>
        <v>44021</v>
      </c>
      <c r="C38" s="1999" t="s">
        <v>7749</v>
      </c>
      <c r="D38" s="2000"/>
      <c r="E38" s="2000"/>
      <c r="F38" s="1999"/>
      <c r="G38" s="1999" t="s">
        <v>7750</v>
      </c>
      <c r="H38" s="1999" t="s">
        <v>7751</v>
      </c>
      <c r="I38" s="1999" t="s">
        <v>7752</v>
      </c>
    </row>
    <row r="39">
      <c r="A39" s="1991">
        <f t="shared" si="1"/>
        <v>0</v>
      </c>
      <c r="B39" s="1998">
        <v>44014.0</v>
      </c>
      <c r="C39" s="1999" t="s">
        <v>7753</v>
      </c>
      <c r="D39" s="2000"/>
      <c r="E39" s="2000"/>
      <c r="F39" s="1999" t="s">
        <v>7754</v>
      </c>
      <c r="G39" s="1999" t="s">
        <v>7755</v>
      </c>
      <c r="H39" s="1999" t="s">
        <v>7756</v>
      </c>
      <c r="I39" s="1999" t="s">
        <v>7757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7758</v>
      </c>
      <c r="B1" s="2002" t="s">
        <v>7759</v>
      </c>
      <c r="C1" s="2002" t="s">
        <v>7760</v>
      </c>
      <c r="D1" s="2002" t="s">
        <v>5541</v>
      </c>
      <c r="E1" s="2002" t="s">
        <v>7761</v>
      </c>
      <c r="F1" s="2002" t="s">
        <v>7762</v>
      </c>
      <c r="G1" s="2002" t="s">
        <v>7763</v>
      </c>
      <c r="H1" s="2002" t="s">
        <v>7764</v>
      </c>
      <c r="I1" s="2003" t="s">
        <v>7765</v>
      </c>
      <c r="J1" s="2002" t="s">
        <v>7766</v>
      </c>
      <c r="K1" s="2002" t="s">
        <v>7767</v>
      </c>
      <c r="L1" s="2002" t="s">
        <v>7768</v>
      </c>
      <c r="M1" s="2004"/>
      <c r="N1" s="2004"/>
      <c r="O1" s="2004"/>
      <c r="P1" s="2004"/>
      <c r="Q1" s="2004"/>
      <c r="R1" s="2004"/>
      <c r="S1" s="2004"/>
      <c r="T1" s="2004"/>
      <c r="U1" s="2004"/>
      <c r="V1" s="2004"/>
      <c r="W1" s="2004"/>
      <c r="X1" s="2004"/>
      <c r="Y1" s="2004"/>
      <c r="Z1" s="2004"/>
      <c r="AA1" s="2004"/>
      <c r="AB1" s="2004"/>
    </row>
    <row r="2">
      <c r="A2" s="2005" t="s">
        <v>7769</v>
      </c>
      <c r="B2" s="2005">
        <v>3.0</v>
      </c>
      <c r="C2" s="2005" t="s">
        <v>7770</v>
      </c>
      <c r="D2" s="2005">
        <v>1.0</v>
      </c>
      <c r="E2" s="2006"/>
      <c r="F2" s="2006"/>
      <c r="G2" s="2006"/>
      <c r="H2" s="2006"/>
      <c r="I2" s="2007">
        <v>0.0</v>
      </c>
      <c r="J2" s="2005">
        <v>0.0</v>
      </c>
      <c r="K2" s="2006"/>
      <c r="L2" s="2005" t="s">
        <v>7771</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7772</v>
      </c>
      <c r="L3" s="2008" t="s">
        <v>7773</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7774</v>
      </c>
      <c r="L4" s="2005" t="s">
        <v>7775</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7776</v>
      </c>
      <c r="L5" s="2008" t="s">
        <v>7777</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7778</v>
      </c>
      <c r="L6" s="2005" t="s">
        <v>7779</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7780</v>
      </c>
      <c r="L7" s="2008" t="s">
        <v>7781</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7782</v>
      </c>
      <c r="L8" s="2005" t="s">
        <v>7783</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7784</v>
      </c>
      <c r="L9" s="2008" t="s">
        <v>7785</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7786</v>
      </c>
      <c r="L10" s="2005" t="s">
        <v>7787</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7788</v>
      </c>
      <c r="L11" s="2008" t="s">
        <v>7789</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7790</v>
      </c>
      <c r="L12" s="2005" t="s">
        <v>7791</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7792</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7793</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7794</v>
      </c>
      <c r="L15" s="2008" t="s">
        <v>7795</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7796</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7797</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7798</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7799</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7800</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7801</v>
      </c>
      <c r="L21" s="2010"/>
      <c r="M21" s="2010"/>
      <c r="N21" s="2010"/>
      <c r="O21" s="2010"/>
      <c r="P21" s="2010"/>
      <c r="Q21" s="2010"/>
      <c r="R21" s="2010"/>
      <c r="S21" s="2010"/>
      <c r="T21" s="2010"/>
      <c r="U21" s="2010"/>
      <c r="V21" s="2010"/>
      <c r="W21" s="2010"/>
      <c r="X21" s="2010"/>
      <c r="Y21" s="2010"/>
      <c r="Z21" s="2010"/>
      <c r="AA21" s="2010"/>
      <c r="AB21" s="2010"/>
    </row>
    <row r="22">
      <c r="A22" s="2005" t="s">
        <v>7802</v>
      </c>
      <c r="B22" s="2005">
        <v>2.0</v>
      </c>
      <c r="C22" s="2005" t="s">
        <v>7803</v>
      </c>
      <c r="D22" s="2005">
        <v>1.0</v>
      </c>
      <c r="E22" s="2005">
        <v>0.0</v>
      </c>
      <c r="F22" s="2005">
        <v>100.0</v>
      </c>
      <c r="G22" s="2005">
        <v>0.0</v>
      </c>
      <c r="H22" s="2005">
        <v>0.0</v>
      </c>
      <c r="I22" s="2007">
        <v>5.787037037037037E-5</v>
      </c>
      <c r="J22" s="2005">
        <v>5.0</v>
      </c>
      <c r="K22" s="2005" t="s">
        <v>7804</v>
      </c>
      <c r="L22" s="2005" t="s">
        <v>7805</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7806</v>
      </c>
      <c r="L23" s="2008" t="s">
        <v>7807</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7808</v>
      </c>
      <c r="L24" s="2005" t="s">
        <v>7809</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7810</v>
      </c>
      <c r="L25" s="2008" t="s">
        <v>7811</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7812</v>
      </c>
      <c r="L26" s="2005" t="s">
        <v>7813</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7814</v>
      </c>
      <c r="L27" s="2008" t="s">
        <v>7815</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7816</v>
      </c>
      <c r="L28" s="2005" t="s">
        <v>7817</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7818</v>
      </c>
      <c r="L29" s="2008" t="s">
        <v>7819</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7820</v>
      </c>
      <c r="L30" s="2005" t="s">
        <v>7821</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7822</v>
      </c>
      <c r="L31" s="2008" t="s">
        <v>7823</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7824</v>
      </c>
      <c r="L32" s="2005" t="s">
        <v>7825</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7826</v>
      </c>
      <c r="L33" s="2008" t="s">
        <v>7827</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7828</v>
      </c>
      <c r="L34" s="2005" t="s">
        <v>7829</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7830</v>
      </c>
      <c r="L35" s="2008" t="s">
        <v>7831</v>
      </c>
      <c r="M35" s="2010"/>
      <c r="N35" s="2010"/>
      <c r="O35" s="2010"/>
      <c r="P35" s="2010"/>
      <c r="Q35" s="2010"/>
      <c r="R35" s="2010"/>
      <c r="S35" s="2010"/>
      <c r="T35" s="2010"/>
      <c r="U35" s="2010"/>
      <c r="V35" s="2010"/>
      <c r="W35" s="2010"/>
      <c r="X35" s="2010"/>
      <c r="Y35" s="2010"/>
      <c r="Z35" s="2010"/>
      <c r="AA35" s="2010"/>
      <c r="AB35" s="2010"/>
    </row>
    <row r="36">
      <c r="D36" s="2005" t="s">
        <v>7832</v>
      </c>
      <c r="E36" s="2005">
        <v>0.0</v>
      </c>
      <c r="F36" s="2005">
        <v>720000.0</v>
      </c>
      <c r="G36" s="2005">
        <v>720000.0</v>
      </c>
      <c r="H36" s="2005">
        <v>0.0</v>
      </c>
      <c r="I36" s="2007">
        <v>3.0</v>
      </c>
      <c r="J36" s="2005">
        <v>12.0</v>
      </c>
      <c r="K36" s="2005" t="s">
        <v>7833</v>
      </c>
      <c r="L36" s="2005" t="s">
        <v>7834</v>
      </c>
      <c r="M36" s="2006"/>
      <c r="N36" s="2006"/>
      <c r="O36" s="2006"/>
      <c r="P36" s="2006"/>
      <c r="Q36" s="2006"/>
      <c r="R36" s="2006"/>
      <c r="S36" s="2006"/>
      <c r="T36" s="2006"/>
      <c r="U36" s="2006"/>
      <c r="V36" s="2006"/>
      <c r="W36" s="2006"/>
      <c r="X36" s="2006"/>
      <c r="Y36" s="2006"/>
      <c r="Z36" s="2006"/>
      <c r="AA36" s="2006"/>
      <c r="AB36" s="2006"/>
    </row>
    <row r="37">
      <c r="D37" s="2008" t="s">
        <v>7835</v>
      </c>
      <c r="E37" s="2008">
        <v>0.0</v>
      </c>
      <c r="F37" s="2008">
        <v>640000.0</v>
      </c>
      <c r="G37" s="2008">
        <v>640000.0</v>
      </c>
      <c r="H37" s="2008">
        <v>0.0</v>
      </c>
      <c r="I37" s="2009">
        <v>3.0</v>
      </c>
      <c r="J37" s="2008">
        <v>12.0</v>
      </c>
      <c r="K37" s="2008" t="s">
        <v>7836</v>
      </c>
      <c r="L37" s="2008" t="s">
        <v>7837</v>
      </c>
      <c r="M37" s="2010"/>
      <c r="N37" s="2010"/>
      <c r="O37" s="2010"/>
      <c r="P37" s="2010"/>
      <c r="Q37" s="2010"/>
      <c r="R37" s="2010"/>
      <c r="S37" s="2010"/>
      <c r="T37" s="2010"/>
      <c r="U37" s="2010"/>
      <c r="V37" s="2010"/>
      <c r="W37" s="2010"/>
      <c r="X37" s="2010"/>
      <c r="Y37" s="2010"/>
      <c r="Z37" s="2010"/>
      <c r="AA37" s="2010"/>
      <c r="AB37" s="2010"/>
    </row>
    <row r="38">
      <c r="D38" s="2005" t="s">
        <v>7838</v>
      </c>
      <c r="E38" s="2005">
        <v>0.0</v>
      </c>
      <c r="F38" s="2005">
        <v>1000000.0</v>
      </c>
      <c r="G38" s="2005">
        <v>1000000.0</v>
      </c>
      <c r="H38" s="2005">
        <v>0.0</v>
      </c>
      <c r="I38" s="2007">
        <v>3.0</v>
      </c>
      <c r="J38" s="2005">
        <v>13.0</v>
      </c>
      <c r="K38" s="2005" t="s">
        <v>7839</v>
      </c>
      <c r="L38" s="2005" t="s">
        <v>7840</v>
      </c>
      <c r="M38" s="2006"/>
      <c r="N38" s="2006"/>
      <c r="O38" s="2006"/>
      <c r="P38" s="2006"/>
      <c r="Q38" s="2006"/>
      <c r="R38" s="2006"/>
      <c r="S38" s="2006"/>
      <c r="T38" s="2006"/>
      <c r="U38" s="2006"/>
      <c r="V38" s="2006"/>
      <c r="W38" s="2006"/>
      <c r="X38" s="2006"/>
      <c r="Y38" s="2006"/>
      <c r="Z38" s="2006"/>
      <c r="AA38" s="2006"/>
      <c r="AB38" s="2006"/>
    </row>
    <row r="39">
      <c r="A39" s="2008" t="s">
        <v>7841</v>
      </c>
      <c r="B39" s="2008">
        <v>2.0</v>
      </c>
      <c r="C39" s="2008" t="s">
        <v>7803</v>
      </c>
      <c r="D39" s="2008">
        <v>1.0</v>
      </c>
      <c r="E39" s="2008">
        <v>100.0</v>
      </c>
      <c r="F39" s="2008">
        <v>0.0</v>
      </c>
      <c r="G39" s="2008">
        <v>0.0</v>
      </c>
      <c r="H39" s="2008">
        <v>0.0</v>
      </c>
      <c r="I39" s="2009">
        <v>5.787037037037037E-5</v>
      </c>
      <c r="J39" s="2008">
        <v>5.0</v>
      </c>
      <c r="K39" s="2008" t="s">
        <v>7804</v>
      </c>
      <c r="L39" s="2008" t="s">
        <v>7842</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7806</v>
      </c>
      <c r="L40" s="2005" t="s">
        <v>7843</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7808</v>
      </c>
      <c r="L41" s="2008" t="s">
        <v>7844</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7810</v>
      </c>
      <c r="L42" s="2005" t="s">
        <v>7845</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7812</v>
      </c>
      <c r="L43" s="2008" t="s">
        <v>7846</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7814</v>
      </c>
      <c r="L44" s="2005" t="s">
        <v>7847</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7816</v>
      </c>
      <c r="L45" s="2008" t="s">
        <v>7848</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7818</v>
      </c>
      <c r="L46" s="2005" t="s">
        <v>7849</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7820</v>
      </c>
      <c r="L47" s="2008" t="s">
        <v>7850</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7822</v>
      </c>
      <c r="L48" s="2005" t="s">
        <v>7851</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7824</v>
      </c>
      <c r="L49" s="2008" t="s">
        <v>7852</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7826</v>
      </c>
      <c r="L50" s="2005" t="s">
        <v>7853</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7828</v>
      </c>
      <c r="L51" s="2008" t="s">
        <v>7854</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7830</v>
      </c>
      <c r="L52" s="2005" t="s">
        <v>7855</v>
      </c>
      <c r="M52" s="2006"/>
      <c r="N52" s="2006"/>
      <c r="O52" s="2006"/>
      <c r="P52" s="2006"/>
      <c r="Q52" s="2006"/>
      <c r="R52" s="2006"/>
      <c r="S52" s="2006"/>
      <c r="T52" s="2006"/>
      <c r="U52" s="2006"/>
      <c r="V52" s="2006"/>
      <c r="W52" s="2006"/>
      <c r="X52" s="2006"/>
      <c r="Y52" s="2006"/>
      <c r="Z52" s="2006"/>
      <c r="AA52" s="2006"/>
      <c r="AB52" s="2006"/>
    </row>
    <row r="53">
      <c r="D53" s="2008" t="s">
        <v>7832</v>
      </c>
      <c r="E53" s="2008">
        <v>720000.0</v>
      </c>
      <c r="F53" s="2008">
        <v>0.0</v>
      </c>
      <c r="G53" s="2008">
        <v>720000.0</v>
      </c>
      <c r="H53" s="2008">
        <v>0.0</v>
      </c>
      <c r="I53" s="2009">
        <v>3.0</v>
      </c>
      <c r="J53" s="2008">
        <v>12.0</v>
      </c>
      <c r="K53" s="2008" t="s">
        <v>7833</v>
      </c>
      <c r="L53" s="2008" t="s">
        <v>7856</v>
      </c>
      <c r="M53" s="2010"/>
      <c r="N53" s="2010"/>
      <c r="O53" s="2010"/>
      <c r="P53" s="2010"/>
      <c r="Q53" s="2010"/>
      <c r="R53" s="2010"/>
      <c r="S53" s="2010"/>
      <c r="T53" s="2010"/>
      <c r="U53" s="2010"/>
      <c r="V53" s="2010"/>
      <c r="W53" s="2010"/>
      <c r="X53" s="2010"/>
      <c r="Y53" s="2010"/>
      <c r="Z53" s="2010"/>
      <c r="AA53" s="2010"/>
      <c r="AB53" s="2010"/>
    </row>
    <row r="54">
      <c r="D54" s="2005" t="s">
        <v>7835</v>
      </c>
      <c r="E54" s="2005">
        <v>640000.0</v>
      </c>
      <c r="F54" s="2005">
        <v>0.0</v>
      </c>
      <c r="G54" s="2005">
        <v>640000.0</v>
      </c>
      <c r="H54" s="2005">
        <v>0.0</v>
      </c>
      <c r="I54" s="2007">
        <v>3.0</v>
      </c>
      <c r="J54" s="2005">
        <v>12.0</v>
      </c>
      <c r="K54" s="2005" t="s">
        <v>7836</v>
      </c>
      <c r="L54" s="2005" t="s">
        <v>7857</v>
      </c>
      <c r="M54" s="2006"/>
      <c r="N54" s="2006"/>
      <c r="O54" s="2006"/>
      <c r="P54" s="2006"/>
      <c r="Q54" s="2006"/>
      <c r="R54" s="2006"/>
      <c r="S54" s="2006"/>
      <c r="T54" s="2006"/>
      <c r="U54" s="2006"/>
      <c r="V54" s="2006"/>
      <c r="W54" s="2006"/>
      <c r="X54" s="2006"/>
      <c r="Y54" s="2006"/>
      <c r="Z54" s="2006"/>
      <c r="AA54" s="2006"/>
      <c r="AB54" s="2006"/>
    </row>
    <row r="55">
      <c r="D55" s="2008" t="s">
        <v>7838</v>
      </c>
      <c r="E55" s="2008">
        <v>1000000.0</v>
      </c>
      <c r="F55" s="2008">
        <v>0.0</v>
      </c>
      <c r="G55" s="2008">
        <v>1000000.0</v>
      </c>
      <c r="H55" s="2008">
        <v>0.0</v>
      </c>
      <c r="I55" s="2009">
        <v>3.0</v>
      </c>
      <c r="J55" s="2008">
        <v>13.0</v>
      </c>
      <c r="K55" s="2008" t="s">
        <v>7839</v>
      </c>
      <c r="L55" s="2008" t="s">
        <v>7858</v>
      </c>
      <c r="M55" s="2010"/>
      <c r="N55" s="2010"/>
      <c r="O55" s="2010"/>
      <c r="P55" s="2010"/>
      <c r="Q55" s="2010"/>
      <c r="R55" s="2010"/>
      <c r="S55" s="2010"/>
      <c r="T55" s="2010"/>
      <c r="U55" s="2010"/>
      <c r="V55" s="2010"/>
      <c r="W55" s="2010"/>
      <c r="X55" s="2010"/>
      <c r="Y55" s="2010"/>
      <c r="Z55" s="2010"/>
      <c r="AA55" s="2010"/>
      <c r="AB55" s="2010"/>
    </row>
    <row r="56">
      <c r="A56" s="2005" t="s">
        <v>7859</v>
      </c>
      <c r="B56" s="2005">
        <v>2.0</v>
      </c>
      <c r="C56" s="2005" t="s">
        <v>7803</v>
      </c>
      <c r="D56" s="2005">
        <v>1.0</v>
      </c>
      <c r="E56" s="2005">
        <v>100.0</v>
      </c>
      <c r="F56" s="2005">
        <v>100.0</v>
      </c>
      <c r="G56" s="2005">
        <v>0.0</v>
      </c>
      <c r="H56" s="2005">
        <v>0.0</v>
      </c>
      <c r="I56" s="2007">
        <v>6.944444444444445E-4</v>
      </c>
      <c r="J56" s="2005">
        <v>5.0</v>
      </c>
      <c r="K56" s="2005" t="s">
        <v>7806</v>
      </c>
      <c r="L56" s="2005" t="s">
        <v>7860</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7861</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7808</v>
      </c>
      <c r="L58" s="2005" t="s">
        <v>7862</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7810</v>
      </c>
      <c r="L59" s="2008" t="s">
        <v>7863</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7812</v>
      </c>
      <c r="L60" s="2005" t="s">
        <v>7864</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7814</v>
      </c>
      <c r="L61" s="2008" t="s">
        <v>7865</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7816</v>
      </c>
      <c r="L62" s="2005" t="s">
        <v>7866</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7818</v>
      </c>
      <c r="L63" s="2008" t="s">
        <v>7867</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7820</v>
      </c>
      <c r="L64" s="2005" t="s">
        <v>7868</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7822</v>
      </c>
      <c r="L65" s="2008" t="s">
        <v>7869</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7824</v>
      </c>
      <c r="L66" s="2005" t="s">
        <v>7870</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7826</v>
      </c>
      <c r="L67" s="2008" t="s">
        <v>7871</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7828</v>
      </c>
      <c r="L68" s="2005" t="s">
        <v>7872</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7830</v>
      </c>
      <c r="L69" s="2008" t="s">
        <v>7873</v>
      </c>
      <c r="M69" s="2010"/>
      <c r="N69" s="2010"/>
      <c r="O69" s="2010"/>
      <c r="P69" s="2010"/>
      <c r="Q69" s="2010"/>
      <c r="R69" s="2010"/>
      <c r="S69" s="2010"/>
      <c r="T69" s="2010"/>
      <c r="U69" s="2010"/>
      <c r="V69" s="2010"/>
      <c r="W69" s="2010"/>
      <c r="X69" s="2010"/>
      <c r="Y69" s="2010"/>
      <c r="Z69" s="2010"/>
      <c r="AA69" s="2010"/>
      <c r="AB69" s="2010"/>
    </row>
    <row r="70">
      <c r="D70" s="2005" t="s">
        <v>7832</v>
      </c>
      <c r="E70" s="2005">
        <v>720000.0</v>
      </c>
      <c r="F70" s="2005">
        <v>720000.0</v>
      </c>
      <c r="G70" s="2005">
        <v>0.0</v>
      </c>
      <c r="H70" s="2005">
        <v>0.0</v>
      </c>
      <c r="I70" s="2007">
        <v>3.0</v>
      </c>
      <c r="J70" s="2005">
        <v>12.0</v>
      </c>
      <c r="K70" s="2005" t="s">
        <v>7833</v>
      </c>
      <c r="L70" s="2005" t="s">
        <v>7874</v>
      </c>
      <c r="M70" s="2006"/>
      <c r="N70" s="2006"/>
      <c r="O70" s="2006"/>
      <c r="P70" s="2006"/>
      <c r="Q70" s="2006"/>
      <c r="R70" s="2006"/>
      <c r="S70" s="2006"/>
      <c r="T70" s="2006"/>
      <c r="U70" s="2006"/>
      <c r="V70" s="2006"/>
      <c r="W70" s="2006"/>
      <c r="X70" s="2006"/>
      <c r="Y70" s="2006"/>
      <c r="Z70" s="2006"/>
      <c r="AA70" s="2006"/>
      <c r="AB70" s="2006"/>
    </row>
    <row r="71">
      <c r="D71" s="2008" t="s">
        <v>7835</v>
      </c>
      <c r="E71" s="2008">
        <v>640000.0</v>
      </c>
      <c r="F71" s="2008">
        <v>640000.0</v>
      </c>
      <c r="G71" s="2008">
        <v>0.0</v>
      </c>
      <c r="H71" s="2008">
        <v>0.0</v>
      </c>
      <c r="I71" s="2009">
        <v>3.0</v>
      </c>
      <c r="J71" s="2008">
        <v>12.0</v>
      </c>
      <c r="K71" s="2008" t="s">
        <v>7836</v>
      </c>
      <c r="L71" s="2008" t="s">
        <v>7875</v>
      </c>
      <c r="M71" s="2010"/>
      <c r="N71" s="2010"/>
      <c r="O71" s="2010"/>
      <c r="P71" s="2010"/>
      <c r="Q71" s="2010"/>
      <c r="R71" s="2010"/>
      <c r="S71" s="2010"/>
      <c r="T71" s="2010"/>
      <c r="U71" s="2010"/>
      <c r="V71" s="2010"/>
      <c r="W71" s="2010"/>
      <c r="X71" s="2010"/>
      <c r="Y71" s="2010"/>
      <c r="Z71" s="2010"/>
      <c r="AA71" s="2010"/>
      <c r="AB71" s="2010"/>
    </row>
    <row r="72">
      <c r="D72" s="2005" t="s">
        <v>7838</v>
      </c>
      <c r="E72" s="2005">
        <v>1000000.0</v>
      </c>
      <c r="F72" s="2005">
        <v>1000000.0</v>
      </c>
      <c r="G72" s="2005">
        <v>0.0</v>
      </c>
      <c r="H72" s="2005">
        <v>0.0</v>
      </c>
      <c r="I72" s="2007">
        <v>3.0</v>
      </c>
      <c r="J72" s="2005">
        <v>13.0</v>
      </c>
      <c r="K72" s="2005" t="s">
        <v>7839</v>
      </c>
      <c r="L72" s="2005" t="s">
        <v>7876</v>
      </c>
      <c r="M72" s="2006"/>
      <c r="N72" s="2006"/>
      <c r="O72" s="2006"/>
      <c r="P72" s="2006"/>
      <c r="Q72" s="2006"/>
      <c r="R72" s="2006"/>
      <c r="S72" s="2006"/>
      <c r="T72" s="2006"/>
      <c r="U72" s="2006"/>
      <c r="V72" s="2006"/>
      <c r="W72" s="2006"/>
      <c r="X72" s="2006"/>
      <c r="Y72" s="2006"/>
      <c r="Z72" s="2006"/>
      <c r="AA72" s="2006"/>
      <c r="AB72" s="2006"/>
    </row>
    <row r="73">
      <c r="A73" s="2008" t="s">
        <v>7877</v>
      </c>
      <c r="B73" s="2008">
        <v>2.0</v>
      </c>
      <c r="C73" s="2008" t="s">
        <v>7878</v>
      </c>
      <c r="D73" s="2008">
        <v>1.0</v>
      </c>
      <c r="E73" s="2008">
        <v>5000.0</v>
      </c>
      <c r="F73" s="2008">
        <v>5000.0</v>
      </c>
      <c r="G73" s="2008">
        <v>10000.0</v>
      </c>
      <c r="H73" s="2008">
        <v>0.0</v>
      </c>
      <c r="I73" s="2009">
        <v>0.010416666666666666</v>
      </c>
      <c r="J73" s="2008">
        <v>10.0</v>
      </c>
      <c r="K73" s="2008" t="s">
        <v>7814</v>
      </c>
      <c r="L73" s="2008" t="s">
        <v>7879</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7880</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7881</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7882</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7883</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7884</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7816</v>
      </c>
      <c r="L79" s="2008" t="s">
        <v>7885</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7818</v>
      </c>
      <c r="L80" s="2005" t="s">
        <v>7886</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7820</v>
      </c>
      <c r="L81" s="2008" t="s">
        <v>7887</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7822</v>
      </c>
      <c r="L82" s="2005" t="s">
        <v>7888</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7824</v>
      </c>
      <c r="L83" s="2008" t="s">
        <v>7889</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7826</v>
      </c>
      <c r="L84" s="2005" t="s">
        <v>7890</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7828</v>
      </c>
      <c r="L85" s="2008" t="s">
        <v>7891</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7830</v>
      </c>
      <c r="L86" s="2005" t="s">
        <v>7892</v>
      </c>
      <c r="M86" s="2006"/>
      <c r="N86" s="2006"/>
      <c r="O86" s="2006"/>
      <c r="P86" s="2006"/>
      <c r="Q86" s="2006"/>
      <c r="R86" s="2006"/>
      <c r="S86" s="2006"/>
      <c r="T86" s="2006"/>
      <c r="U86" s="2006"/>
      <c r="V86" s="2006"/>
      <c r="W86" s="2006"/>
      <c r="X86" s="2006"/>
      <c r="Y86" s="2006"/>
      <c r="Z86" s="2006"/>
      <c r="AA86" s="2006"/>
      <c r="AB86" s="2006"/>
    </row>
    <row r="87">
      <c r="D87" s="2008" t="s">
        <v>7832</v>
      </c>
      <c r="E87" s="2008">
        <v>1000000.0</v>
      </c>
      <c r="F87" s="2008">
        <v>1000000.0</v>
      </c>
      <c r="G87" s="2008">
        <v>1280000.0</v>
      </c>
      <c r="H87" s="2008">
        <v>100000.0</v>
      </c>
      <c r="I87" s="2009">
        <v>3.0</v>
      </c>
      <c r="J87" s="2008">
        <v>17.0</v>
      </c>
      <c r="K87" s="2008" t="s">
        <v>7833</v>
      </c>
      <c r="L87" s="2008" t="s">
        <v>7893</v>
      </c>
      <c r="M87" s="2010"/>
      <c r="N87" s="2010"/>
      <c r="O87" s="2010"/>
      <c r="P87" s="2010"/>
      <c r="Q87" s="2010"/>
      <c r="R87" s="2010"/>
      <c r="S87" s="2010"/>
      <c r="T87" s="2010"/>
      <c r="U87" s="2010"/>
      <c r="V87" s="2010"/>
      <c r="W87" s="2010"/>
      <c r="X87" s="2010"/>
      <c r="Y87" s="2010"/>
      <c r="Z87" s="2010"/>
      <c r="AA87" s="2010"/>
      <c r="AB87" s="2010"/>
    </row>
    <row r="88">
      <c r="D88" s="2005" t="s">
        <v>7835</v>
      </c>
      <c r="E88" s="2005">
        <v>800000.0</v>
      </c>
      <c r="F88" s="2005">
        <v>800000.0</v>
      </c>
      <c r="G88" s="2005">
        <v>1000000.0</v>
      </c>
      <c r="H88" s="2005">
        <v>80000.0</v>
      </c>
      <c r="I88" s="2007">
        <v>4.0</v>
      </c>
      <c r="J88" s="2005">
        <v>17.0</v>
      </c>
      <c r="K88" s="2005" t="s">
        <v>7836</v>
      </c>
      <c r="L88" s="2005" t="s">
        <v>7894</v>
      </c>
      <c r="M88" s="2006"/>
      <c r="N88" s="2006"/>
      <c r="O88" s="2006"/>
      <c r="P88" s="2006"/>
      <c r="Q88" s="2006"/>
      <c r="R88" s="2006"/>
      <c r="S88" s="2006"/>
      <c r="T88" s="2006"/>
      <c r="U88" s="2006"/>
      <c r="V88" s="2006"/>
      <c r="W88" s="2006"/>
      <c r="X88" s="2006"/>
      <c r="Y88" s="2006"/>
      <c r="Z88" s="2006"/>
      <c r="AA88" s="2006"/>
      <c r="AB88" s="2006"/>
    </row>
    <row r="89">
      <c r="D89" s="2008" t="s">
        <v>7838</v>
      </c>
      <c r="E89" s="2008">
        <v>1000000.0</v>
      </c>
      <c r="F89" s="2008">
        <v>1000000.0</v>
      </c>
      <c r="G89" s="2008">
        <v>1280000.0</v>
      </c>
      <c r="H89" s="2008">
        <v>0.0</v>
      </c>
      <c r="I89" s="2009">
        <v>5.0</v>
      </c>
      <c r="J89" s="2008">
        <v>18.0</v>
      </c>
      <c r="K89" s="2008" t="s">
        <v>7839</v>
      </c>
      <c r="L89" s="2008" t="s">
        <v>7895</v>
      </c>
      <c r="M89" s="2010"/>
      <c r="N89" s="2010"/>
      <c r="O89" s="2010"/>
      <c r="P89" s="2010"/>
      <c r="Q89" s="2010"/>
      <c r="R89" s="2010"/>
      <c r="S89" s="2010"/>
      <c r="T89" s="2010"/>
      <c r="U89" s="2010"/>
      <c r="V89" s="2010"/>
      <c r="W89" s="2010"/>
      <c r="X89" s="2010"/>
      <c r="Y89" s="2010"/>
      <c r="Z89" s="2010"/>
      <c r="AA89" s="2010"/>
      <c r="AB89" s="2010"/>
    </row>
    <row r="90">
      <c r="A90" s="2005" t="s">
        <v>7896</v>
      </c>
      <c r="B90" s="2005">
        <v>2.0</v>
      </c>
      <c r="C90" s="2005" t="s">
        <v>7897</v>
      </c>
      <c r="D90" s="2005">
        <v>1.0</v>
      </c>
      <c r="E90" s="2005">
        <v>3000.0</v>
      </c>
      <c r="F90" s="2005">
        <v>3000.0</v>
      </c>
      <c r="G90" s="2005">
        <v>0.0</v>
      </c>
      <c r="H90" s="2005">
        <v>0.0</v>
      </c>
      <c r="I90" s="2007">
        <v>0.041666666666666664</v>
      </c>
      <c r="J90" s="2005">
        <v>4.0</v>
      </c>
      <c r="K90" s="2005" t="s">
        <v>7812</v>
      </c>
      <c r="L90" s="2005" t="s">
        <v>7898</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7899</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7900</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7901</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7902</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7814</v>
      </c>
      <c r="L95" s="2008" t="s">
        <v>7903</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7816</v>
      </c>
      <c r="L96" s="2005" t="s">
        <v>7904</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7818</v>
      </c>
      <c r="L97" s="2008" t="s">
        <v>7905</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7820</v>
      </c>
      <c r="L98" s="2005" t="s">
        <v>7906</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7822</v>
      </c>
      <c r="L99" s="2008" t="s">
        <v>7907</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7824</v>
      </c>
      <c r="L100" s="2005" t="s">
        <v>7908</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7826</v>
      </c>
      <c r="L101" s="2008" t="s">
        <v>7909</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7828</v>
      </c>
      <c r="L102" s="2005" t="s">
        <v>7910</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7830</v>
      </c>
      <c r="L103" s="2008" t="s">
        <v>7911</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7833</v>
      </c>
      <c r="L104" s="2005" t="s">
        <v>7912</v>
      </c>
      <c r="M104" s="2006"/>
      <c r="N104" s="2006"/>
      <c r="O104" s="2006"/>
      <c r="P104" s="2006"/>
      <c r="Q104" s="2006"/>
      <c r="R104" s="2006"/>
      <c r="S104" s="2006"/>
      <c r="T104" s="2006"/>
      <c r="U104" s="2006"/>
      <c r="V104" s="2006"/>
      <c r="W104" s="2006"/>
      <c r="X104" s="2006"/>
      <c r="Y104" s="2006"/>
      <c r="Z104" s="2006"/>
      <c r="AA104" s="2006"/>
      <c r="AB104" s="2006"/>
    </row>
    <row r="105">
      <c r="A105" s="2008" t="s">
        <v>7913</v>
      </c>
      <c r="B105" s="2008">
        <v>3.0</v>
      </c>
      <c r="C105" s="2008" t="s">
        <v>7770</v>
      </c>
      <c r="D105" s="2008">
        <v>1.0</v>
      </c>
      <c r="E105" s="2008">
        <v>1000.0</v>
      </c>
      <c r="F105" s="2008">
        <v>1000.0</v>
      </c>
      <c r="G105" s="2008">
        <v>500.0</v>
      </c>
      <c r="H105" s="2008">
        <v>0.0</v>
      </c>
      <c r="I105" s="2009">
        <v>1.7361111111111112E-4</v>
      </c>
      <c r="J105" s="2008">
        <v>10.0</v>
      </c>
      <c r="K105" s="2008" t="s">
        <v>7808</v>
      </c>
      <c r="L105" s="2008" t="s">
        <v>7914</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7812</v>
      </c>
      <c r="L106" s="2005" t="s">
        <v>7915</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7816</v>
      </c>
      <c r="L107" s="2008" t="s">
        <v>7916</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7820</v>
      </c>
      <c r="L108" s="2005" t="s">
        <v>7917</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7824</v>
      </c>
      <c r="L109" s="2008" t="s">
        <v>7918</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7828</v>
      </c>
      <c r="L110" s="2005" t="s">
        <v>7919</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7833</v>
      </c>
      <c r="L111" s="2008" t="s">
        <v>7920</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7836</v>
      </c>
      <c r="L112" s="2005" t="s">
        <v>7921</v>
      </c>
      <c r="M112" s="2006"/>
      <c r="N112" s="2006"/>
      <c r="O112" s="2006"/>
      <c r="P112" s="2006"/>
      <c r="Q112" s="2006"/>
      <c r="R112" s="2006"/>
      <c r="S112" s="2006"/>
      <c r="T112" s="2006"/>
      <c r="U112" s="2006"/>
      <c r="V112" s="2006"/>
      <c r="W112" s="2006"/>
      <c r="X112" s="2006"/>
      <c r="Y112" s="2006"/>
      <c r="Z112" s="2006"/>
      <c r="AA112" s="2006"/>
      <c r="AB112" s="2006"/>
    </row>
    <row r="113">
      <c r="A113" s="2008" t="s">
        <v>7922</v>
      </c>
      <c r="B113" s="2008">
        <v>2.0</v>
      </c>
      <c r="C113" s="2008" t="s">
        <v>7923</v>
      </c>
      <c r="D113" s="2008">
        <v>1.0</v>
      </c>
      <c r="E113" s="2008">
        <v>1500.0</v>
      </c>
      <c r="F113" s="2008">
        <v>1500.0</v>
      </c>
      <c r="G113" s="2008">
        <v>0.0</v>
      </c>
      <c r="H113" s="2008">
        <v>0.0</v>
      </c>
      <c r="I113" s="2009">
        <v>0.020833333333333332</v>
      </c>
      <c r="J113" s="2008">
        <v>5.0</v>
      </c>
      <c r="K113" s="2008" t="s">
        <v>7810</v>
      </c>
      <c r="L113" s="2008" t="s">
        <v>7924</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7925</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7926</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7927</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7812</v>
      </c>
      <c r="L117" s="2008" t="s">
        <v>7928</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7814</v>
      </c>
      <c r="L118" s="2005" t="s">
        <v>7929</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7816</v>
      </c>
      <c r="L119" s="2008" t="s">
        <v>7930</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7818</v>
      </c>
      <c r="L120" s="2005" t="s">
        <v>7931</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7820</v>
      </c>
      <c r="L121" s="2008" t="s">
        <v>7932</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7822</v>
      </c>
      <c r="L122" s="2005" t="s">
        <v>7933</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7824</v>
      </c>
      <c r="L123" s="2008" t="s">
        <v>7934</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7826</v>
      </c>
      <c r="L124" s="2005" t="s">
        <v>7935</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7828</v>
      </c>
      <c r="L125" s="2008" t="s">
        <v>7936</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7830</v>
      </c>
      <c r="L126" s="2005" t="s">
        <v>7937</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7833</v>
      </c>
      <c r="L127" s="2008" t="s">
        <v>7938</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7836</v>
      </c>
      <c r="L128" s="2005" t="s">
        <v>7939</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7839</v>
      </c>
      <c r="L129" s="2008" t="s">
        <v>7940</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7941</v>
      </c>
      <c r="L130" s="2005" t="s">
        <v>7942</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7943</v>
      </c>
      <c r="L131" s="2008" t="s">
        <v>7944</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7945</v>
      </c>
      <c r="L132" s="2005" t="s">
        <v>7946</v>
      </c>
      <c r="M132" s="2006"/>
      <c r="N132" s="2006"/>
      <c r="O132" s="2006"/>
      <c r="P132" s="2006"/>
      <c r="Q132" s="2006"/>
      <c r="R132" s="2006"/>
      <c r="S132" s="2006"/>
      <c r="T132" s="2006"/>
      <c r="U132" s="2006"/>
      <c r="V132" s="2006"/>
      <c r="W132" s="2006"/>
      <c r="X132" s="2006"/>
      <c r="Y132" s="2006"/>
      <c r="Z132" s="2006"/>
      <c r="AA132" s="2006"/>
      <c r="AB132" s="2006"/>
    </row>
    <row r="133">
      <c r="A133" s="2008" t="s">
        <v>7947</v>
      </c>
      <c r="B133" s="2008">
        <v>3.0</v>
      </c>
      <c r="C133" s="2008" t="s">
        <v>7770</v>
      </c>
      <c r="D133" s="2008">
        <v>1.0</v>
      </c>
      <c r="E133" s="2008">
        <v>10000.0</v>
      </c>
      <c r="F133" s="2008">
        <v>10000.0</v>
      </c>
      <c r="G133" s="2008">
        <v>0.0</v>
      </c>
      <c r="H133" s="2008">
        <v>0.0</v>
      </c>
      <c r="I133" s="2009">
        <v>0.041666666666666664</v>
      </c>
      <c r="J133" s="2008">
        <v>6.0</v>
      </c>
      <c r="K133" s="2008" t="s">
        <v>7818</v>
      </c>
      <c r="L133" s="2008" t="s">
        <v>7948</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7949</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7950</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7951</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7952</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7953</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7954</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7955</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7820</v>
      </c>
      <c r="L141" s="2008" t="s">
        <v>7956</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7822</v>
      </c>
      <c r="L142" s="2005" t="s">
        <v>7957</v>
      </c>
      <c r="M142" s="2006"/>
      <c r="N142" s="2006"/>
      <c r="O142" s="2006"/>
      <c r="P142" s="2006"/>
      <c r="Q142" s="2006"/>
      <c r="R142" s="2006"/>
      <c r="S142" s="2006"/>
      <c r="T142" s="2006"/>
      <c r="U142" s="2006"/>
      <c r="V142" s="2006"/>
      <c r="W142" s="2006"/>
      <c r="X142" s="2006"/>
      <c r="Y142" s="2006"/>
      <c r="Z142" s="2006"/>
      <c r="AA142" s="2006"/>
      <c r="AB142" s="2006"/>
    </row>
    <row r="143">
      <c r="A143" s="2008" t="s">
        <v>7958</v>
      </c>
      <c r="B143" s="2008">
        <v>3.0</v>
      </c>
      <c r="C143" s="2008" t="s">
        <v>7770</v>
      </c>
      <c r="D143" s="2008">
        <v>1.0</v>
      </c>
      <c r="E143" s="2008">
        <v>10000.0</v>
      </c>
      <c r="F143" s="2008">
        <v>0.0</v>
      </c>
      <c r="G143" s="2008">
        <v>10000.0</v>
      </c>
      <c r="H143" s="2008">
        <v>0.0</v>
      </c>
      <c r="I143" s="2009">
        <v>0.041666666666666664</v>
      </c>
      <c r="J143" s="2008">
        <v>6.0</v>
      </c>
      <c r="K143" s="2008" t="s">
        <v>7822</v>
      </c>
      <c r="L143" s="2008" t="s">
        <v>7959</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7960</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7961</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7962</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7963</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7964</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7965</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7966</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7967</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7968</v>
      </c>
      <c r="M152" s="2006"/>
      <c r="N152" s="2006"/>
      <c r="O152" s="2006"/>
      <c r="P152" s="2006"/>
      <c r="Q152" s="2006"/>
      <c r="R152" s="2006"/>
      <c r="S152" s="2006"/>
      <c r="T152" s="2006"/>
      <c r="U152" s="2006"/>
      <c r="V152" s="2006"/>
      <c r="W152" s="2006"/>
      <c r="X152" s="2006"/>
      <c r="Y152" s="2006"/>
      <c r="Z152" s="2006"/>
      <c r="AA152" s="2006"/>
      <c r="AB152" s="2006"/>
    </row>
    <row r="153">
      <c r="A153" s="2008" t="s">
        <v>7969</v>
      </c>
      <c r="B153" s="2008">
        <v>3.0</v>
      </c>
      <c r="C153" s="2008" t="s">
        <v>7770</v>
      </c>
      <c r="D153" s="2008">
        <v>1.0</v>
      </c>
      <c r="E153" s="2008">
        <v>0.0</v>
      </c>
      <c r="F153" s="2008">
        <v>10000.0</v>
      </c>
      <c r="G153" s="2008">
        <v>10000.0</v>
      </c>
      <c r="H153" s="2008">
        <v>0.0</v>
      </c>
      <c r="I153" s="2009">
        <v>0.041666666666666664</v>
      </c>
      <c r="J153" s="2008">
        <v>6.0</v>
      </c>
      <c r="K153" s="2008" t="s">
        <v>7820</v>
      </c>
      <c r="L153" s="2008" t="s">
        <v>7970</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7971</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7972</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7973</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7974</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7975</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7976</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7977</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7978</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7822</v>
      </c>
      <c r="L162" s="2005" t="s">
        <v>7979</v>
      </c>
      <c r="M162" s="2006"/>
      <c r="N162" s="2006"/>
      <c r="O162" s="2006"/>
      <c r="P162" s="2006"/>
      <c r="Q162" s="2006"/>
      <c r="R162" s="2006"/>
      <c r="S162" s="2006"/>
      <c r="T162" s="2006"/>
      <c r="U162" s="2006"/>
      <c r="V162" s="2006"/>
      <c r="W162" s="2006"/>
      <c r="X162" s="2006"/>
      <c r="Y162" s="2006"/>
      <c r="Z162" s="2006"/>
      <c r="AA162" s="2006"/>
      <c r="AB162" s="2006"/>
    </row>
    <row r="163">
      <c r="A163" s="2008" t="s">
        <v>7980</v>
      </c>
      <c r="B163" s="2008">
        <v>3.0</v>
      </c>
      <c r="C163" s="2008" t="s">
        <v>7770</v>
      </c>
      <c r="D163" s="2008">
        <v>1.0</v>
      </c>
      <c r="E163" s="2008">
        <v>10000.0</v>
      </c>
      <c r="F163" s="2008">
        <v>10000.0</v>
      </c>
      <c r="G163" s="2008">
        <v>10000.0</v>
      </c>
      <c r="H163" s="2008">
        <v>0.0</v>
      </c>
      <c r="I163" s="2009">
        <v>0.08333333333333333</v>
      </c>
      <c r="J163" s="2008">
        <v>10.0</v>
      </c>
      <c r="K163" s="2008" t="s">
        <v>7810</v>
      </c>
      <c r="L163" s="2008" t="s">
        <v>7981</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7814</v>
      </c>
      <c r="L164" s="2005" t="s">
        <v>7982</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7818</v>
      </c>
      <c r="L165" s="2008" t="s">
        <v>7983</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7822</v>
      </c>
      <c r="L166" s="2005" t="s">
        <v>7984</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7826</v>
      </c>
      <c r="L167" s="2008" t="s">
        <v>7985</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7830</v>
      </c>
      <c r="L168" s="2005" t="s">
        <v>7986</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7836</v>
      </c>
      <c r="L169" s="2008" t="s">
        <v>7987</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7941</v>
      </c>
      <c r="L170" s="2005" t="s">
        <v>7988</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7945</v>
      </c>
      <c r="L171" s="2008" t="s">
        <v>7989</v>
      </c>
      <c r="M171" s="2010"/>
      <c r="N171" s="2010"/>
      <c r="O171" s="2010"/>
      <c r="P171" s="2010"/>
      <c r="Q171" s="2010"/>
      <c r="R171" s="2010"/>
      <c r="S171" s="2010"/>
      <c r="T171" s="2010"/>
      <c r="U171" s="2010"/>
      <c r="V171" s="2010"/>
      <c r="W171" s="2010"/>
      <c r="X171" s="2010"/>
      <c r="Y171" s="2010"/>
      <c r="Z171" s="2010"/>
      <c r="AA171" s="2010"/>
      <c r="AB171" s="2010"/>
    </row>
    <row r="172">
      <c r="A172" s="2005" t="s">
        <v>7990</v>
      </c>
      <c r="B172" s="2005">
        <v>2.0</v>
      </c>
      <c r="C172" s="2005" t="s">
        <v>7770</v>
      </c>
      <c r="D172" s="2005">
        <v>1.0</v>
      </c>
      <c r="E172" s="2005">
        <v>1080000.0</v>
      </c>
      <c r="F172" s="2005">
        <v>1080000.0</v>
      </c>
      <c r="G172" s="2005">
        <v>1440000.0</v>
      </c>
      <c r="H172" s="2005">
        <v>0.0</v>
      </c>
      <c r="I172" s="2007">
        <v>0.16666666666666666</v>
      </c>
      <c r="J172" s="2005">
        <v>10.0</v>
      </c>
      <c r="K172" s="2005" t="s">
        <v>7830</v>
      </c>
      <c r="L172" s="2005" t="s">
        <v>7991</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7833</v>
      </c>
      <c r="L173" s="2008" t="s">
        <v>7992</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7993</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7836</v>
      </c>
      <c r="L175" s="2008" t="s">
        <v>7994</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7839</v>
      </c>
      <c r="L176" s="2005" t="s">
        <v>7995</v>
      </c>
      <c r="M176" s="2006"/>
      <c r="N176" s="2006"/>
      <c r="O176" s="2006"/>
      <c r="P176" s="2006"/>
      <c r="Q176" s="2006"/>
      <c r="R176" s="2006"/>
      <c r="S176" s="2006"/>
      <c r="T176" s="2006"/>
      <c r="U176" s="2006"/>
      <c r="V176" s="2006"/>
      <c r="W176" s="2006"/>
      <c r="X176" s="2006"/>
      <c r="Y176" s="2006"/>
      <c r="Z176" s="2006"/>
      <c r="AA176" s="2006"/>
      <c r="AB176" s="2006"/>
    </row>
    <row r="177">
      <c r="A177" s="2008" t="s">
        <v>7996</v>
      </c>
      <c r="B177" s="2008">
        <v>3.0</v>
      </c>
      <c r="C177" s="2008" t="s">
        <v>7770</v>
      </c>
      <c r="D177" s="2008">
        <v>1.0</v>
      </c>
      <c r="E177" s="2008">
        <v>720000.0</v>
      </c>
      <c r="F177" s="2008">
        <v>720000.0</v>
      </c>
      <c r="G177" s="2008">
        <v>720000.0</v>
      </c>
      <c r="H177" s="2008">
        <v>0.0</v>
      </c>
      <c r="I177" s="2009">
        <v>0.16666666666666666</v>
      </c>
      <c r="J177" s="2008">
        <v>10.0</v>
      </c>
      <c r="K177" s="2008" t="s">
        <v>7839</v>
      </c>
      <c r="L177" s="2008" t="s">
        <v>7997</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7941</v>
      </c>
      <c r="L178" s="2005" t="s">
        <v>7998</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7999</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7943</v>
      </c>
      <c r="L180" s="2005" t="s">
        <v>8000</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8001</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7945</v>
      </c>
      <c r="L182" s="2005" t="s">
        <v>8002</v>
      </c>
      <c r="M182" s="2006"/>
      <c r="N182" s="2006"/>
      <c r="O182" s="2006"/>
      <c r="P182" s="2006"/>
      <c r="Q182" s="2006"/>
      <c r="R182" s="2006"/>
      <c r="S182" s="2006"/>
      <c r="T182" s="2006"/>
      <c r="U182" s="2006"/>
      <c r="V182" s="2006"/>
      <c r="W182" s="2006"/>
      <c r="X182" s="2006"/>
      <c r="Y182" s="2006"/>
      <c r="Z182" s="2006"/>
      <c r="AA182" s="2006"/>
      <c r="AB182" s="2006"/>
    </row>
    <row r="183">
      <c r="A183" s="2008" t="s">
        <v>8003</v>
      </c>
      <c r="B183" s="2008">
        <v>2.0</v>
      </c>
      <c r="C183" s="2008" t="s">
        <v>8004</v>
      </c>
      <c r="D183" s="2008">
        <v>1.0</v>
      </c>
      <c r="E183" s="2008">
        <v>0.0</v>
      </c>
      <c r="F183" s="2008">
        <v>720000.0</v>
      </c>
      <c r="G183" s="2008">
        <v>720000.0</v>
      </c>
      <c r="H183" s="2008">
        <v>0.0</v>
      </c>
      <c r="I183" s="2009">
        <v>0.3333333333333333</v>
      </c>
      <c r="J183" s="2008">
        <v>8.0</v>
      </c>
      <c r="K183" s="2008" t="s">
        <v>7836</v>
      </c>
      <c r="L183" s="2008" t="s">
        <v>8005</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7839</v>
      </c>
      <c r="L184" s="2005" t="s">
        <v>8006</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7941</v>
      </c>
      <c r="L185" s="2008" t="s">
        <v>8007</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7943</v>
      </c>
      <c r="L186" s="2005" t="s">
        <v>8008</v>
      </c>
      <c r="M186" s="2006"/>
      <c r="N186" s="2006"/>
      <c r="O186" s="2006"/>
      <c r="P186" s="2006"/>
      <c r="Q186" s="2006"/>
      <c r="R186" s="2006"/>
      <c r="S186" s="2006"/>
      <c r="T186" s="2006"/>
      <c r="U186" s="2006"/>
      <c r="V186" s="2006"/>
      <c r="W186" s="2006"/>
      <c r="X186" s="2006"/>
      <c r="Y186" s="2006"/>
      <c r="Z186" s="2006"/>
      <c r="AA186" s="2006"/>
      <c r="AB186" s="2006"/>
    </row>
    <row r="187">
      <c r="A187" s="2008" t="s">
        <v>8009</v>
      </c>
      <c r="B187" s="2008">
        <v>2.0</v>
      </c>
      <c r="C187" s="2008" t="s">
        <v>8010</v>
      </c>
      <c r="D187" s="2008">
        <v>1.0</v>
      </c>
      <c r="E187" s="2008">
        <v>720000.0</v>
      </c>
      <c r="F187" s="2008">
        <v>720000.0</v>
      </c>
      <c r="G187" s="2008">
        <v>0.0</v>
      </c>
      <c r="H187" s="2008">
        <v>0.0</v>
      </c>
      <c r="I187" s="2009">
        <v>0.3333333333333333</v>
      </c>
      <c r="J187" s="2008">
        <v>8.0</v>
      </c>
      <c r="K187" s="2008" t="s">
        <v>7833</v>
      </c>
      <c r="L187" s="2008" t="s">
        <v>8011</v>
      </c>
      <c r="M187" s="2010"/>
      <c r="N187" s="2010"/>
      <c r="O187" s="2010"/>
      <c r="P187" s="2010"/>
      <c r="Q187" s="2010"/>
      <c r="R187" s="2010"/>
      <c r="S187" s="2010"/>
      <c r="T187" s="2010"/>
      <c r="U187" s="2010"/>
      <c r="V187" s="2010"/>
      <c r="W187" s="2010"/>
      <c r="X187" s="2010"/>
      <c r="Y187" s="2010"/>
      <c r="Z187" s="2010"/>
      <c r="AA187" s="2010"/>
      <c r="AB187" s="2010"/>
    </row>
    <row r="188">
      <c r="A188" s="2005" t="s">
        <v>8012</v>
      </c>
      <c r="B188" s="2005">
        <v>3.0</v>
      </c>
      <c r="C188" s="2005" t="s">
        <v>7770</v>
      </c>
      <c r="D188" s="2005">
        <v>1.0</v>
      </c>
      <c r="E188" s="2005">
        <v>1440000.0</v>
      </c>
      <c r="F188" s="2005">
        <v>1440000.0</v>
      </c>
      <c r="G188" s="2005">
        <v>1440000.0</v>
      </c>
      <c r="H188" s="2005">
        <v>0.0</v>
      </c>
      <c r="I188" s="2007">
        <v>0.3333333333333333</v>
      </c>
      <c r="J188" s="2005">
        <v>10.0</v>
      </c>
      <c r="K188" s="2005" t="s">
        <v>7836</v>
      </c>
      <c r="L188" s="2005" t="s">
        <v>8013</v>
      </c>
      <c r="M188" s="2006"/>
      <c r="N188" s="2006"/>
      <c r="O188" s="2006"/>
      <c r="P188" s="2006"/>
      <c r="Q188" s="2006"/>
      <c r="R188" s="2006"/>
      <c r="S188" s="2006"/>
      <c r="T188" s="2006"/>
      <c r="U188" s="2006"/>
      <c r="V188" s="2006"/>
      <c r="W188" s="2006"/>
      <c r="X188" s="2006"/>
      <c r="Y188" s="2006"/>
      <c r="Z188" s="2006"/>
      <c r="AA188" s="2006"/>
      <c r="AB188" s="2006"/>
    </row>
    <row r="189">
      <c r="A189" s="2008" t="s">
        <v>8014</v>
      </c>
      <c r="B189" s="2008">
        <v>3.0</v>
      </c>
      <c r="C189" s="2008" t="s">
        <v>7770</v>
      </c>
      <c r="D189" s="2008">
        <v>1.0</v>
      </c>
      <c r="E189" s="2008">
        <v>1440000.0</v>
      </c>
      <c r="F189" s="2008">
        <v>0.0</v>
      </c>
      <c r="G189" s="2008">
        <v>1440000.0</v>
      </c>
      <c r="H189" s="2008">
        <v>0.0</v>
      </c>
      <c r="I189" s="2009">
        <v>0.3333333333333333</v>
      </c>
      <c r="J189" s="2008">
        <v>10.0</v>
      </c>
      <c r="K189" s="2008" t="s">
        <v>7833</v>
      </c>
      <c r="L189" s="2008" t="s">
        <v>8015</v>
      </c>
      <c r="M189" s="2010"/>
      <c r="N189" s="2010"/>
      <c r="O189" s="2010"/>
      <c r="P189" s="2010"/>
      <c r="Q189" s="2010"/>
      <c r="R189" s="2010"/>
      <c r="S189" s="2010"/>
      <c r="T189" s="2010"/>
      <c r="U189" s="2010"/>
      <c r="V189" s="2010"/>
      <c r="W189" s="2010"/>
      <c r="X189" s="2010"/>
      <c r="Y189" s="2010"/>
      <c r="Z189" s="2010"/>
      <c r="AA189" s="2010"/>
      <c r="AB189" s="2010"/>
    </row>
    <row r="190">
      <c r="A190" s="2005" t="s">
        <v>8016</v>
      </c>
      <c r="B190" s="2005">
        <v>2.0</v>
      </c>
      <c r="C190" s="2005" t="s">
        <v>7770</v>
      </c>
      <c r="D190" s="2005">
        <v>1.0</v>
      </c>
      <c r="E190" s="2005">
        <v>1000.0</v>
      </c>
      <c r="F190" s="2005">
        <v>1000.0</v>
      </c>
      <c r="G190" s="2005">
        <v>1000.0</v>
      </c>
      <c r="H190" s="2005">
        <v>0.0</v>
      </c>
      <c r="I190" s="2007">
        <v>6.944444444444445E-4</v>
      </c>
      <c r="J190" s="2005">
        <v>5.0</v>
      </c>
      <c r="K190" s="2005" t="s">
        <v>7804</v>
      </c>
      <c r="L190" s="2005" t="s">
        <v>8017</v>
      </c>
      <c r="M190" s="2006"/>
      <c r="N190" s="2006"/>
      <c r="O190" s="2006"/>
      <c r="P190" s="2006"/>
      <c r="Q190" s="2006"/>
      <c r="R190" s="2006"/>
      <c r="S190" s="2006"/>
      <c r="T190" s="2006"/>
      <c r="U190" s="2006"/>
      <c r="V190" s="2006"/>
      <c r="W190" s="2006"/>
      <c r="X190" s="2006"/>
      <c r="Y190" s="2006"/>
      <c r="Z190" s="2006"/>
      <c r="AA190" s="2006"/>
      <c r="AB190" s="2006"/>
    </row>
    <row r="191">
      <c r="A191" s="2008" t="s">
        <v>8018</v>
      </c>
      <c r="B191" s="2008">
        <v>2.0</v>
      </c>
      <c r="C191" s="2008" t="s">
        <v>7770</v>
      </c>
      <c r="D191" s="2008">
        <v>1.0</v>
      </c>
      <c r="E191" s="2008">
        <v>400000.0</v>
      </c>
      <c r="F191" s="2008">
        <v>400000.0</v>
      </c>
      <c r="G191" s="2008">
        <v>0.0</v>
      </c>
      <c r="H191" s="2008">
        <v>0.0</v>
      </c>
      <c r="I191" s="2009">
        <v>0.16666666666666666</v>
      </c>
      <c r="J191" s="2008">
        <v>10.0</v>
      </c>
      <c r="K191" s="2008" t="s">
        <v>7826</v>
      </c>
      <c r="L191" s="2008" t="s">
        <v>8019</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7826</v>
      </c>
      <c r="L192" s="2005" t="s">
        <v>8020</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7826</v>
      </c>
      <c r="L193" s="2008" t="s">
        <v>8021</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7826</v>
      </c>
      <c r="L194" s="2005" t="s">
        <v>8022</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7826</v>
      </c>
      <c r="L195" s="2008" t="s">
        <v>8023</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7826</v>
      </c>
      <c r="L196" s="2005" t="s">
        <v>8024</v>
      </c>
      <c r="M196" s="2006"/>
      <c r="N196" s="2006"/>
      <c r="O196" s="2006"/>
      <c r="P196" s="2006"/>
      <c r="Q196" s="2006"/>
      <c r="R196" s="2006"/>
      <c r="S196" s="2006"/>
      <c r="T196" s="2006"/>
      <c r="U196" s="2006"/>
      <c r="V196" s="2006"/>
      <c r="W196" s="2006"/>
      <c r="X196" s="2006"/>
      <c r="Y196" s="2006"/>
      <c r="Z196" s="2006"/>
      <c r="AA196" s="2006"/>
      <c r="AB196" s="2006"/>
    </row>
    <row r="197">
      <c r="A197" s="2008" t="s">
        <v>8025</v>
      </c>
      <c r="B197" s="2008">
        <v>2.0</v>
      </c>
      <c r="C197" s="2008" t="s">
        <v>7770</v>
      </c>
      <c r="D197" s="2008">
        <v>1.0</v>
      </c>
      <c r="E197" s="2008">
        <v>0.0</v>
      </c>
      <c r="F197" s="2008">
        <v>20000.0</v>
      </c>
      <c r="G197" s="2008">
        <v>0.0</v>
      </c>
      <c r="H197" s="2008">
        <v>0.0</v>
      </c>
      <c r="I197" s="2009">
        <v>1.1574074074074075E-4</v>
      </c>
      <c r="J197" s="2008">
        <v>5.0</v>
      </c>
      <c r="K197" s="2008" t="s">
        <v>7804</v>
      </c>
      <c r="L197" s="2008" t="s">
        <v>8026</v>
      </c>
      <c r="M197" s="2010"/>
      <c r="N197" s="2010"/>
      <c r="O197" s="2010"/>
      <c r="P197" s="2010"/>
      <c r="Q197" s="2010"/>
      <c r="R197" s="2010"/>
      <c r="S197" s="2010"/>
      <c r="T197" s="2010"/>
      <c r="U197" s="2010"/>
      <c r="V197" s="2010"/>
      <c r="W197" s="2010"/>
      <c r="X197" s="2010"/>
      <c r="Y197" s="2010"/>
      <c r="Z197" s="2010"/>
      <c r="AA197" s="2010"/>
      <c r="AB197" s="2010"/>
    </row>
    <row r="198">
      <c r="A198" s="2005" t="s">
        <v>8027</v>
      </c>
      <c r="B198" s="2005">
        <v>2.0</v>
      </c>
      <c r="C198" s="2005" t="s">
        <v>7770</v>
      </c>
      <c r="D198" s="2005">
        <v>1.0</v>
      </c>
      <c r="E198" s="2005">
        <v>10000.0</v>
      </c>
      <c r="F198" s="2005">
        <v>0.0</v>
      </c>
      <c r="G198" s="2005">
        <v>0.0</v>
      </c>
      <c r="H198" s="2005">
        <v>0.0</v>
      </c>
      <c r="I198" s="2007">
        <v>1.1574074074074075E-4</v>
      </c>
      <c r="J198" s="2005">
        <v>5.0</v>
      </c>
      <c r="K198" s="2005" t="s">
        <v>7804</v>
      </c>
      <c r="L198" s="2005" t="s">
        <v>8028</v>
      </c>
      <c r="M198" s="2006"/>
      <c r="N198" s="2006"/>
      <c r="O198" s="2006"/>
      <c r="P198" s="2006"/>
      <c r="Q198" s="2006"/>
      <c r="R198" s="2006"/>
      <c r="S198" s="2006"/>
      <c r="T198" s="2006"/>
      <c r="U198" s="2006"/>
      <c r="V198" s="2006"/>
      <c r="W198" s="2006"/>
      <c r="X198" s="2006"/>
      <c r="Y198" s="2006"/>
      <c r="Z198" s="2006"/>
      <c r="AA198" s="2006"/>
      <c r="AB198" s="2006"/>
    </row>
    <row r="199">
      <c r="A199" s="2008" t="s">
        <v>8029</v>
      </c>
      <c r="B199" s="2008">
        <v>2.0</v>
      </c>
      <c r="C199" s="2010"/>
      <c r="D199" s="2008">
        <v>1.0</v>
      </c>
      <c r="E199" s="2008">
        <v>0.0</v>
      </c>
      <c r="F199" s="2008">
        <v>500.0</v>
      </c>
      <c r="G199" s="2008">
        <v>500.0</v>
      </c>
      <c r="H199" s="2008">
        <v>0.0</v>
      </c>
      <c r="I199" s="2009">
        <v>4.6296296296296294E-5</v>
      </c>
      <c r="J199" s="2008">
        <v>3.0</v>
      </c>
      <c r="K199" s="2010"/>
      <c r="L199" s="2008" t="s">
        <v>8030</v>
      </c>
      <c r="M199" s="2010"/>
      <c r="N199" s="2010"/>
      <c r="O199" s="2010"/>
      <c r="P199" s="2010"/>
      <c r="Q199" s="2010"/>
      <c r="R199" s="2010"/>
      <c r="S199" s="2010"/>
      <c r="T199" s="2010"/>
      <c r="U199" s="2010"/>
      <c r="V199" s="2010"/>
      <c r="W199" s="2010"/>
      <c r="X199" s="2010"/>
      <c r="Y199" s="2010"/>
      <c r="Z199" s="2010"/>
      <c r="AA199" s="2010"/>
      <c r="AB199" s="2010"/>
    </row>
    <row r="200">
      <c r="A200" s="2005" t="s">
        <v>8031</v>
      </c>
      <c r="B200" s="2005">
        <v>2.0</v>
      </c>
      <c r="C200" s="2006"/>
      <c r="D200" s="2005">
        <v>1.0</v>
      </c>
      <c r="E200" s="2005">
        <v>0.0</v>
      </c>
      <c r="F200" s="2005">
        <v>1000.0</v>
      </c>
      <c r="G200" s="2005">
        <v>3000.0</v>
      </c>
      <c r="H200" s="2005">
        <v>0.0</v>
      </c>
      <c r="I200" s="2007">
        <v>6.944444444444445E-4</v>
      </c>
      <c r="J200" s="2005">
        <v>6.0</v>
      </c>
      <c r="K200" s="2006"/>
      <c r="L200" s="2005" t="s">
        <v>8032</v>
      </c>
      <c r="M200" s="2006"/>
      <c r="N200" s="2006"/>
      <c r="O200" s="2006"/>
      <c r="P200" s="2006"/>
      <c r="Q200" s="2006"/>
      <c r="R200" s="2006"/>
      <c r="S200" s="2006"/>
      <c r="T200" s="2006"/>
      <c r="U200" s="2006"/>
      <c r="V200" s="2006"/>
      <c r="W200" s="2006"/>
      <c r="X200" s="2006"/>
      <c r="Y200" s="2006"/>
      <c r="Z200" s="2006"/>
      <c r="AA200" s="2006"/>
      <c r="AB200" s="2006"/>
    </row>
    <row r="201">
      <c r="A201" s="2008" t="s">
        <v>8033</v>
      </c>
      <c r="B201" s="2008">
        <v>2.0</v>
      </c>
      <c r="C201" s="2010"/>
      <c r="D201" s="2008">
        <v>1.0</v>
      </c>
      <c r="E201" s="2008">
        <v>0.0</v>
      </c>
      <c r="F201" s="2008">
        <v>10000.0</v>
      </c>
      <c r="G201" s="2008">
        <v>2000.0</v>
      </c>
      <c r="H201" s="2008">
        <v>0.0</v>
      </c>
      <c r="I201" s="2009">
        <v>0.006944444444444444</v>
      </c>
      <c r="J201" s="2008">
        <v>10.0</v>
      </c>
      <c r="K201" s="2010"/>
      <c r="L201" s="2008" t="s">
        <v>8034</v>
      </c>
      <c r="M201" s="2010"/>
      <c r="N201" s="2010"/>
      <c r="O201" s="2010"/>
      <c r="P201" s="2010"/>
      <c r="Q201" s="2010"/>
      <c r="R201" s="2010"/>
      <c r="S201" s="2010"/>
      <c r="T201" s="2010"/>
      <c r="U201" s="2010"/>
      <c r="V201" s="2010"/>
      <c r="W201" s="2010"/>
      <c r="X201" s="2010"/>
      <c r="Y201" s="2010"/>
      <c r="Z201" s="2010"/>
      <c r="AA201" s="2010"/>
      <c r="AB201" s="2010"/>
    </row>
    <row r="202">
      <c r="A202" s="2005" t="s">
        <v>8035</v>
      </c>
      <c r="B202" s="2005">
        <v>3.0</v>
      </c>
      <c r="C202" s="2006"/>
      <c r="D202" s="2005">
        <v>1.0</v>
      </c>
      <c r="E202" s="2005">
        <v>0.0</v>
      </c>
      <c r="F202" s="2005">
        <v>20000.0</v>
      </c>
      <c r="G202" s="2005">
        <v>10000.0</v>
      </c>
      <c r="H202" s="2005">
        <v>0.0</v>
      </c>
      <c r="I202" s="2007">
        <v>0.08333333333333333</v>
      </c>
      <c r="J202" s="2005">
        <v>12.0</v>
      </c>
      <c r="K202" s="2006"/>
      <c r="L202" s="2005" t="s">
        <v>8036</v>
      </c>
      <c r="M202" s="2006"/>
      <c r="N202" s="2006"/>
      <c r="O202" s="2006"/>
      <c r="P202" s="2006"/>
      <c r="Q202" s="2006"/>
      <c r="R202" s="2006"/>
      <c r="S202" s="2006"/>
      <c r="T202" s="2006"/>
      <c r="U202" s="2006"/>
      <c r="V202" s="2006"/>
      <c r="W202" s="2006"/>
      <c r="X202" s="2006"/>
      <c r="Y202" s="2006"/>
      <c r="Z202" s="2006"/>
      <c r="AA202" s="2006"/>
      <c r="AB202" s="2006"/>
    </row>
    <row r="203">
      <c r="A203" s="2008" t="s">
        <v>8037</v>
      </c>
      <c r="B203" s="2008">
        <v>3.0</v>
      </c>
      <c r="C203" s="2010"/>
      <c r="D203" s="2008">
        <v>1.0</v>
      </c>
      <c r="E203" s="2008">
        <v>10000.0</v>
      </c>
      <c r="F203" s="2008">
        <v>0.0</v>
      </c>
      <c r="G203" s="2008">
        <v>20000.0</v>
      </c>
      <c r="H203" s="2008">
        <v>0.0</v>
      </c>
      <c r="I203" s="2009">
        <v>0.16666666666666666</v>
      </c>
      <c r="J203" s="2008">
        <v>16.0</v>
      </c>
      <c r="K203" s="2010"/>
      <c r="L203" s="2008" t="s">
        <v>8036</v>
      </c>
      <c r="M203" s="2010"/>
      <c r="N203" s="2010"/>
      <c r="O203" s="2010"/>
      <c r="P203" s="2010"/>
      <c r="Q203" s="2010"/>
      <c r="R203" s="2010"/>
      <c r="S203" s="2010"/>
      <c r="T203" s="2010"/>
      <c r="U203" s="2010"/>
      <c r="V203" s="2010"/>
      <c r="W203" s="2010"/>
      <c r="X203" s="2010"/>
      <c r="Y203" s="2010"/>
      <c r="Z203" s="2010"/>
      <c r="AA203" s="2010"/>
      <c r="AB203" s="2010"/>
    </row>
    <row r="204">
      <c r="A204" s="2005" t="s">
        <v>8038</v>
      </c>
      <c r="B204" s="2005">
        <v>3.0</v>
      </c>
      <c r="C204" s="2006"/>
      <c r="D204" s="2005">
        <v>1.0</v>
      </c>
      <c r="E204" s="2005">
        <v>50000.0</v>
      </c>
      <c r="F204" s="2005">
        <v>25000.0</v>
      </c>
      <c r="G204" s="2005">
        <v>0.0</v>
      </c>
      <c r="H204" s="2005">
        <v>0.0</v>
      </c>
      <c r="I204" s="2007">
        <v>0.25</v>
      </c>
      <c r="J204" s="2005">
        <v>20.0</v>
      </c>
      <c r="K204" s="2006"/>
      <c r="L204" s="2005" t="s">
        <v>8039</v>
      </c>
      <c r="M204" s="2006"/>
      <c r="N204" s="2006"/>
      <c r="O204" s="2006"/>
      <c r="P204" s="2006"/>
      <c r="Q204" s="2006"/>
      <c r="R204" s="2006"/>
      <c r="S204" s="2006"/>
      <c r="T204" s="2006"/>
      <c r="U204" s="2006"/>
      <c r="V204" s="2006"/>
      <c r="W204" s="2006"/>
      <c r="X204" s="2006"/>
      <c r="Y204" s="2006"/>
      <c r="Z204" s="2006"/>
      <c r="AA204" s="2006"/>
      <c r="AB204" s="2006"/>
    </row>
    <row r="205">
      <c r="A205" s="2008" t="s">
        <v>8040</v>
      </c>
      <c r="B205" s="2008">
        <v>1.0</v>
      </c>
      <c r="C205" s="2010"/>
      <c r="D205" s="2008">
        <v>1.0</v>
      </c>
      <c r="E205" s="2008">
        <v>2000.0</v>
      </c>
      <c r="F205" s="2008">
        <v>0.0</v>
      </c>
      <c r="G205" s="2008">
        <v>0.0</v>
      </c>
      <c r="H205" s="2008">
        <v>0.0</v>
      </c>
      <c r="I205" s="2009">
        <v>0.004166666666666667</v>
      </c>
      <c r="J205" s="2008">
        <v>3.0</v>
      </c>
      <c r="K205" s="2008" t="s">
        <v>7816</v>
      </c>
      <c r="L205" s="2008" t="s">
        <v>8028</v>
      </c>
      <c r="M205" s="2010"/>
      <c r="N205" s="2010"/>
      <c r="O205" s="2010"/>
      <c r="P205" s="2010"/>
      <c r="Q205" s="2010"/>
      <c r="R205" s="2010"/>
      <c r="S205" s="2010"/>
      <c r="T205" s="2010"/>
      <c r="U205" s="2010"/>
      <c r="V205" s="2010"/>
      <c r="W205" s="2010"/>
      <c r="X205" s="2010"/>
      <c r="Y205" s="2010"/>
      <c r="Z205" s="2010"/>
      <c r="AA205" s="2010"/>
      <c r="AB205" s="2010"/>
    </row>
    <row r="206">
      <c r="A206" s="2005" t="s">
        <v>8041</v>
      </c>
      <c r="B206" s="2005">
        <v>1.0</v>
      </c>
      <c r="C206" s="2006"/>
      <c r="D206" s="2005">
        <v>1.0</v>
      </c>
      <c r="E206" s="2005">
        <v>2000.0</v>
      </c>
      <c r="F206" s="2005">
        <v>0.0</v>
      </c>
      <c r="G206" s="2005">
        <v>0.0</v>
      </c>
      <c r="H206" s="2005">
        <v>0.0</v>
      </c>
      <c r="I206" s="2007">
        <v>0.004166666666666667</v>
      </c>
      <c r="J206" s="2005">
        <v>3.0</v>
      </c>
      <c r="K206" s="2005" t="s">
        <v>7816</v>
      </c>
      <c r="L206" s="2005" t="s">
        <v>8028</v>
      </c>
      <c r="M206" s="2006"/>
      <c r="N206" s="2006"/>
      <c r="O206" s="2006"/>
      <c r="P206" s="2006"/>
      <c r="Q206" s="2006"/>
      <c r="R206" s="2006"/>
      <c r="S206" s="2006"/>
      <c r="T206" s="2006"/>
      <c r="U206" s="2006"/>
      <c r="V206" s="2006"/>
      <c r="W206" s="2006"/>
      <c r="X206" s="2006"/>
      <c r="Y206" s="2006"/>
      <c r="Z206" s="2006"/>
      <c r="AA206" s="2006"/>
      <c r="AB206" s="2006"/>
    </row>
    <row r="207">
      <c r="A207" s="2008" t="s">
        <v>8042</v>
      </c>
      <c r="B207" s="2008">
        <v>1.0</v>
      </c>
      <c r="C207" s="2010"/>
      <c r="D207" s="2008">
        <v>1.0</v>
      </c>
      <c r="E207" s="2008">
        <v>2000.0</v>
      </c>
      <c r="F207" s="2008">
        <v>0.0</v>
      </c>
      <c r="G207" s="2008">
        <v>0.0</v>
      </c>
      <c r="H207" s="2008">
        <v>0.0</v>
      </c>
      <c r="I207" s="2009">
        <v>0.0020833333333333333</v>
      </c>
      <c r="J207" s="2008">
        <v>3.0</v>
      </c>
      <c r="K207" s="2008" t="s">
        <v>7816</v>
      </c>
      <c r="L207" s="2008" t="s">
        <v>8028</v>
      </c>
      <c r="M207" s="2010"/>
      <c r="N207" s="2010"/>
      <c r="O207" s="2010"/>
      <c r="P207" s="2010"/>
      <c r="Q207" s="2010"/>
      <c r="R207" s="2010"/>
      <c r="S207" s="2010"/>
      <c r="T207" s="2010"/>
      <c r="U207" s="2010"/>
      <c r="V207" s="2010"/>
      <c r="W207" s="2010"/>
      <c r="X207" s="2010"/>
      <c r="Y207" s="2010"/>
      <c r="Z207" s="2010"/>
      <c r="AA207" s="2010"/>
      <c r="AB207" s="2010"/>
    </row>
    <row r="208">
      <c r="A208" s="2005" t="s">
        <v>8043</v>
      </c>
      <c r="B208" s="2005">
        <v>1.0</v>
      </c>
      <c r="C208" s="2006"/>
      <c r="D208" s="2005">
        <v>1.0</v>
      </c>
      <c r="E208" s="2005">
        <v>5000.0</v>
      </c>
      <c r="F208" s="2005">
        <v>0.0</v>
      </c>
      <c r="G208" s="2005">
        <v>0.0</v>
      </c>
      <c r="H208" s="2005">
        <v>0.0</v>
      </c>
      <c r="I208" s="2007">
        <v>0.0020833333333333333</v>
      </c>
      <c r="J208" s="2005">
        <v>3.0</v>
      </c>
      <c r="K208" s="2005" t="s">
        <v>7818</v>
      </c>
      <c r="L208" s="2005" t="s">
        <v>8028</v>
      </c>
      <c r="M208" s="2006"/>
      <c r="N208" s="2006"/>
      <c r="O208" s="2006"/>
      <c r="P208" s="2006"/>
      <c r="Q208" s="2006"/>
      <c r="R208" s="2006"/>
      <c r="S208" s="2006"/>
      <c r="T208" s="2006"/>
      <c r="U208" s="2006"/>
      <c r="V208" s="2006"/>
      <c r="W208" s="2006"/>
      <c r="X208" s="2006"/>
      <c r="Y208" s="2006"/>
      <c r="Z208" s="2006"/>
      <c r="AA208" s="2006"/>
      <c r="AB208" s="2006"/>
    </row>
    <row r="209">
      <c r="A209" s="2008" t="s">
        <v>8044</v>
      </c>
      <c r="B209" s="2008">
        <v>1.0</v>
      </c>
      <c r="C209" s="2010"/>
      <c r="D209" s="2008">
        <v>1.0</v>
      </c>
      <c r="E209" s="2008">
        <v>20000.0</v>
      </c>
      <c r="F209" s="2008">
        <v>0.0</v>
      </c>
      <c r="G209" s="2008">
        <v>0.0</v>
      </c>
      <c r="H209" s="2008">
        <v>0.0</v>
      </c>
      <c r="I209" s="2009">
        <v>0.006944444444444444</v>
      </c>
      <c r="J209" s="2008">
        <v>5.0</v>
      </c>
      <c r="K209" s="2008" t="s">
        <v>7824</v>
      </c>
      <c r="L209" s="2008" t="s">
        <v>8028</v>
      </c>
      <c r="M209" s="2010"/>
      <c r="N209" s="2010"/>
      <c r="O209" s="2010"/>
      <c r="P209" s="2010"/>
      <c r="Q209" s="2010"/>
      <c r="R209" s="2010"/>
      <c r="S209" s="2010"/>
      <c r="T209" s="2010"/>
      <c r="U209" s="2010"/>
      <c r="V209" s="2010"/>
      <c r="W209" s="2010"/>
      <c r="X209" s="2010"/>
      <c r="Y209" s="2010"/>
      <c r="Z209" s="2010"/>
      <c r="AA209" s="2010"/>
      <c r="AB209" s="2010"/>
    </row>
    <row r="210">
      <c r="A210" s="2005" t="s">
        <v>8045</v>
      </c>
      <c r="B210" s="2005">
        <v>1.0</v>
      </c>
      <c r="C210" s="2006"/>
      <c r="D210" s="2005">
        <v>1.0</v>
      </c>
      <c r="E210" s="2005">
        <v>20000.0</v>
      </c>
      <c r="F210" s="2005">
        <v>0.0</v>
      </c>
      <c r="G210" s="2005">
        <v>0.0</v>
      </c>
      <c r="H210" s="2005">
        <v>0.0</v>
      </c>
      <c r="I210" s="2007">
        <v>0.006944444444444444</v>
      </c>
      <c r="J210" s="2005">
        <v>5.0</v>
      </c>
      <c r="K210" s="2005" t="s">
        <v>7824</v>
      </c>
      <c r="L210" s="2005" t="s">
        <v>8028</v>
      </c>
      <c r="M210" s="2006"/>
      <c r="N210" s="2006"/>
      <c r="O210" s="2006"/>
      <c r="P210" s="2006"/>
      <c r="Q210" s="2006"/>
      <c r="R210" s="2006"/>
      <c r="S210" s="2006"/>
      <c r="T210" s="2006"/>
      <c r="U210" s="2006"/>
      <c r="V210" s="2006"/>
      <c r="W210" s="2006"/>
      <c r="X210" s="2006"/>
      <c r="Y210" s="2006"/>
      <c r="Z210" s="2006"/>
      <c r="AA210" s="2006"/>
      <c r="AB210" s="2006"/>
    </row>
    <row r="211">
      <c r="A211" s="2008" t="s">
        <v>8046</v>
      </c>
      <c r="B211" s="2008">
        <v>3.0</v>
      </c>
      <c r="C211" s="2008" t="s">
        <v>7770</v>
      </c>
      <c r="D211" s="2008">
        <v>1.0</v>
      </c>
      <c r="E211" s="2010"/>
      <c r="F211" s="2010"/>
      <c r="G211" s="2010"/>
      <c r="H211" s="2010"/>
      <c r="I211" s="2009">
        <v>0.16666666666666666</v>
      </c>
      <c r="J211" s="2010"/>
      <c r="K211" s="2010"/>
      <c r="L211" s="2008" t="s">
        <v>8047</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7830</v>
      </c>
      <c r="L212" s="2005" t="s">
        <v>8048</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8049</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8050</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8051</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8052</v>
      </c>
      <c r="B1" s="12" t="s">
        <v>7760</v>
      </c>
      <c r="C1" s="12" t="s">
        <v>8053</v>
      </c>
      <c r="D1" s="12" t="s">
        <v>8054</v>
      </c>
      <c r="E1" s="12" t="s">
        <v>8055</v>
      </c>
      <c r="F1" s="12" t="s">
        <v>8056</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7491</v>
      </c>
      <c r="B2" s="14">
        <v>5.0</v>
      </c>
      <c r="C2" s="14" t="s">
        <v>8057</v>
      </c>
      <c r="D2" s="14">
        <v>24000.0</v>
      </c>
      <c r="E2" s="14">
        <v>1.0</v>
      </c>
    </row>
    <row r="3">
      <c r="A3" s="14" t="s">
        <v>8058</v>
      </c>
      <c r="B3" s="14">
        <v>1.0</v>
      </c>
      <c r="C3" s="14" t="s">
        <v>8059</v>
      </c>
      <c r="D3" s="14">
        <v>10000.0</v>
      </c>
      <c r="E3" s="14">
        <v>1.0</v>
      </c>
      <c r="F3" s="14" t="s">
        <v>8060</v>
      </c>
    </row>
    <row r="4">
      <c r="A4" s="14" t="s">
        <v>8061</v>
      </c>
      <c r="B4" s="14">
        <v>1.0</v>
      </c>
      <c r="C4" s="14" t="s">
        <v>8059</v>
      </c>
      <c r="D4" s="14">
        <v>8000.0</v>
      </c>
      <c r="E4" s="14">
        <v>2.0</v>
      </c>
      <c r="F4" s="14" t="s">
        <v>8062</v>
      </c>
    </row>
    <row r="5">
      <c r="A5" s="14" t="s">
        <v>8063</v>
      </c>
      <c r="B5" s="14">
        <v>1.0</v>
      </c>
      <c r="C5" s="14" t="s">
        <v>8059</v>
      </c>
      <c r="D5" s="14">
        <v>8000.0</v>
      </c>
      <c r="E5" s="14">
        <v>2.0</v>
      </c>
      <c r="F5" s="14" t="s">
        <v>8064</v>
      </c>
    </row>
    <row r="6">
      <c r="A6" s="14" t="s">
        <v>7506</v>
      </c>
      <c r="B6" s="14">
        <v>1.0</v>
      </c>
      <c r="C6" s="14" t="s">
        <v>8065</v>
      </c>
      <c r="D6" s="14">
        <v>80000.0</v>
      </c>
      <c r="E6" s="14">
        <v>2.0</v>
      </c>
    </row>
    <row r="7">
      <c r="A7" s="14" t="s">
        <v>8066</v>
      </c>
      <c r="B7" s="14">
        <v>1.0</v>
      </c>
      <c r="C7" s="14" t="s">
        <v>8067</v>
      </c>
      <c r="D7" s="14">
        <v>15000.0</v>
      </c>
      <c r="E7" s="14">
        <v>3.0</v>
      </c>
      <c r="F7" s="14" t="s">
        <v>8068</v>
      </c>
    </row>
    <row r="8">
      <c r="A8" s="14" t="s">
        <v>8069</v>
      </c>
      <c r="B8" s="14">
        <v>1.0</v>
      </c>
      <c r="C8" s="14" t="s">
        <v>8070</v>
      </c>
      <c r="D8" s="14">
        <v>16000.0</v>
      </c>
      <c r="E8" s="14">
        <v>3.0</v>
      </c>
      <c r="F8" s="14" t="s">
        <v>8071</v>
      </c>
    </row>
    <row r="9">
      <c r="A9" s="14" t="s">
        <v>8072</v>
      </c>
      <c r="B9" s="14">
        <v>2.0</v>
      </c>
      <c r="C9" s="14" t="s">
        <v>8073</v>
      </c>
      <c r="D9" s="14">
        <v>16000.0</v>
      </c>
      <c r="E9" s="14">
        <v>3.0</v>
      </c>
    </row>
    <row r="10">
      <c r="A10" s="14" t="s">
        <v>8074</v>
      </c>
      <c r="B10" s="14">
        <v>1.0</v>
      </c>
      <c r="C10" s="14" t="s">
        <v>8075</v>
      </c>
      <c r="D10" s="14">
        <v>30000.0</v>
      </c>
      <c r="E10" s="14">
        <v>4.0</v>
      </c>
      <c r="F10" s="14" t="s">
        <v>8076</v>
      </c>
    </row>
    <row r="11">
      <c r="A11" s="14" t="s">
        <v>8077</v>
      </c>
      <c r="B11" s="14">
        <v>1.0</v>
      </c>
      <c r="C11" s="14" t="s">
        <v>8075</v>
      </c>
      <c r="D11" s="14">
        <v>30000.0</v>
      </c>
      <c r="E11" s="14">
        <v>4.0</v>
      </c>
      <c r="F11" s="14" t="s">
        <v>8078</v>
      </c>
    </row>
    <row r="12">
      <c r="A12" s="14" t="s">
        <v>8079</v>
      </c>
      <c r="B12" s="14">
        <v>1.0</v>
      </c>
      <c r="C12" s="14" t="s">
        <v>8073</v>
      </c>
      <c r="D12" s="14">
        <v>80000.0</v>
      </c>
      <c r="E12" s="14">
        <v>4.0</v>
      </c>
    </row>
    <row r="13">
      <c r="A13" s="14" t="s">
        <v>8080</v>
      </c>
      <c r="B13" s="14">
        <v>1.0</v>
      </c>
      <c r="C13" s="14" t="s">
        <v>8073</v>
      </c>
      <c r="D13" s="14">
        <v>64000.0</v>
      </c>
      <c r="E13" s="14">
        <v>4.0</v>
      </c>
      <c r="F13" s="14" t="s">
        <v>8081</v>
      </c>
    </row>
    <row r="14">
      <c r="A14" s="14" t="s">
        <v>8082</v>
      </c>
      <c r="B14" s="14">
        <v>1.0</v>
      </c>
      <c r="C14" s="14" t="s">
        <v>8073</v>
      </c>
      <c r="D14" s="14">
        <v>35000.0</v>
      </c>
      <c r="E14" s="14">
        <v>5.0</v>
      </c>
      <c r="F14" s="14" t="s">
        <v>8083</v>
      </c>
    </row>
    <row r="15">
      <c r="A15" s="14" t="s">
        <v>8084</v>
      </c>
      <c r="B15" s="14">
        <v>1.0</v>
      </c>
      <c r="C15" s="14" t="s">
        <v>8073</v>
      </c>
      <c r="D15" s="14">
        <v>80000.0</v>
      </c>
      <c r="E15" s="14">
        <v>5.0</v>
      </c>
    </row>
    <row r="16">
      <c r="A16" s="14" t="s">
        <v>8085</v>
      </c>
      <c r="B16" s="14">
        <v>5.0</v>
      </c>
      <c r="C16" s="14" t="s">
        <v>8065</v>
      </c>
      <c r="D16" s="14">
        <v>80000.0</v>
      </c>
      <c r="E16" s="14">
        <v>5.0</v>
      </c>
    </row>
    <row r="17">
      <c r="A17" s="14" t="s">
        <v>8086</v>
      </c>
      <c r="B17" s="14">
        <v>1.0</v>
      </c>
      <c r="C17" s="14" t="s">
        <v>8073</v>
      </c>
      <c r="D17" s="14">
        <v>15000.0</v>
      </c>
      <c r="E17" s="14">
        <v>5.0</v>
      </c>
    </row>
    <row r="18">
      <c r="A18" s="14" t="s">
        <v>8087</v>
      </c>
      <c r="B18" s="14">
        <v>1.0</v>
      </c>
      <c r="C18" s="14" t="s">
        <v>8073</v>
      </c>
      <c r="D18" s="14">
        <v>35000.0</v>
      </c>
      <c r="E18" s="14">
        <v>6.0</v>
      </c>
      <c r="F18" s="14" t="s">
        <v>8088</v>
      </c>
    </row>
    <row r="19">
      <c r="A19" s="14" t="s">
        <v>8089</v>
      </c>
      <c r="B19" s="14">
        <v>1.0</v>
      </c>
      <c r="C19" s="14" t="s">
        <v>8073</v>
      </c>
      <c r="D19" s="14">
        <v>80000.0</v>
      </c>
      <c r="E19" s="14">
        <v>6.0</v>
      </c>
    </row>
    <row r="20">
      <c r="A20" s="14" t="s">
        <v>8090</v>
      </c>
      <c r="B20" s="14">
        <v>1.0</v>
      </c>
      <c r="C20" s="14" t="s">
        <v>8073</v>
      </c>
      <c r="D20" s="14">
        <v>80000.0</v>
      </c>
      <c r="E20" s="14">
        <v>6.0</v>
      </c>
      <c r="F20" s="14" t="s">
        <v>8091</v>
      </c>
    </row>
    <row r="21">
      <c r="A21" s="14" t="s">
        <v>8092</v>
      </c>
      <c r="B21" s="14">
        <v>5.0</v>
      </c>
      <c r="C21" s="14" t="s">
        <v>8093</v>
      </c>
      <c r="D21" s="14">
        <v>5000.0</v>
      </c>
      <c r="E21" s="14">
        <v>7.0</v>
      </c>
      <c r="F21" s="14" t="s">
        <v>8094</v>
      </c>
    </row>
    <row r="22">
      <c r="A22" s="14" t="s">
        <v>8095</v>
      </c>
      <c r="B22" s="14">
        <v>5.0</v>
      </c>
      <c r="C22" s="14" t="s">
        <v>8093</v>
      </c>
      <c r="D22" s="14">
        <v>5000.0</v>
      </c>
      <c r="E22" s="14">
        <v>7.0</v>
      </c>
      <c r="F22" s="14" t="s">
        <v>8094</v>
      </c>
    </row>
    <row r="23">
      <c r="A23" s="14" t="s">
        <v>8096</v>
      </c>
      <c r="B23" s="14">
        <v>5.0</v>
      </c>
      <c r="C23" s="14" t="s">
        <v>8093</v>
      </c>
      <c r="D23" s="14">
        <v>5000.0</v>
      </c>
      <c r="E23" s="14">
        <v>7.0</v>
      </c>
      <c r="F23" s="14" t="s">
        <v>8094</v>
      </c>
    </row>
    <row r="24">
      <c r="A24" s="14" t="s">
        <v>8097</v>
      </c>
      <c r="B24" s="14">
        <v>5.0</v>
      </c>
      <c r="C24" s="14" t="s">
        <v>8093</v>
      </c>
      <c r="D24" s="14">
        <v>5000.0</v>
      </c>
      <c r="E24" s="14">
        <v>7.0</v>
      </c>
      <c r="F24" s="14" t="s">
        <v>8094</v>
      </c>
    </row>
    <row r="25">
      <c r="A25" s="14" t="s">
        <v>8098</v>
      </c>
      <c r="B25" s="14">
        <v>5.0</v>
      </c>
      <c r="C25" s="14" t="s">
        <v>8093</v>
      </c>
      <c r="D25" s="14">
        <v>5000.0</v>
      </c>
      <c r="E25" s="14">
        <v>7.0</v>
      </c>
      <c r="F25" s="14" t="s">
        <v>8094</v>
      </c>
    </row>
    <row r="26">
      <c r="A26" s="14" t="s">
        <v>8099</v>
      </c>
      <c r="B26" s="14">
        <v>5.0</v>
      </c>
      <c r="C26" s="14" t="s">
        <v>8093</v>
      </c>
      <c r="D26" s="14">
        <v>5000.0</v>
      </c>
      <c r="E26" s="14">
        <v>7.0</v>
      </c>
      <c r="F26" s="14" t="s">
        <v>8094</v>
      </c>
    </row>
    <row r="27">
      <c r="A27" s="14" t="s">
        <v>8100</v>
      </c>
      <c r="B27" s="14">
        <v>1.0</v>
      </c>
      <c r="C27" s="14" t="s">
        <v>8093</v>
      </c>
      <c r="D27" s="14">
        <v>20000.0</v>
      </c>
      <c r="E27" s="14">
        <v>8.0</v>
      </c>
      <c r="F27" s="14" t="s">
        <v>8101</v>
      </c>
    </row>
    <row r="28">
      <c r="A28" s="14" t="s">
        <v>8102</v>
      </c>
      <c r="B28" s="14">
        <v>1.0</v>
      </c>
      <c r="C28" s="14" t="s">
        <v>8093</v>
      </c>
      <c r="D28" s="14">
        <v>20000.0</v>
      </c>
      <c r="E28" s="14">
        <v>8.0</v>
      </c>
      <c r="F28" s="14" t="s">
        <v>8101</v>
      </c>
    </row>
    <row r="29">
      <c r="A29" s="14" t="s">
        <v>8103</v>
      </c>
      <c r="B29" s="14">
        <v>1.0</v>
      </c>
      <c r="C29" s="14" t="s">
        <v>8093</v>
      </c>
      <c r="D29" s="14">
        <v>20000.0</v>
      </c>
      <c r="E29" s="14">
        <v>8.0</v>
      </c>
      <c r="F29" s="14" t="s">
        <v>8101</v>
      </c>
    </row>
    <row r="30">
      <c r="A30" s="14" t="s">
        <v>8104</v>
      </c>
      <c r="B30" s="14">
        <v>1.0</v>
      </c>
      <c r="C30" s="14" t="s">
        <v>8093</v>
      </c>
      <c r="D30" s="14">
        <v>20000.0</v>
      </c>
      <c r="E30" s="14">
        <v>8.0</v>
      </c>
      <c r="F30" s="14" t="s">
        <v>8101</v>
      </c>
    </row>
    <row r="31">
      <c r="A31" s="14" t="s">
        <v>8105</v>
      </c>
      <c r="B31" s="14">
        <v>1.0</v>
      </c>
      <c r="C31" s="14" t="s">
        <v>8093</v>
      </c>
      <c r="D31" s="14">
        <v>20000.0</v>
      </c>
      <c r="E31" s="14">
        <v>8.0</v>
      </c>
      <c r="F31" s="14" t="s">
        <v>8101</v>
      </c>
    </row>
    <row r="32">
      <c r="A32" s="14" t="s">
        <v>8106</v>
      </c>
      <c r="B32" s="14">
        <v>1.0</v>
      </c>
      <c r="C32" s="14" t="s">
        <v>8093</v>
      </c>
      <c r="D32" s="14">
        <v>20000.0</v>
      </c>
      <c r="E32" s="14">
        <v>8.0</v>
      </c>
      <c r="F32" s="14" t="s">
        <v>8101</v>
      </c>
    </row>
    <row r="33">
      <c r="A33" s="14" t="s">
        <v>8107</v>
      </c>
      <c r="B33" s="14">
        <v>1.0</v>
      </c>
      <c r="C33" s="14" t="s">
        <v>8093</v>
      </c>
      <c r="D33" s="14">
        <v>20000.0</v>
      </c>
      <c r="E33" s="14">
        <v>8.0</v>
      </c>
      <c r="F33" s="14" t="s">
        <v>8101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8108</v>
      </c>
      <c r="D1" s="2015"/>
      <c r="E1" s="2014" t="s">
        <v>8109</v>
      </c>
      <c r="Y1" s="2014"/>
      <c r="Z1" s="2014"/>
      <c r="AA1" s="2014"/>
      <c r="AB1" s="2014"/>
      <c r="AC1" s="2014"/>
    </row>
    <row r="2" ht="42.0" customHeight="1">
      <c r="A2" s="2013" t="s">
        <v>8052</v>
      </c>
      <c r="B2" s="2016" t="s">
        <v>8110</v>
      </c>
      <c r="C2" s="2016" t="s">
        <v>8111</v>
      </c>
      <c r="E2" s="2017" t="s">
        <v>8112</v>
      </c>
      <c r="F2" s="2018" t="s">
        <v>8111</v>
      </c>
      <c r="G2" s="2019"/>
      <c r="H2" s="2017" t="s">
        <v>8113</v>
      </c>
      <c r="I2" s="2020" t="s">
        <v>8111</v>
      </c>
      <c r="J2" s="2019"/>
      <c r="K2" s="2017" t="s">
        <v>8114</v>
      </c>
      <c r="L2" s="2020" t="s">
        <v>8111</v>
      </c>
      <c r="M2" s="2019"/>
      <c r="N2" s="2021" t="s">
        <v>8115</v>
      </c>
      <c r="O2" s="2020" t="s">
        <v>8111</v>
      </c>
      <c r="P2" s="2019"/>
      <c r="Q2" s="2021" t="s">
        <v>8116</v>
      </c>
      <c r="R2" s="2022" t="s">
        <v>8111</v>
      </c>
      <c r="S2" s="2019"/>
      <c r="T2" s="2021" t="s">
        <v>8117</v>
      </c>
      <c r="U2" s="2020" t="s">
        <v>8111</v>
      </c>
      <c r="V2" s="2019"/>
      <c r="W2" s="2021" t="s">
        <v>8118</v>
      </c>
      <c r="X2" s="2020" t="s">
        <v>8111</v>
      </c>
      <c r="Y2" s="2023"/>
      <c r="Z2" s="2023"/>
      <c r="AA2" s="2023"/>
      <c r="AB2" s="2023"/>
      <c r="AC2" s="2023"/>
    </row>
    <row r="3">
      <c r="A3" s="2024" t="s">
        <v>8119</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8120</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8121</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8122</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8123</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8124</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8125</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8126</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8127</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8128</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8129</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8130</v>
      </c>
      <c r="F16" s="14">
        <v>585.0</v>
      </c>
      <c r="H16" s="14" t="s">
        <v>8130</v>
      </c>
      <c r="I16" s="14">
        <v>16.0</v>
      </c>
      <c r="K16" s="14" t="s">
        <v>8130</v>
      </c>
      <c r="L16" s="14">
        <v>15.0</v>
      </c>
      <c r="N16" s="14" t="s">
        <v>8131</v>
      </c>
      <c r="O16" s="14" t="s">
        <v>8132</v>
      </c>
      <c r="R16" s="2027"/>
      <c r="T16" s="14" t="s">
        <v>8130</v>
      </c>
      <c r="U16" s="14">
        <v>22.0</v>
      </c>
      <c r="W16" s="14" t="s">
        <v>8130</v>
      </c>
      <c r="X16" s="14">
        <v>20.0</v>
      </c>
    </row>
    <row r="17">
      <c r="F17" s="14">
        <v>600.0</v>
      </c>
      <c r="I17" s="14">
        <v>35.0</v>
      </c>
      <c r="L17" s="14">
        <f>L16+17</f>
        <v>32</v>
      </c>
      <c r="O17" s="14" t="s">
        <v>8132</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8133</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8127</v>
      </c>
      <c r="I22" s="14">
        <v>105.0</v>
      </c>
      <c r="L22" s="14">
        <v>117.0</v>
      </c>
      <c r="O22" s="14">
        <v>137.0</v>
      </c>
      <c r="Q22" s="14" t="s">
        <v>8130</v>
      </c>
      <c r="R22" s="14" t="s">
        <v>8134</v>
      </c>
      <c r="U22" s="14">
        <v>120.0</v>
      </c>
      <c r="X22" s="14">
        <v>126.0</v>
      </c>
    </row>
    <row r="23">
      <c r="F23" s="14">
        <v>705.0</v>
      </c>
      <c r="H23" s="14" t="s">
        <v>8127</v>
      </c>
      <c r="I23" s="14">
        <v>106.0</v>
      </c>
      <c r="L23" s="14">
        <v>131.0</v>
      </c>
      <c r="O23" s="14">
        <v>154.0</v>
      </c>
      <c r="Q23" s="2029">
        <v>95.0</v>
      </c>
      <c r="U23" s="14">
        <v>138.0</v>
      </c>
      <c r="X23" s="14">
        <v>147.0</v>
      </c>
    </row>
    <row r="24">
      <c r="F24" s="14">
        <v>728.0</v>
      </c>
      <c r="H24" s="14" t="s">
        <v>8127</v>
      </c>
      <c r="I24" s="14">
        <v>107.0</v>
      </c>
      <c r="L24" s="14">
        <v>150.0</v>
      </c>
      <c r="O24" s="14">
        <v>171.0</v>
      </c>
      <c r="Q24" s="2029">
        <v>110.0</v>
      </c>
      <c r="U24" s="14">
        <v>155.0</v>
      </c>
    </row>
    <row r="25">
      <c r="F25" s="14">
        <v>742.0</v>
      </c>
      <c r="H25" s="14" t="s">
        <v>212</v>
      </c>
      <c r="I25" s="14">
        <v>117.0</v>
      </c>
      <c r="L25" s="14">
        <v>172.0</v>
      </c>
      <c r="O25" s="14">
        <v>194.0</v>
      </c>
      <c r="Q25" s="2029">
        <v>115.0</v>
      </c>
      <c r="U25" s="2030">
        <v>182.0</v>
      </c>
    </row>
    <row r="26">
      <c r="F26" s="14">
        <v>743.0</v>
      </c>
      <c r="H26" s="14" t="s">
        <v>212</v>
      </c>
      <c r="I26" s="14">
        <v>134.0</v>
      </c>
      <c r="L26" s="14">
        <v>191.0</v>
      </c>
      <c r="Q26" s="2029">
        <v>131.0</v>
      </c>
      <c r="U26" s="14">
        <v>198.0</v>
      </c>
    </row>
    <row r="27">
      <c r="F27" s="14">
        <v>764.0</v>
      </c>
      <c r="H27" s="14" t="s">
        <v>212</v>
      </c>
      <c r="I27" s="14">
        <v>148.0</v>
      </c>
      <c r="L27" s="14">
        <v>207.0</v>
      </c>
      <c r="Q27" s="2029" t="s">
        <v>8135</v>
      </c>
      <c r="U27" s="14">
        <v>208.0</v>
      </c>
    </row>
    <row r="28">
      <c r="E28" s="14" t="s">
        <v>8136</v>
      </c>
      <c r="F28" s="14">
        <v>783.0</v>
      </c>
      <c r="H28" s="14" t="s">
        <v>8127</v>
      </c>
      <c r="I28" s="14">
        <v>161.0</v>
      </c>
      <c r="L28" s="14">
        <v>227.0</v>
      </c>
      <c r="Q28" s="2029">
        <v>162.0</v>
      </c>
      <c r="U28" s="14">
        <v>225.0</v>
      </c>
    </row>
    <row r="29">
      <c r="E29" s="14" t="s">
        <v>8136</v>
      </c>
      <c r="F29" s="14">
        <v>790.0</v>
      </c>
      <c r="H29" s="14" t="s">
        <v>212</v>
      </c>
      <c r="I29" s="14">
        <v>163.0</v>
      </c>
      <c r="L29" s="14">
        <v>247.0</v>
      </c>
      <c r="Q29" s="2029" t="s">
        <v>8137</v>
      </c>
    </row>
    <row r="30">
      <c r="E30" s="14" t="s">
        <v>8127</v>
      </c>
      <c r="F30" s="14">
        <v>797.0</v>
      </c>
      <c r="H30" s="14" t="s">
        <v>8127</v>
      </c>
      <c r="I30" s="14">
        <v>169.0</v>
      </c>
      <c r="L30" s="14">
        <v>262.0</v>
      </c>
      <c r="Q30" s="2029" t="s">
        <v>8138</v>
      </c>
    </row>
    <row r="31">
      <c r="E31" s="14" t="s">
        <v>8127</v>
      </c>
      <c r="F31" s="14">
        <v>802.0</v>
      </c>
      <c r="H31" s="14" t="s">
        <v>8127</v>
      </c>
      <c r="I31" s="14">
        <v>174.0</v>
      </c>
      <c r="L31" s="14">
        <v>280.0</v>
      </c>
      <c r="Q31" s="2029" t="s">
        <v>8139</v>
      </c>
    </row>
    <row r="32">
      <c r="E32" s="14" t="s">
        <v>8127</v>
      </c>
      <c r="F32" s="14">
        <v>804.0</v>
      </c>
      <c r="H32" s="14" t="s">
        <v>8127</v>
      </c>
      <c r="I32" s="14">
        <v>176.0</v>
      </c>
      <c r="L32" s="1535">
        <v>284.0</v>
      </c>
      <c r="Q32" s="2029" t="s">
        <v>8140</v>
      </c>
    </row>
    <row r="33">
      <c r="E33" s="14" t="s">
        <v>8127</v>
      </c>
      <c r="F33" s="14">
        <v>806.0</v>
      </c>
      <c r="H33" s="14" t="s">
        <v>212</v>
      </c>
      <c r="I33" s="14">
        <v>184.0</v>
      </c>
      <c r="L33" s="14">
        <v>305.0</v>
      </c>
      <c r="Q33" s="2029">
        <v>237.0</v>
      </c>
    </row>
    <row r="34">
      <c r="E34" s="14" t="s">
        <v>212</v>
      </c>
      <c r="F34" s="14">
        <v>809.0</v>
      </c>
      <c r="H34" s="14" t="s">
        <v>212</v>
      </c>
      <c r="I34" s="14">
        <v>201.0</v>
      </c>
      <c r="L34" s="14">
        <v>324.0</v>
      </c>
      <c r="Q34" s="2029" t="s">
        <v>8141</v>
      </c>
    </row>
    <row r="35">
      <c r="E35" s="14" t="s">
        <v>212</v>
      </c>
      <c r="F35" s="14">
        <v>829.0</v>
      </c>
      <c r="H35" s="14" t="s">
        <v>8127</v>
      </c>
      <c r="I35" s="14">
        <v>217.0</v>
      </c>
      <c r="L35" s="14">
        <v>337.0</v>
      </c>
      <c r="Q35" s="2029" t="s">
        <v>8142</v>
      </c>
      <c r="R35" s="2027"/>
    </row>
    <row r="36">
      <c r="E36" s="14" t="s">
        <v>8127</v>
      </c>
      <c r="F36" s="14">
        <v>832.0</v>
      </c>
      <c r="H36" s="14" t="s">
        <v>212</v>
      </c>
      <c r="I36" s="14">
        <v>218.0</v>
      </c>
      <c r="L36" s="14">
        <v>356.0</v>
      </c>
      <c r="Q36" s="14">
        <v>292.0</v>
      </c>
      <c r="R36" s="2029">
        <v>1.0</v>
      </c>
    </row>
    <row r="37">
      <c r="E37" s="14" t="s">
        <v>8127</v>
      </c>
      <c r="F37" s="14">
        <v>840.0</v>
      </c>
      <c r="H37" s="14" t="s">
        <v>8127</v>
      </c>
      <c r="I37" s="14">
        <v>224.0</v>
      </c>
      <c r="L37" s="14">
        <v>367.0</v>
      </c>
      <c r="Q37" s="14">
        <v>307.0</v>
      </c>
      <c r="R37" s="2029">
        <v>2.0</v>
      </c>
    </row>
    <row r="38">
      <c r="E38" s="14" t="s">
        <v>8127</v>
      </c>
      <c r="F38" s="14">
        <v>846.0</v>
      </c>
      <c r="H38" s="14" t="s">
        <v>8127</v>
      </c>
      <c r="I38" s="14">
        <v>232.0</v>
      </c>
      <c r="L38" s="14">
        <v>385.0</v>
      </c>
      <c r="Q38" s="14">
        <v>328.0</v>
      </c>
      <c r="R38" s="2029">
        <v>2.0</v>
      </c>
    </row>
    <row r="39">
      <c r="E39" s="14" t="s">
        <v>8127</v>
      </c>
      <c r="F39" s="14">
        <v>847.0</v>
      </c>
      <c r="H39" s="14" t="s">
        <v>212</v>
      </c>
      <c r="I39" s="14">
        <v>240.0</v>
      </c>
      <c r="L39" s="14">
        <v>400.0</v>
      </c>
      <c r="R39" s="2027"/>
    </row>
    <row r="40">
      <c r="E40" s="14" t="s">
        <v>8127</v>
      </c>
      <c r="F40" s="14">
        <v>848.0</v>
      </c>
      <c r="H40" s="14" t="s">
        <v>8127</v>
      </c>
      <c r="I40" s="14">
        <v>245.0</v>
      </c>
      <c r="L40" s="14">
        <v>421.0</v>
      </c>
      <c r="R40" s="2027"/>
    </row>
    <row r="41">
      <c r="E41" s="14" t="s">
        <v>8127</v>
      </c>
      <c r="F41" s="14">
        <v>849.0</v>
      </c>
      <c r="H41" s="14" t="s">
        <v>212</v>
      </c>
      <c r="I41" s="14">
        <v>260.0</v>
      </c>
      <c r="L41" s="14">
        <v>440.0</v>
      </c>
      <c r="R41" s="2027"/>
    </row>
    <row r="42">
      <c r="E42" s="14" t="s">
        <v>212</v>
      </c>
      <c r="F42" s="14">
        <v>851.0</v>
      </c>
      <c r="H42" s="14" t="s">
        <v>8127</v>
      </c>
      <c r="I42" s="14">
        <v>270.0</v>
      </c>
      <c r="L42" s="14">
        <v>454.0</v>
      </c>
      <c r="R42" s="2027"/>
    </row>
    <row r="43">
      <c r="E43" s="14" t="s">
        <v>212</v>
      </c>
      <c r="F43" s="14">
        <v>868.0</v>
      </c>
      <c r="H43" s="14" t="s">
        <v>212</v>
      </c>
      <c r="I43" s="14">
        <v>275.0</v>
      </c>
      <c r="L43" s="14">
        <v>472.0</v>
      </c>
      <c r="R43" s="2027"/>
    </row>
    <row r="44">
      <c r="E44" s="14" t="s">
        <v>8127</v>
      </c>
      <c r="F44" s="14">
        <v>878.0</v>
      </c>
      <c r="H44" s="14" t="s">
        <v>8143</v>
      </c>
      <c r="I44" s="14">
        <v>284.0</v>
      </c>
      <c r="L44" s="14">
        <v>489.0</v>
      </c>
      <c r="R44" s="2027"/>
    </row>
    <row r="45">
      <c r="E45" s="14" t="s">
        <v>8127</v>
      </c>
      <c r="F45" s="14">
        <v>885.0</v>
      </c>
      <c r="H45" s="14" t="s">
        <v>212</v>
      </c>
      <c r="I45" s="14">
        <v>291.0</v>
      </c>
      <c r="L45" s="14">
        <v>505.0</v>
      </c>
      <c r="R45" s="2027"/>
    </row>
    <row r="46">
      <c r="E46" s="14" t="s">
        <v>212</v>
      </c>
      <c r="F46" s="14">
        <v>891.0</v>
      </c>
      <c r="H46" s="14" t="s">
        <v>212</v>
      </c>
      <c r="I46" s="14">
        <v>311.0</v>
      </c>
      <c r="L46" s="14">
        <v>522.0</v>
      </c>
      <c r="R46" s="2027"/>
    </row>
    <row r="47">
      <c r="E47" s="14" t="s">
        <v>212</v>
      </c>
      <c r="F47" s="14">
        <v>907.0</v>
      </c>
      <c r="H47" s="14" t="s">
        <v>212</v>
      </c>
      <c r="I47" s="14">
        <v>331.0</v>
      </c>
      <c r="L47" s="14">
        <v>538.0</v>
      </c>
      <c r="R47" s="2027"/>
    </row>
    <row r="48">
      <c r="E48" s="14" t="s">
        <v>8127</v>
      </c>
      <c r="F48" s="14">
        <v>909.0</v>
      </c>
      <c r="H48" s="14" t="s">
        <v>8143</v>
      </c>
      <c r="I48" s="14">
        <v>342.0</v>
      </c>
      <c r="L48" s="14">
        <v>553.0</v>
      </c>
      <c r="R48" s="2027"/>
    </row>
    <row r="49">
      <c r="E49" s="14" t="s">
        <v>212</v>
      </c>
      <c r="F49" s="14">
        <v>920.0</v>
      </c>
      <c r="H49" s="14" t="s">
        <v>8143</v>
      </c>
      <c r="I49" s="14">
        <v>346.0</v>
      </c>
      <c r="L49" s="14">
        <v>571.0</v>
      </c>
      <c r="R49" s="2027"/>
    </row>
    <row r="50">
      <c r="E50" s="14" t="s">
        <v>8127</v>
      </c>
      <c r="F50" s="14">
        <v>929.0</v>
      </c>
      <c r="H50" s="14" t="s">
        <v>212</v>
      </c>
      <c r="I50" s="14">
        <v>350.0</v>
      </c>
      <c r="L50" s="14">
        <v>593.0</v>
      </c>
      <c r="R50" s="2027"/>
    </row>
    <row r="51">
      <c r="E51" s="14" t="s">
        <v>212</v>
      </c>
      <c r="F51" s="14">
        <v>935.0</v>
      </c>
      <c r="H51" s="14" t="s">
        <v>8143</v>
      </c>
      <c r="I51" s="14">
        <v>362.0</v>
      </c>
      <c r="R51" s="2027"/>
    </row>
    <row r="52">
      <c r="E52" s="14" t="s">
        <v>8127</v>
      </c>
      <c r="F52" s="14">
        <v>947.0</v>
      </c>
      <c r="H52" s="14" t="s">
        <v>212</v>
      </c>
      <c r="I52" s="14">
        <v>364.0</v>
      </c>
      <c r="R52" s="2027"/>
    </row>
    <row r="53">
      <c r="E53" s="14" t="s">
        <v>8127</v>
      </c>
      <c r="F53" s="14">
        <v>948.0</v>
      </c>
      <c r="H53" s="14" t="s">
        <v>8143</v>
      </c>
      <c r="I53" s="14">
        <v>372.0</v>
      </c>
      <c r="R53" s="2027"/>
    </row>
    <row r="54">
      <c r="E54" s="14" t="s">
        <v>8127</v>
      </c>
      <c r="F54" s="14">
        <v>951.0</v>
      </c>
      <c r="H54" s="14" t="s">
        <v>8143</v>
      </c>
      <c r="I54" s="14">
        <v>375.0</v>
      </c>
      <c r="R54" s="2027"/>
    </row>
    <row r="55">
      <c r="E55" s="14" t="s">
        <v>212</v>
      </c>
      <c r="F55" s="14">
        <v>955.0</v>
      </c>
      <c r="H55" s="14" t="s">
        <v>212</v>
      </c>
      <c r="I55" s="14">
        <v>377.0</v>
      </c>
      <c r="R55" s="2027"/>
    </row>
    <row r="56">
      <c r="E56" s="14" t="s">
        <v>8127</v>
      </c>
      <c r="F56" s="14">
        <v>958.0</v>
      </c>
      <c r="H56" s="14" t="s">
        <v>8127</v>
      </c>
      <c r="I56" s="14">
        <v>379.0</v>
      </c>
      <c r="R56" s="2027"/>
    </row>
    <row r="57">
      <c r="E57" s="14" t="s">
        <v>212</v>
      </c>
      <c r="F57" s="14">
        <v>974.0</v>
      </c>
      <c r="H57" s="14" t="s">
        <v>212</v>
      </c>
      <c r="I57" s="14">
        <v>390.0</v>
      </c>
      <c r="R57" s="2027"/>
    </row>
    <row r="58">
      <c r="E58" s="14" t="s">
        <v>8127</v>
      </c>
      <c r="F58" s="14">
        <v>986.0</v>
      </c>
      <c r="H58" s="14" t="s">
        <v>8127</v>
      </c>
      <c r="I58" s="14">
        <v>404.0</v>
      </c>
      <c r="R58" s="2027"/>
    </row>
    <row r="59">
      <c r="E59" s="14" t="s">
        <v>212</v>
      </c>
      <c r="F59" s="14">
        <v>999.0</v>
      </c>
      <c r="H59" s="14" t="s">
        <v>8127</v>
      </c>
      <c r="I59" s="14">
        <v>406.0</v>
      </c>
      <c r="R59" s="2027"/>
    </row>
    <row r="60">
      <c r="E60" s="14" t="s">
        <v>212</v>
      </c>
      <c r="F60" s="14">
        <v>1016.0</v>
      </c>
      <c r="H60" s="14" t="s">
        <v>212</v>
      </c>
      <c r="I60" s="14">
        <v>409.0</v>
      </c>
      <c r="R60" s="2027"/>
    </row>
    <row r="61">
      <c r="E61" s="14" t="s">
        <v>8143</v>
      </c>
      <c r="F61" s="14">
        <v>1018.0</v>
      </c>
      <c r="H61" s="14" t="s">
        <v>8127</v>
      </c>
      <c r="I61" s="14">
        <v>412.0</v>
      </c>
      <c r="R61" s="2027"/>
    </row>
    <row r="62">
      <c r="E62" s="14" t="s">
        <v>8143</v>
      </c>
      <c r="F62" s="14">
        <v>1022.0</v>
      </c>
      <c r="H62" s="14" t="s">
        <v>8127</v>
      </c>
      <c r="I62" s="14">
        <v>421.0</v>
      </c>
      <c r="R62" s="2027"/>
    </row>
    <row r="63">
      <c r="E63" s="14" t="s">
        <v>212</v>
      </c>
      <c r="F63" s="14">
        <v>1032.0</v>
      </c>
      <c r="H63" s="14" t="s">
        <v>212</v>
      </c>
      <c r="I63" s="14">
        <v>425.0</v>
      </c>
      <c r="R63" s="2027"/>
    </row>
    <row r="64">
      <c r="E64" s="14" t="s">
        <v>8143</v>
      </c>
      <c r="F64" s="14">
        <v>1033.0</v>
      </c>
      <c r="H64" s="14" t="s">
        <v>8127</v>
      </c>
      <c r="I64" s="14">
        <v>429.0</v>
      </c>
      <c r="R64" s="2027"/>
    </row>
    <row r="65">
      <c r="E65" s="14" t="s">
        <v>212</v>
      </c>
      <c r="F65" s="14">
        <v>1052.0</v>
      </c>
      <c r="H65" s="14" t="s">
        <v>8127</v>
      </c>
      <c r="I65" s="14">
        <v>436.0</v>
      </c>
      <c r="R65" s="2027"/>
    </row>
    <row r="66">
      <c r="E66" s="14" t="s">
        <v>212</v>
      </c>
      <c r="F66" s="14">
        <v>1055.0</v>
      </c>
      <c r="H66" s="14" t="s">
        <v>8127</v>
      </c>
      <c r="I66" s="14">
        <v>440.0</v>
      </c>
      <c r="R66" s="2027"/>
    </row>
    <row r="67">
      <c r="E67" s="14" t="s">
        <v>8143</v>
      </c>
      <c r="F67" s="14">
        <v>1058.0</v>
      </c>
      <c r="H67" s="14" t="s">
        <v>8127</v>
      </c>
      <c r="I67" s="14">
        <v>442.0</v>
      </c>
      <c r="R67" s="2027"/>
    </row>
    <row r="68">
      <c r="E68" s="14" t="s">
        <v>8143</v>
      </c>
      <c r="F68" s="14">
        <v>1064.0</v>
      </c>
      <c r="H68" s="14" t="s">
        <v>8127</v>
      </c>
      <c r="I68" s="14">
        <v>444.0</v>
      </c>
      <c r="R68" s="2027"/>
    </row>
    <row r="69">
      <c r="E69" s="14" t="s">
        <v>212</v>
      </c>
      <c r="F69" s="14">
        <v>1077.0</v>
      </c>
      <c r="H69" s="14" t="s">
        <v>212</v>
      </c>
      <c r="I69" s="14">
        <v>448.0</v>
      </c>
      <c r="R69" s="2027"/>
    </row>
    <row r="70">
      <c r="E70" s="14" t="s">
        <v>8143</v>
      </c>
      <c r="F70" s="14">
        <v>1083.0</v>
      </c>
      <c r="H70" s="14" t="s">
        <v>212</v>
      </c>
      <c r="I70" s="14">
        <v>467.0</v>
      </c>
      <c r="R70" s="2027"/>
    </row>
    <row r="71">
      <c r="E71" s="14" t="s">
        <v>8143</v>
      </c>
      <c r="F71" s="14">
        <v>1088.0</v>
      </c>
      <c r="H71" s="14" t="s">
        <v>8127</v>
      </c>
      <c r="I71" s="14">
        <v>471.0</v>
      </c>
      <c r="R71" s="2027"/>
    </row>
    <row r="72">
      <c r="E72" s="14" t="s">
        <v>8143</v>
      </c>
      <c r="F72" s="14">
        <v>1090.0</v>
      </c>
      <c r="H72" s="14" t="s">
        <v>8127</v>
      </c>
      <c r="I72" s="14">
        <v>474.0</v>
      </c>
      <c r="R72" s="2027"/>
    </row>
    <row r="73">
      <c r="E73" s="14" t="s">
        <v>8143</v>
      </c>
      <c r="F73" s="14">
        <v>1093.0</v>
      </c>
      <c r="H73" s="14" t="s">
        <v>8127</v>
      </c>
      <c r="I73" s="14">
        <v>479.0</v>
      </c>
      <c r="R73" s="2027"/>
    </row>
    <row r="74">
      <c r="E74" s="14" t="s">
        <v>212</v>
      </c>
      <c r="F74" s="14">
        <v>1100.0</v>
      </c>
      <c r="H74" s="14" t="s">
        <v>212</v>
      </c>
      <c r="I74" s="14">
        <v>483.0</v>
      </c>
      <c r="R74" s="2027"/>
    </row>
    <row r="75">
      <c r="E75" s="14" t="s">
        <v>8143</v>
      </c>
      <c r="F75" s="14">
        <v>1104.0</v>
      </c>
      <c r="H75" s="14" t="s">
        <v>8127</v>
      </c>
      <c r="I75" s="14">
        <v>485.0</v>
      </c>
      <c r="R75" s="2027"/>
    </row>
    <row r="76">
      <c r="E76" s="14" t="s">
        <v>8143</v>
      </c>
      <c r="F76" s="14">
        <v>1108.0</v>
      </c>
      <c r="H76" s="14" t="s">
        <v>8127</v>
      </c>
      <c r="I76" s="14">
        <v>487.0</v>
      </c>
      <c r="R76" s="2027"/>
    </row>
    <row r="77">
      <c r="E77" s="14" t="s">
        <v>212</v>
      </c>
      <c r="F77" s="14">
        <v>1115.0</v>
      </c>
      <c r="H77" s="14" t="s">
        <v>8127</v>
      </c>
      <c r="I77" s="14">
        <v>491.0</v>
      </c>
      <c r="R77" s="2027"/>
    </row>
    <row r="78">
      <c r="E78" s="14" t="s">
        <v>8143</v>
      </c>
      <c r="F78" s="14">
        <v>1118.0</v>
      </c>
      <c r="H78" s="14" t="s">
        <v>212</v>
      </c>
      <c r="I78" s="14">
        <v>506.0</v>
      </c>
      <c r="R78" s="2027"/>
    </row>
    <row r="79">
      <c r="E79" s="14" t="s">
        <v>212</v>
      </c>
      <c r="F79" s="14">
        <v>1132.0</v>
      </c>
      <c r="H79" s="14" t="s">
        <v>8127</v>
      </c>
      <c r="I79" s="14">
        <v>513.0</v>
      </c>
      <c r="R79" s="2027"/>
    </row>
    <row r="80">
      <c r="E80" s="14" t="s">
        <v>338</v>
      </c>
      <c r="F80" s="14">
        <v>1136.0</v>
      </c>
      <c r="H80" s="14" t="s">
        <v>8127</v>
      </c>
      <c r="I80" s="14">
        <v>520.0</v>
      </c>
      <c r="R80" s="2027"/>
    </row>
    <row r="81">
      <c r="E81" s="14" t="s">
        <v>338</v>
      </c>
      <c r="F81" s="14">
        <v>1137.0</v>
      </c>
      <c r="H81" s="14" t="s">
        <v>212</v>
      </c>
      <c r="I81" s="14">
        <v>522.0</v>
      </c>
      <c r="R81" s="2027"/>
    </row>
    <row r="82">
      <c r="E82" s="14" t="s">
        <v>8127</v>
      </c>
      <c r="F82" s="14">
        <v>1138.0</v>
      </c>
      <c r="H82" s="14" t="s">
        <v>8127</v>
      </c>
      <c r="I82" s="14">
        <v>536.0</v>
      </c>
      <c r="R82" s="2027"/>
    </row>
    <row r="83">
      <c r="E83" s="14" t="s">
        <v>8127</v>
      </c>
      <c r="F83" s="14">
        <v>1142.0</v>
      </c>
      <c r="H83" s="14" t="s">
        <v>212</v>
      </c>
      <c r="I83" s="14">
        <v>544.0</v>
      </c>
      <c r="R83" s="2027"/>
    </row>
    <row r="84">
      <c r="E84" s="14" t="s">
        <v>8127</v>
      </c>
      <c r="F84" s="14">
        <v>1149.0</v>
      </c>
      <c r="H84" s="14" t="s">
        <v>8127</v>
      </c>
      <c r="I84" s="14">
        <v>551.0</v>
      </c>
      <c r="R84" s="2027"/>
    </row>
    <row r="85">
      <c r="E85" s="14" t="s">
        <v>338</v>
      </c>
      <c r="F85" s="14">
        <v>1150.0</v>
      </c>
      <c r="H85" s="14" t="s">
        <v>212</v>
      </c>
      <c r="I85" s="14">
        <v>558.0</v>
      </c>
      <c r="R85" s="2027"/>
    </row>
    <row r="86">
      <c r="E86" s="14" t="s">
        <v>212</v>
      </c>
      <c r="F86" s="14">
        <v>1151.0</v>
      </c>
      <c r="H86" s="14" t="s">
        <v>8127</v>
      </c>
      <c r="I86" s="14">
        <v>564.0</v>
      </c>
      <c r="R86" s="2027"/>
    </row>
    <row r="87">
      <c r="E87" s="14" t="s">
        <v>8143</v>
      </c>
      <c r="F87" s="14">
        <v>1154.0</v>
      </c>
      <c r="H87" s="14" t="s">
        <v>212</v>
      </c>
      <c r="I87" s="14">
        <v>577.0</v>
      </c>
      <c r="R87" s="2027"/>
    </row>
    <row r="88">
      <c r="E88" s="14" t="s">
        <v>8143</v>
      </c>
      <c r="F88" s="14">
        <v>1164.0</v>
      </c>
      <c r="H88" s="14" t="s">
        <v>8127</v>
      </c>
      <c r="I88" s="14">
        <v>578.0</v>
      </c>
      <c r="R88" s="2027"/>
    </row>
    <row r="89">
      <c r="E89" s="14" t="s">
        <v>212</v>
      </c>
      <c r="F89" s="14">
        <v>1166.0</v>
      </c>
      <c r="H89" s="14" t="s">
        <v>8127</v>
      </c>
      <c r="I89" s="14">
        <v>591.0</v>
      </c>
      <c r="R89" s="2027"/>
    </row>
    <row r="90">
      <c r="E90" s="14" t="s">
        <v>338</v>
      </c>
      <c r="F90" s="14">
        <v>1168.0</v>
      </c>
      <c r="H90" s="14" t="s">
        <v>212</v>
      </c>
      <c r="I90" s="14">
        <v>598.0</v>
      </c>
      <c r="R90" s="2027"/>
    </row>
    <row r="91">
      <c r="E91" s="14" t="s">
        <v>338</v>
      </c>
      <c r="F91" s="14">
        <v>1172.0</v>
      </c>
      <c r="H91" s="14" t="s">
        <v>8127</v>
      </c>
      <c r="I91" s="14">
        <v>601.0</v>
      </c>
      <c r="R91" s="2027"/>
    </row>
    <row r="92">
      <c r="E92" s="14" t="s">
        <v>338</v>
      </c>
      <c r="F92" s="14">
        <v>1178.0</v>
      </c>
      <c r="H92" s="14" t="s">
        <v>8127</v>
      </c>
      <c r="I92" s="14">
        <v>609.0</v>
      </c>
      <c r="R92" s="2027"/>
    </row>
    <row r="93">
      <c r="E93" s="14" t="s">
        <v>8127</v>
      </c>
      <c r="F93" s="14">
        <v>1181.0</v>
      </c>
      <c r="H93" s="14" t="s">
        <v>212</v>
      </c>
      <c r="I93" s="14">
        <v>614.0</v>
      </c>
      <c r="R93" s="2027"/>
    </row>
    <row r="94">
      <c r="E94" s="14" t="s">
        <v>338</v>
      </c>
      <c r="F94" s="14">
        <v>1183.0</v>
      </c>
      <c r="H94" s="14" t="s">
        <v>8127</v>
      </c>
      <c r="I94" s="14">
        <v>618.0</v>
      </c>
      <c r="R94" s="2027"/>
    </row>
    <row r="95">
      <c r="E95" s="14" t="s">
        <v>338</v>
      </c>
      <c r="F95" s="14">
        <v>1188.0</v>
      </c>
      <c r="H95" s="14" t="s">
        <v>8127</v>
      </c>
      <c r="I95" s="14">
        <v>629.0</v>
      </c>
      <c r="R95" s="2027"/>
    </row>
    <row r="96">
      <c r="E96" s="14" t="s">
        <v>212</v>
      </c>
      <c r="F96" s="14">
        <v>1189.0</v>
      </c>
      <c r="H96" s="14" t="s">
        <v>212</v>
      </c>
      <c r="I96" s="14">
        <v>638.0</v>
      </c>
      <c r="R96" s="2027"/>
    </row>
    <row r="97">
      <c r="E97" s="14" t="s">
        <v>338</v>
      </c>
      <c r="F97" s="14">
        <v>1191.0</v>
      </c>
      <c r="R97" s="2027"/>
    </row>
    <row r="98">
      <c r="E98" s="14" t="s">
        <v>338</v>
      </c>
      <c r="F98" s="14">
        <v>1192.0</v>
      </c>
      <c r="R98" s="2027"/>
    </row>
    <row r="99">
      <c r="E99" s="14" t="s">
        <v>338</v>
      </c>
      <c r="F99" s="14">
        <v>1193.0</v>
      </c>
      <c r="R99" s="2027"/>
    </row>
    <row r="100">
      <c r="E100" s="14" t="s">
        <v>338</v>
      </c>
      <c r="F100" s="14">
        <v>1197.0</v>
      </c>
      <c r="R100" s="2027"/>
    </row>
    <row r="101">
      <c r="E101" s="14" t="s">
        <v>8127</v>
      </c>
      <c r="F101" s="14">
        <v>1198.0</v>
      </c>
      <c r="R101" s="2027"/>
    </row>
    <row r="102">
      <c r="E102" s="14" t="s">
        <v>338</v>
      </c>
      <c r="F102" s="14">
        <v>1200.0</v>
      </c>
      <c r="R102" s="2027"/>
    </row>
    <row r="103">
      <c r="E103" s="14" t="s">
        <v>338</v>
      </c>
      <c r="F103" s="14">
        <v>1201.0</v>
      </c>
      <c r="R103" s="2027"/>
    </row>
    <row r="104">
      <c r="E104" s="14" t="s">
        <v>212</v>
      </c>
      <c r="F104" s="14">
        <v>1203.0</v>
      </c>
      <c r="R104" s="2027"/>
    </row>
    <row r="105">
      <c r="E105" s="14" t="s">
        <v>8127</v>
      </c>
      <c r="F105" s="14">
        <v>1204.0</v>
      </c>
      <c r="R105" s="2027"/>
    </row>
    <row r="106">
      <c r="E106" s="14" t="s">
        <v>338</v>
      </c>
      <c r="F106" s="14">
        <v>1209.0</v>
      </c>
      <c r="R106" s="2027"/>
    </row>
    <row r="107">
      <c r="E107" s="14" t="s">
        <v>338</v>
      </c>
      <c r="F107" s="14">
        <v>1215.0</v>
      </c>
      <c r="R107" s="2027"/>
    </row>
    <row r="108">
      <c r="E108" s="14" t="s">
        <v>212</v>
      </c>
      <c r="F108" s="14">
        <v>1222.0</v>
      </c>
      <c r="R108" s="2027"/>
    </row>
    <row r="109">
      <c r="E109" s="14" t="s">
        <v>338</v>
      </c>
      <c r="F109" s="14">
        <v>1223.0</v>
      </c>
      <c r="R109" s="2027"/>
    </row>
    <row r="110">
      <c r="E110" s="14" t="s">
        <v>338</v>
      </c>
      <c r="F110" s="14">
        <v>1224.0</v>
      </c>
      <c r="R110" s="2027"/>
    </row>
    <row r="111">
      <c r="E111" s="14" t="s">
        <v>8127</v>
      </c>
      <c r="F111" s="14">
        <v>1225.0</v>
      </c>
      <c r="R111" s="2027"/>
    </row>
    <row r="112">
      <c r="E112" s="14" t="s">
        <v>8127</v>
      </c>
      <c r="F112" s="14">
        <v>1230.0</v>
      </c>
      <c r="R112" s="2027"/>
    </row>
    <row r="113">
      <c r="E113" s="14" t="s">
        <v>8127</v>
      </c>
      <c r="F113" s="14">
        <v>1232.0</v>
      </c>
      <c r="R113" s="2027"/>
    </row>
    <row r="114">
      <c r="E114" s="14" t="s">
        <v>338</v>
      </c>
      <c r="F114" s="14">
        <v>1233.0</v>
      </c>
      <c r="R114" s="2027"/>
    </row>
    <row r="115">
      <c r="E115" s="14" t="s">
        <v>212</v>
      </c>
      <c r="F115" s="14">
        <v>1242.0</v>
      </c>
      <c r="R115" s="2027"/>
    </row>
    <row r="116">
      <c r="E116" s="14" t="s">
        <v>8127</v>
      </c>
      <c r="F116" s="14">
        <v>1246.0</v>
      </c>
      <c r="R116" s="2027"/>
    </row>
    <row r="117">
      <c r="E117" s="14" t="s">
        <v>338</v>
      </c>
      <c r="F117" s="14">
        <v>1255.0</v>
      </c>
      <c r="R117" s="2027"/>
    </row>
    <row r="118">
      <c r="E118" s="14" t="s">
        <v>8127</v>
      </c>
      <c r="F118" s="14">
        <v>1258.0</v>
      </c>
      <c r="R118" s="2027"/>
    </row>
    <row r="119">
      <c r="E119" s="14" t="s">
        <v>212</v>
      </c>
      <c r="F119" s="14">
        <v>1261.0</v>
      </c>
      <c r="R119" s="2027"/>
    </row>
    <row r="120">
      <c r="E120" s="14" t="s">
        <v>8127</v>
      </c>
      <c r="F120" s="14">
        <v>1263.0</v>
      </c>
      <c r="R120" s="2027"/>
    </row>
    <row r="121">
      <c r="E121" s="14" t="s">
        <v>8127</v>
      </c>
      <c r="F121" s="14">
        <v>1267.0</v>
      </c>
      <c r="R121" s="2027"/>
    </row>
    <row r="122">
      <c r="E122" s="14" t="s">
        <v>212</v>
      </c>
      <c r="F122" s="14">
        <v>1277.0</v>
      </c>
      <c r="R122" s="2027"/>
    </row>
    <row r="123">
      <c r="E123" s="14" t="s">
        <v>8127</v>
      </c>
      <c r="F123" s="14">
        <v>1284.0</v>
      </c>
      <c r="R123" s="2027"/>
    </row>
    <row r="124">
      <c r="E124" s="14" t="s">
        <v>8127</v>
      </c>
      <c r="F124" s="14">
        <v>1286.0</v>
      </c>
      <c r="R124" s="2027"/>
    </row>
    <row r="125">
      <c r="E125" s="14" t="s">
        <v>212</v>
      </c>
      <c r="F125" s="14">
        <v>1292.0</v>
      </c>
      <c r="R125" s="2027"/>
    </row>
    <row r="126">
      <c r="E126" s="14" t="s">
        <v>8127</v>
      </c>
      <c r="F126" s="14">
        <v>1294.0</v>
      </c>
      <c r="R126" s="2027"/>
    </row>
    <row r="127">
      <c r="E127" s="14" t="s">
        <v>8127</v>
      </c>
      <c r="F127" s="14">
        <v>1297.0</v>
      </c>
      <c r="R127" s="2027"/>
    </row>
    <row r="128">
      <c r="E128" s="14" t="s">
        <v>212</v>
      </c>
      <c r="F128" s="14">
        <v>1309.0</v>
      </c>
      <c r="R128" s="2027"/>
    </row>
    <row r="129">
      <c r="E129" s="14" t="s">
        <v>8127</v>
      </c>
      <c r="F129" s="14">
        <v>1316.0</v>
      </c>
      <c r="R129" s="2027"/>
    </row>
    <row r="130">
      <c r="E130" s="14" t="s">
        <v>8127</v>
      </c>
      <c r="F130" s="14">
        <v>1317.0</v>
      </c>
      <c r="R130" s="2027"/>
    </row>
    <row r="131">
      <c r="E131" s="14" t="s">
        <v>8127</v>
      </c>
      <c r="F131" s="14">
        <v>1319.0</v>
      </c>
      <c r="R131" s="2027"/>
    </row>
    <row r="132">
      <c r="E132" s="14" t="s">
        <v>8127</v>
      </c>
      <c r="F132" s="14">
        <v>1321.0</v>
      </c>
      <c r="R132" s="2027"/>
    </row>
    <row r="133">
      <c r="E133" s="14" t="s">
        <v>212</v>
      </c>
      <c r="F133" s="14">
        <v>1325.0</v>
      </c>
      <c r="R133" s="2027"/>
    </row>
    <row r="134">
      <c r="E134" s="14" t="s">
        <v>8127</v>
      </c>
      <c r="F134" s="14">
        <v>1337.0</v>
      </c>
      <c r="R134" s="2027"/>
    </row>
    <row r="135">
      <c r="E135" s="14" t="s">
        <v>212</v>
      </c>
      <c r="F135" s="14">
        <v>1346.0</v>
      </c>
      <c r="R135" s="2027"/>
    </row>
    <row r="136">
      <c r="E136" s="14" t="s">
        <v>8127</v>
      </c>
      <c r="F136" s="14">
        <v>1357.0</v>
      </c>
      <c r="R136" s="2027"/>
    </row>
    <row r="137">
      <c r="E137" s="14" t="s">
        <v>212</v>
      </c>
      <c r="F137" s="14">
        <v>1364.0</v>
      </c>
      <c r="R137" s="2027"/>
    </row>
    <row r="138">
      <c r="E138" s="14" t="s">
        <v>8127</v>
      </c>
      <c r="F138" s="14">
        <v>1367.0</v>
      </c>
      <c r="R138" s="2027"/>
    </row>
    <row r="139">
      <c r="E139" s="14" t="s">
        <v>212</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8144</v>
      </c>
      <c r="B1" s="13" t="s">
        <v>8053</v>
      </c>
      <c r="C1" s="13" t="s">
        <v>8145</v>
      </c>
      <c r="D1" s="13" t="s">
        <v>8146</v>
      </c>
      <c r="E1" s="13" t="s">
        <v>8147</v>
      </c>
      <c r="F1" s="13" t="s">
        <v>8148</v>
      </c>
      <c r="G1" s="13" t="s">
        <v>8149</v>
      </c>
      <c r="H1" s="13" t="s">
        <v>8150</v>
      </c>
      <c r="I1" s="13" t="s">
        <v>8151</v>
      </c>
      <c r="J1" s="13" t="s">
        <v>98</v>
      </c>
      <c r="K1" s="1530"/>
      <c r="L1" s="1530"/>
      <c r="M1" s="1530"/>
      <c r="N1" s="1530"/>
      <c r="O1" s="1530"/>
      <c r="P1" s="1530"/>
      <c r="Q1" s="1530"/>
      <c r="R1" s="1530"/>
      <c r="S1" s="1530"/>
      <c r="T1" s="1530"/>
      <c r="U1" s="1530"/>
      <c r="V1" s="1530"/>
      <c r="W1" s="1530"/>
      <c r="X1" s="1530"/>
      <c r="Y1" s="1530"/>
      <c r="Z1" s="1530"/>
      <c r="AA1" s="1530"/>
      <c r="AB1" s="1530"/>
      <c r="AC1" s="1530"/>
    </row>
    <row r="2">
      <c r="A2" s="16" t="s">
        <v>8152</v>
      </c>
      <c r="B2" s="16" t="s">
        <v>8153</v>
      </c>
      <c r="C2" s="16">
        <v>20000.0</v>
      </c>
      <c r="D2" s="16" t="s">
        <v>8154</v>
      </c>
      <c r="E2" s="16">
        <v>8.0</v>
      </c>
      <c r="F2" s="16" t="s">
        <v>8155</v>
      </c>
      <c r="G2" s="16">
        <v>6.0</v>
      </c>
      <c r="H2" s="16" t="s">
        <v>8156</v>
      </c>
      <c r="I2" s="16">
        <v>8.0</v>
      </c>
      <c r="J2" s="16" t="s">
        <v>8157</v>
      </c>
    </row>
    <row r="3">
      <c r="A3" s="16" t="s">
        <v>8158</v>
      </c>
      <c r="B3" s="16" t="s">
        <v>8153</v>
      </c>
      <c r="C3" s="16">
        <v>15000.0</v>
      </c>
      <c r="D3" s="16" t="s">
        <v>8159</v>
      </c>
      <c r="E3" s="16">
        <v>8.0</v>
      </c>
      <c r="F3" s="16" t="s">
        <v>8160</v>
      </c>
      <c r="G3" s="16">
        <v>8.0</v>
      </c>
      <c r="H3" s="16" t="s">
        <v>8161</v>
      </c>
      <c r="I3" s="16">
        <v>6.0</v>
      </c>
      <c r="J3" s="16" t="s">
        <v>8162</v>
      </c>
    </row>
    <row r="4">
      <c r="A4" s="16" t="s">
        <v>8163</v>
      </c>
      <c r="B4" s="16" t="s">
        <v>8164</v>
      </c>
      <c r="C4" s="16">
        <v>15000.0</v>
      </c>
      <c r="D4" s="16" t="s">
        <v>8155</v>
      </c>
      <c r="E4" s="16">
        <v>8.0</v>
      </c>
      <c r="F4" s="16" t="s">
        <v>8161</v>
      </c>
      <c r="G4" s="16">
        <v>8.0</v>
      </c>
      <c r="H4" s="16" t="s">
        <v>8154</v>
      </c>
      <c r="I4" s="16">
        <v>6.0</v>
      </c>
      <c r="J4" s="16" t="s">
        <v>8165</v>
      </c>
    </row>
    <row r="5">
      <c r="A5" s="16" t="s">
        <v>8166</v>
      </c>
      <c r="B5" s="16" t="s">
        <v>8167</v>
      </c>
      <c r="C5" s="16">
        <v>30000.0</v>
      </c>
      <c r="D5" s="16" t="s">
        <v>8159</v>
      </c>
      <c r="E5" s="16">
        <v>20.0</v>
      </c>
      <c r="F5" s="16" t="s">
        <v>8160</v>
      </c>
      <c r="G5" s="16">
        <v>20.0</v>
      </c>
      <c r="H5" s="16" t="s">
        <v>8156</v>
      </c>
      <c r="I5" s="16">
        <v>20.0</v>
      </c>
      <c r="J5" s="16" t="s">
        <v>8168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8169</v>
      </c>
      <c r="B1" s="12" t="s">
        <v>8170</v>
      </c>
      <c r="C1" s="12" t="s">
        <v>8171</v>
      </c>
      <c r="D1" s="12" t="s">
        <v>8172</v>
      </c>
      <c r="E1" s="12" t="s">
        <v>8173</v>
      </c>
      <c r="F1" s="12" t="s">
        <v>8174</v>
      </c>
      <c r="H1" s="12" t="s">
        <v>8175</v>
      </c>
      <c r="I1" s="12" t="s">
        <v>8176</v>
      </c>
      <c r="J1" s="12" t="s">
        <v>8145</v>
      </c>
      <c r="L1" s="12" t="s">
        <v>8177</v>
      </c>
      <c r="R1" s="12" t="s">
        <v>8178</v>
      </c>
    </row>
    <row r="2">
      <c r="A2" s="14" t="s">
        <v>383</v>
      </c>
      <c r="B2" s="14" t="s">
        <v>8179</v>
      </c>
      <c r="C2" s="14">
        <v>40.0</v>
      </c>
      <c r="D2" s="14" t="s">
        <v>8180</v>
      </c>
      <c r="E2" s="14">
        <v>30.0</v>
      </c>
      <c r="F2" s="14" t="s">
        <v>7763</v>
      </c>
      <c r="H2" s="14">
        <v>1.0</v>
      </c>
      <c r="I2" s="14">
        <v>800000.0</v>
      </c>
      <c r="J2" s="14">
        <v>0.0</v>
      </c>
      <c r="L2" s="16" t="s">
        <v>8181</v>
      </c>
      <c r="M2" s="2031" t="s">
        <v>8169</v>
      </c>
      <c r="N2" s="14" t="s">
        <v>68</v>
      </c>
      <c r="O2" s="16" t="s">
        <v>8052</v>
      </c>
      <c r="P2" s="12" t="s">
        <v>8182</v>
      </c>
      <c r="Q2">
        <f>countif(N3:N10000,"SR")</f>
        <v>239</v>
      </c>
      <c r="R2" s="16" t="s">
        <v>8181</v>
      </c>
      <c r="S2" s="2031" t="s">
        <v>8169</v>
      </c>
      <c r="T2" s="14" t="s">
        <v>68</v>
      </c>
      <c r="U2" s="16" t="s">
        <v>8052</v>
      </c>
      <c r="V2" s="12" t="s">
        <v>8182</v>
      </c>
      <c r="W2">
        <f>countif(T3:T10000,"SR")</f>
        <v>264</v>
      </c>
    </row>
    <row r="3">
      <c r="A3" s="14" t="s">
        <v>207</v>
      </c>
      <c r="B3" s="14" t="s">
        <v>8179</v>
      </c>
      <c r="C3" s="14">
        <v>20.0</v>
      </c>
      <c r="D3" s="14" t="s">
        <v>8183</v>
      </c>
      <c r="E3" s="14">
        <v>50.0</v>
      </c>
      <c r="F3" s="14" t="s">
        <v>7762</v>
      </c>
      <c r="H3" s="14">
        <v>2.0</v>
      </c>
      <c r="I3" s="14">
        <v>1100000.0</v>
      </c>
      <c r="J3" s="14">
        <v>0.0</v>
      </c>
      <c r="L3" s="2032">
        <v>44626.0</v>
      </c>
      <c r="M3" s="16" t="s">
        <v>383</v>
      </c>
      <c r="N3" s="14" t="s">
        <v>386</v>
      </c>
      <c r="O3" s="16" t="s">
        <v>8184</v>
      </c>
      <c r="P3" s="12" t="s">
        <v>8185</v>
      </c>
      <c r="Q3">
        <f>countif(N3:N10001,"SSR")</f>
        <v>51</v>
      </c>
      <c r="R3" s="2033">
        <v>44647.0</v>
      </c>
      <c r="S3" s="14" t="s">
        <v>249</v>
      </c>
      <c r="T3" s="14" t="s">
        <v>212</v>
      </c>
      <c r="U3" s="14" t="s">
        <v>6748</v>
      </c>
      <c r="V3" s="12" t="s">
        <v>8185</v>
      </c>
      <c r="W3">
        <f>countif(T3:T10001,"SSR")</f>
        <v>69</v>
      </c>
    </row>
    <row r="4">
      <c r="A4" s="14" t="s">
        <v>275</v>
      </c>
      <c r="B4" s="14" t="s">
        <v>8180</v>
      </c>
      <c r="C4" s="14">
        <v>30.0</v>
      </c>
      <c r="D4" s="14" t="s">
        <v>8183</v>
      </c>
      <c r="E4" s="14">
        <v>40.0</v>
      </c>
      <c r="F4" s="14" t="s">
        <v>7762</v>
      </c>
      <c r="H4" s="14">
        <v>3.0</v>
      </c>
      <c r="I4" s="14">
        <v>1400000.0</v>
      </c>
      <c r="J4" s="14">
        <v>0.0</v>
      </c>
      <c r="L4" s="2032">
        <v>44626.0</v>
      </c>
      <c r="M4" s="16" t="s">
        <v>383</v>
      </c>
      <c r="N4" s="14" t="s">
        <v>212</v>
      </c>
      <c r="O4" s="16" t="s">
        <v>6614</v>
      </c>
      <c r="P4" s="12" t="s">
        <v>8186</v>
      </c>
      <c r="Q4">
        <f>(Q3/(Q2+Q3))*100</f>
        <v>17.5862069</v>
      </c>
      <c r="R4" s="2033">
        <v>44647.0</v>
      </c>
      <c r="S4" s="14" t="s">
        <v>249</v>
      </c>
      <c r="T4" s="14" t="s">
        <v>386</v>
      </c>
      <c r="U4" s="14" t="s">
        <v>8187</v>
      </c>
      <c r="V4" s="12" t="s">
        <v>8186</v>
      </c>
      <c r="W4">
        <f>(W3/(W2+W3))*100</f>
        <v>20.72072072</v>
      </c>
    </row>
    <row r="5">
      <c r="A5" s="14" t="s">
        <v>384</v>
      </c>
      <c r="B5" s="14" t="s">
        <v>8179</v>
      </c>
      <c r="C5" s="14">
        <v>20.0</v>
      </c>
      <c r="D5" s="14" t="s">
        <v>8188</v>
      </c>
      <c r="E5" s="14">
        <v>50.0</v>
      </c>
      <c r="F5" s="14" t="s">
        <v>7763</v>
      </c>
      <c r="H5" s="14">
        <v>4.0</v>
      </c>
      <c r="I5" s="14">
        <v>1800000.0</v>
      </c>
      <c r="J5" s="14">
        <v>0.0</v>
      </c>
      <c r="L5" s="2032">
        <v>44626.0</v>
      </c>
      <c r="M5" s="16" t="s">
        <v>383</v>
      </c>
      <c r="N5" s="14" t="s">
        <v>212</v>
      </c>
      <c r="O5" s="16" t="s">
        <v>6599</v>
      </c>
      <c r="R5" s="2033">
        <v>44647.0</v>
      </c>
      <c r="S5" s="14" t="s">
        <v>249</v>
      </c>
      <c r="T5" s="14" t="s">
        <v>386</v>
      </c>
      <c r="U5" s="14" t="s">
        <v>8189</v>
      </c>
    </row>
    <row r="6">
      <c r="A6" s="14" t="s">
        <v>249</v>
      </c>
      <c r="B6" s="14" t="s">
        <v>8188</v>
      </c>
      <c r="C6" s="14">
        <v>35.0</v>
      </c>
      <c r="D6" s="14" t="s">
        <v>8183</v>
      </c>
      <c r="E6" s="14">
        <v>35.0</v>
      </c>
      <c r="F6" s="14" t="s">
        <v>7761</v>
      </c>
      <c r="H6" s="14">
        <v>5.0</v>
      </c>
      <c r="I6" s="14">
        <v>2400000.0</v>
      </c>
      <c r="J6" s="14">
        <v>50000.0</v>
      </c>
      <c r="L6" s="2032">
        <v>44626.0</v>
      </c>
      <c r="M6" s="16" t="s">
        <v>383</v>
      </c>
      <c r="N6" s="14" t="s">
        <v>386</v>
      </c>
      <c r="O6" s="16" t="s">
        <v>8184</v>
      </c>
      <c r="R6" s="2033">
        <v>44647.0</v>
      </c>
      <c r="S6" s="14" t="s">
        <v>249</v>
      </c>
      <c r="T6" s="14" t="s">
        <v>386</v>
      </c>
      <c r="U6" s="14" t="s">
        <v>8190</v>
      </c>
    </row>
    <row r="7">
      <c r="A7" s="14" t="s">
        <v>453</v>
      </c>
      <c r="B7" s="14" t="s">
        <v>8179</v>
      </c>
      <c r="C7" s="14">
        <v>40.0</v>
      </c>
      <c r="D7" s="14" t="s">
        <v>8180</v>
      </c>
      <c r="E7" s="14">
        <v>30.0</v>
      </c>
      <c r="F7" s="14" t="s">
        <v>7761</v>
      </c>
      <c r="H7" s="14">
        <v>6.0</v>
      </c>
      <c r="I7" s="14">
        <v>3000000.0</v>
      </c>
      <c r="J7" s="14">
        <v>50000.0</v>
      </c>
      <c r="L7" s="2032">
        <v>44626.0</v>
      </c>
      <c r="M7" s="16" t="s">
        <v>453</v>
      </c>
      <c r="N7" s="14" t="s">
        <v>386</v>
      </c>
      <c r="O7" s="16" t="s">
        <v>8191</v>
      </c>
      <c r="R7" s="2033">
        <v>44649.0</v>
      </c>
      <c r="S7" s="14" t="s">
        <v>207</v>
      </c>
      <c r="T7" s="14" t="s">
        <v>386</v>
      </c>
      <c r="U7" s="14" t="s">
        <v>8192</v>
      </c>
    </row>
    <row r="8">
      <c r="A8" s="14" t="s">
        <v>208</v>
      </c>
      <c r="B8" s="14" t="s">
        <v>8188</v>
      </c>
      <c r="C8" s="14">
        <v>40.0</v>
      </c>
      <c r="D8" s="14" t="s">
        <v>8180</v>
      </c>
      <c r="E8" s="14">
        <v>30.0</v>
      </c>
      <c r="F8" s="14" t="s">
        <v>7762</v>
      </c>
      <c r="H8" s="14">
        <v>7.0</v>
      </c>
      <c r="I8" s="14">
        <v>3600000.0</v>
      </c>
      <c r="J8" s="14">
        <v>50000.0</v>
      </c>
      <c r="L8" s="2032">
        <v>44626.0</v>
      </c>
      <c r="M8" s="16" t="s">
        <v>453</v>
      </c>
      <c r="N8" s="14" t="s">
        <v>386</v>
      </c>
      <c r="O8" s="16" t="s">
        <v>8191</v>
      </c>
      <c r="R8" s="2033">
        <v>44649.0</v>
      </c>
      <c r="S8" s="14" t="s">
        <v>384</v>
      </c>
      <c r="T8" s="14" t="s">
        <v>386</v>
      </c>
      <c r="U8" s="14" t="s">
        <v>8193</v>
      </c>
    </row>
    <row r="9">
      <c r="H9" s="14" t="s">
        <v>8194</v>
      </c>
      <c r="I9" s="14">
        <v>4200000.0</v>
      </c>
      <c r="J9" s="14">
        <v>50000.0</v>
      </c>
      <c r="L9" s="2032">
        <v>44626.0</v>
      </c>
      <c r="M9" s="16" t="s">
        <v>453</v>
      </c>
      <c r="N9" s="14" t="s">
        <v>386</v>
      </c>
      <c r="O9" s="16" t="s">
        <v>8191</v>
      </c>
      <c r="R9" s="2033">
        <v>44650.0</v>
      </c>
      <c r="S9" s="14" t="s">
        <v>207</v>
      </c>
      <c r="T9" s="14" t="s">
        <v>386</v>
      </c>
      <c r="U9" s="14" t="s">
        <v>8195</v>
      </c>
    </row>
    <row r="10">
      <c r="L10" s="2032">
        <v>44626.0</v>
      </c>
      <c r="M10" s="16" t="s">
        <v>453</v>
      </c>
      <c r="N10" s="14" t="s">
        <v>386</v>
      </c>
      <c r="O10" s="16" t="s">
        <v>8196</v>
      </c>
      <c r="R10" s="2033">
        <v>44650.0</v>
      </c>
      <c r="S10" s="14" t="s">
        <v>384</v>
      </c>
      <c r="T10" s="14" t="s">
        <v>386</v>
      </c>
      <c r="U10" s="14" t="s">
        <v>8197</v>
      </c>
    </row>
    <row r="11">
      <c r="L11" s="2033">
        <v>44627.0</v>
      </c>
      <c r="M11" s="14" t="s">
        <v>275</v>
      </c>
      <c r="N11" s="14" t="s">
        <v>386</v>
      </c>
      <c r="O11" s="14" t="s">
        <v>8198</v>
      </c>
      <c r="R11" s="2033">
        <v>44650.0</v>
      </c>
      <c r="S11" s="14" t="s">
        <v>207</v>
      </c>
      <c r="T11" s="14" t="s">
        <v>386</v>
      </c>
      <c r="U11" s="14" t="s">
        <v>8192</v>
      </c>
    </row>
    <row r="12">
      <c r="L12" s="2033">
        <v>44627.0</v>
      </c>
      <c r="M12" s="14" t="s">
        <v>275</v>
      </c>
      <c r="N12" s="14" t="s">
        <v>386</v>
      </c>
      <c r="O12" s="14" t="s">
        <v>8198</v>
      </c>
      <c r="R12" s="2033">
        <v>44651.0</v>
      </c>
      <c r="S12" s="14" t="s">
        <v>384</v>
      </c>
      <c r="T12" s="14" t="s">
        <v>212</v>
      </c>
      <c r="U12" s="14" t="s">
        <v>6561</v>
      </c>
    </row>
    <row r="13">
      <c r="L13" s="2033">
        <v>44627.0</v>
      </c>
      <c r="M13" s="14" t="s">
        <v>275</v>
      </c>
      <c r="N13" s="14" t="s">
        <v>386</v>
      </c>
      <c r="O13" s="14" t="s">
        <v>8198</v>
      </c>
      <c r="R13" s="2033">
        <v>44651.0</v>
      </c>
      <c r="S13" s="14" t="s">
        <v>384</v>
      </c>
      <c r="T13" s="14" t="s">
        <v>386</v>
      </c>
      <c r="U13" s="14" t="s">
        <v>8199</v>
      </c>
    </row>
    <row r="14">
      <c r="L14" s="2033">
        <v>44627.0</v>
      </c>
      <c r="M14" s="14" t="s">
        <v>275</v>
      </c>
      <c r="N14" s="14" t="s">
        <v>386</v>
      </c>
      <c r="O14" s="14" t="s">
        <v>8200</v>
      </c>
      <c r="R14" s="2033">
        <v>44651.0</v>
      </c>
      <c r="S14" s="14" t="s">
        <v>453</v>
      </c>
      <c r="T14" s="14" t="s">
        <v>212</v>
      </c>
      <c r="U14" s="14" t="s">
        <v>6530</v>
      </c>
    </row>
    <row r="15">
      <c r="L15" s="2033">
        <v>44630.0</v>
      </c>
      <c r="M15" s="14" t="s">
        <v>208</v>
      </c>
      <c r="N15" s="14" t="s">
        <v>386</v>
      </c>
      <c r="O15" s="14" t="s">
        <v>8201</v>
      </c>
      <c r="R15" s="2033">
        <v>44657.0</v>
      </c>
      <c r="S15" s="14" t="s">
        <v>249</v>
      </c>
      <c r="T15" s="14" t="s">
        <v>386</v>
      </c>
      <c r="U15" s="14" t="s">
        <v>8202</v>
      </c>
    </row>
    <row r="16">
      <c r="L16" s="2033">
        <v>44630.0</v>
      </c>
      <c r="M16" s="14" t="s">
        <v>208</v>
      </c>
      <c r="N16" s="14" t="s">
        <v>212</v>
      </c>
      <c r="O16" s="14" t="s">
        <v>6651</v>
      </c>
      <c r="R16" s="2033">
        <v>44657.0</v>
      </c>
      <c r="S16" s="14" t="s">
        <v>249</v>
      </c>
      <c r="T16" s="14" t="s">
        <v>386</v>
      </c>
      <c r="U16" s="14" t="s">
        <v>8187</v>
      </c>
    </row>
    <row r="17">
      <c r="L17" s="2033">
        <v>44630.0</v>
      </c>
      <c r="M17" s="14" t="s">
        <v>208</v>
      </c>
      <c r="N17" s="14" t="s">
        <v>212</v>
      </c>
      <c r="O17" s="14" t="s">
        <v>6679</v>
      </c>
      <c r="R17" s="2033">
        <v>44657.0</v>
      </c>
      <c r="S17" s="14" t="s">
        <v>249</v>
      </c>
      <c r="T17" s="14" t="s">
        <v>212</v>
      </c>
      <c r="U17" s="14" t="s">
        <v>6748</v>
      </c>
    </row>
    <row r="18">
      <c r="L18" s="2033">
        <v>44630.0</v>
      </c>
      <c r="M18" s="14" t="s">
        <v>208</v>
      </c>
      <c r="N18" s="14" t="s">
        <v>386</v>
      </c>
      <c r="O18" s="14" t="s">
        <v>8203</v>
      </c>
      <c r="R18" s="2033">
        <v>44657.0</v>
      </c>
      <c r="S18" s="14" t="s">
        <v>249</v>
      </c>
      <c r="T18" s="14" t="s">
        <v>386</v>
      </c>
      <c r="U18" s="14" t="s">
        <v>8189</v>
      </c>
    </row>
    <row r="19">
      <c r="L19" s="2033">
        <v>44631.0</v>
      </c>
      <c r="M19" s="14" t="s">
        <v>249</v>
      </c>
      <c r="N19" s="14" t="s">
        <v>386</v>
      </c>
      <c r="O19" s="14" t="s">
        <v>8202</v>
      </c>
      <c r="R19" s="2033">
        <v>44657.0</v>
      </c>
      <c r="S19" s="14" t="s">
        <v>383</v>
      </c>
      <c r="T19" s="14" t="s">
        <v>386</v>
      </c>
      <c r="U19" s="14" t="s">
        <v>8204</v>
      </c>
    </row>
    <row r="20">
      <c r="L20" s="2033">
        <v>44631.0</v>
      </c>
      <c r="M20" s="14" t="s">
        <v>249</v>
      </c>
      <c r="N20" s="14" t="s">
        <v>212</v>
      </c>
      <c r="O20" s="14" t="s">
        <v>6785</v>
      </c>
      <c r="R20" s="2033">
        <v>44657.0</v>
      </c>
      <c r="S20" s="14" t="s">
        <v>384</v>
      </c>
      <c r="T20" s="14" t="s">
        <v>386</v>
      </c>
      <c r="U20" s="14" t="s">
        <v>8197</v>
      </c>
    </row>
    <row r="21">
      <c r="L21" s="2033">
        <v>44631.0</v>
      </c>
      <c r="M21" s="14" t="s">
        <v>384</v>
      </c>
      <c r="N21" s="14" t="s">
        <v>386</v>
      </c>
      <c r="O21" s="14" t="s">
        <v>8199</v>
      </c>
      <c r="R21" s="2033">
        <v>44657.0</v>
      </c>
      <c r="S21" s="14" t="s">
        <v>453</v>
      </c>
      <c r="T21" s="14" t="s">
        <v>386</v>
      </c>
      <c r="U21" s="14" t="s">
        <v>8196</v>
      </c>
    </row>
    <row r="22">
      <c r="L22" s="2033">
        <v>44631.0</v>
      </c>
      <c r="M22" s="14" t="s">
        <v>384</v>
      </c>
      <c r="N22" s="14" t="s">
        <v>386</v>
      </c>
      <c r="O22" s="14" t="s">
        <v>8199</v>
      </c>
      <c r="R22" s="2033">
        <v>44657.0</v>
      </c>
      <c r="S22" s="14" t="s">
        <v>453</v>
      </c>
      <c r="T22" s="14" t="s">
        <v>386</v>
      </c>
      <c r="U22" s="14" t="s">
        <v>8196</v>
      </c>
    </row>
    <row r="23">
      <c r="L23" s="2033">
        <v>44637.0</v>
      </c>
      <c r="M23" s="14" t="s">
        <v>249</v>
      </c>
      <c r="N23" s="14" t="s">
        <v>386</v>
      </c>
      <c r="O23" s="14" t="s">
        <v>8190</v>
      </c>
      <c r="R23" s="2033">
        <v>44657.0</v>
      </c>
      <c r="S23" s="14" t="s">
        <v>453</v>
      </c>
      <c r="T23" s="14" t="s">
        <v>386</v>
      </c>
      <c r="U23" s="14" t="s">
        <v>8205</v>
      </c>
    </row>
    <row r="24">
      <c r="L24" s="2033">
        <v>44637.0</v>
      </c>
      <c r="M24" s="14" t="s">
        <v>249</v>
      </c>
      <c r="N24" s="14" t="s">
        <v>212</v>
      </c>
      <c r="O24" s="14" t="s">
        <v>6791</v>
      </c>
      <c r="R24" s="2033">
        <v>44659.0</v>
      </c>
      <c r="S24" s="14" t="s">
        <v>384</v>
      </c>
      <c r="T24" s="14" t="s">
        <v>386</v>
      </c>
      <c r="U24" s="14" t="s">
        <v>8199</v>
      </c>
    </row>
    <row r="25">
      <c r="L25" s="2033">
        <v>44637.0</v>
      </c>
      <c r="M25" s="14" t="s">
        <v>384</v>
      </c>
      <c r="N25" s="14" t="s">
        <v>386</v>
      </c>
      <c r="O25" s="14" t="s">
        <v>8199</v>
      </c>
      <c r="R25" s="2033">
        <v>44660.0</v>
      </c>
      <c r="S25" s="14" t="s">
        <v>384</v>
      </c>
      <c r="T25" s="14" t="s">
        <v>212</v>
      </c>
      <c r="U25" s="14" t="s">
        <v>6561</v>
      </c>
    </row>
    <row r="26">
      <c r="L26" s="2033">
        <v>44637.0</v>
      </c>
      <c r="M26" s="14" t="s">
        <v>207</v>
      </c>
      <c r="N26" s="14" t="s">
        <v>386</v>
      </c>
      <c r="O26" s="14" t="s">
        <v>8206</v>
      </c>
      <c r="R26" s="2033">
        <v>44663.0</v>
      </c>
      <c r="S26" s="14" t="s">
        <v>384</v>
      </c>
      <c r="T26" s="14" t="s">
        <v>386</v>
      </c>
      <c r="U26" s="14" t="s">
        <v>8207</v>
      </c>
    </row>
    <row r="27">
      <c r="L27" s="2033">
        <v>44637.0</v>
      </c>
      <c r="M27" s="14" t="s">
        <v>207</v>
      </c>
      <c r="N27" s="14" t="s">
        <v>386</v>
      </c>
      <c r="O27" s="14" t="s">
        <v>8208</v>
      </c>
      <c r="R27" s="2033">
        <v>44663.0</v>
      </c>
      <c r="S27" s="14" t="s">
        <v>383</v>
      </c>
      <c r="T27" s="14" t="s">
        <v>386</v>
      </c>
      <c r="U27" s="14" t="s">
        <v>8204</v>
      </c>
    </row>
    <row r="28">
      <c r="L28" s="2033">
        <v>44640.0</v>
      </c>
      <c r="M28" s="14" t="s">
        <v>384</v>
      </c>
      <c r="N28" s="14" t="s">
        <v>386</v>
      </c>
      <c r="O28" s="14" t="s">
        <v>8199</v>
      </c>
      <c r="R28" s="2033">
        <v>44663.0</v>
      </c>
      <c r="S28" s="14" t="s">
        <v>383</v>
      </c>
      <c r="T28" s="14" t="s">
        <v>212</v>
      </c>
      <c r="U28" s="14" t="s">
        <v>6614</v>
      </c>
    </row>
    <row r="29">
      <c r="L29" s="2033">
        <v>44640.0</v>
      </c>
      <c r="M29" s="14" t="s">
        <v>207</v>
      </c>
      <c r="N29" s="14" t="s">
        <v>386</v>
      </c>
      <c r="O29" s="14" t="s">
        <v>8208</v>
      </c>
      <c r="R29" s="2033">
        <v>44663.0</v>
      </c>
      <c r="S29" s="14" t="s">
        <v>383</v>
      </c>
      <c r="T29" s="14" t="s">
        <v>386</v>
      </c>
      <c r="U29" s="14" t="s">
        <v>8209</v>
      </c>
    </row>
    <row r="30">
      <c r="L30" s="2033">
        <v>44642.0</v>
      </c>
      <c r="M30" s="14" t="s">
        <v>249</v>
      </c>
      <c r="N30" s="14" t="s">
        <v>386</v>
      </c>
      <c r="O30" s="14" t="s">
        <v>8210</v>
      </c>
      <c r="R30" s="2033">
        <v>44663.0</v>
      </c>
      <c r="S30" s="14" t="s">
        <v>207</v>
      </c>
      <c r="T30" s="14" t="s">
        <v>386</v>
      </c>
      <c r="U30" s="14" t="s">
        <v>8195</v>
      </c>
    </row>
    <row r="31">
      <c r="L31" s="2033">
        <v>44646.0</v>
      </c>
      <c r="M31" s="14" t="s">
        <v>384</v>
      </c>
      <c r="N31" s="14" t="s">
        <v>386</v>
      </c>
      <c r="O31" s="14" t="s">
        <v>8193</v>
      </c>
      <c r="R31" s="2033">
        <v>44663.0</v>
      </c>
      <c r="S31" s="14" t="s">
        <v>207</v>
      </c>
      <c r="T31" s="14" t="s">
        <v>212</v>
      </c>
      <c r="U31" s="14" t="s">
        <v>6621</v>
      </c>
    </row>
    <row r="32">
      <c r="L32" s="2033">
        <v>44647.0</v>
      </c>
      <c r="M32" s="14" t="s">
        <v>249</v>
      </c>
      <c r="N32" s="14" t="s">
        <v>386</v>
      </c>
      <c r="O32" s="14" t="s">
        <v>8210</v>
      </c>
      <c r="R32" s="2033">
        <v>44663.0</v>
      </c>
      <c r="S32" s="14" t="s">
        <v>207</v>
      </c>
      <c r="T32" s="14" t="s">
        <v>386</v>
      </c>
      <c r="U32" s="14" t="s">
        <v>8195</v>
      </c>
    </row>
    <row r="33">
      <c r="L33" s="2033">
        <v>44647.0</v>
      </c>
      <c r="M33" s="14" t="s">
        <v>384</v>
      </c>
      <c r="N33" s="14" t="s">
        <v>386</v>
      </c>
      <c r="O33" s="14" t="s">
        <v>8193</v>
      </c>
      <c r="R33" s="2033">
        <v>44663.0</v>
      </c>
      <c r="S33" s="14" t="s">
        <v>207</v>
      </c>
      <c r="T33" s="14" t="s">
        <v>386</v>
      </c>
      <c r="U33" s="14" t="s">
        <v>8195</v>
      </c>
    </row>
    <row r="34">
      <c r="L34" s="2033">
        <v>44647.0</v>
      </c>
      <c r="M34" s="14" t="s">
        <v>207</v>
      </c>
      <c r="N34" s="14" t="s">
        <v>386</v>
      </c>
      <c r="O34" s="14" t="s">
        <v>8208</v>
      </c>
      <c r="R34" s="2033">
        <v>44664.0</v>
      </c>
      <c r="S34" s="2034" t="s">
        <v>453</v>
      </c>
      <c r="T34" s="2034" t="s">
        <v>386</v>
      </c>
      <c r="U34" s="2035" t="s">
        <v>8211</v>
      </c>
    </row>
    <row r="35">
      <c r="L35" s="2033">
        <v>44649.0</v>
      </c>
      <c r="M35" s="14" t="s">
        <v>207</v>
      </c>
      <c r="N35" s="14" t="s">
        <v>386</v>
      </c>
      <c r="O35" s="14" t="s">
        <v>8206</v>
      </c>
      <c r="R35" s="2033">
        <v>44667.0</v>
      </c>
      <c r="S35" s="14" t="s">
        <v>249</v>
      </c>
      <c r="T35" s="14" t="s">
        <v>386</v>
      </c>
      <c r="U35" s="14" t="s">
        <v>8202</v>
      </c>
    </row>
    <row r="36">
      <c r="L36" s="2033">
        <v>44651.0</v>
      </c>
      <c r="M36" s="14" t="s">
        <v>249</v>
      </c>
      <c r="N36" s="14" t="s">
        <v>386</v>
      </c>
      <c r="O36" s="14" t="s">
        <v>8212</v>
      </c>
      <c r="R36" s="2033">
        <v>44667.0</v>
      </c>
      <c r="S36" s="14" t="s">
        <v>249</v>
      </c>
      <c r="T36" s="14" t="s">
        <v>386</v>
      </c>
      <c r="U36" s="14" t="s">
        <v>8187</v>
      </c>
    </row>
    <row r="37">
      <c r="L37" s="2033">
        <v>44655.0</v>
      </c>
      <c r="M37" s="14" t="s">
        <v>384</v>
      </c>
      <c r="N37" s="14" t="s">
        <v>212</v>
      </c>
      <c r="O37" s="14" t="s">
        <v>1226</v>
      </c>
      <c r="R37" s="2033">
        <v>44667.0</v>
      </c>
      <c r="S37" s="14" t="s">
        <v>249</v>
      </c>
      <c r="T37" s="14" t="s">
        <v>212</v>
      </c>
      <c r="U37" s="14" t="s">
        <v>6798</v>
      </c>
    </row>
    <row r="38">
      <c r="L38" s="2033">
        <v>44655.0</v>
      </c>
      <c r="M38" s="14" t="s">
        <v>384</v>
      </c>
      <c r="N38" s="14" t="s">
        <v>212</v>
      </c>
      <c r="O38" s="14" t="s">
        <v>6567</v>
      </c>
      <c r="R38" s="2033">
        <v>44667.0</v>
      </c>
      <c r="S38" s="14" t="s">
        <v>208</v>
      </c>
      <c r="T38" s="14" t="s">
        <v>386</v>
      </c>
      <c r="U38" s="14" t="s">
        <v>8203</v>
      </c>
    </row>
    <row r="39">
      <c r="L39" s="2033">
        <v>44655.0</v>
      </c>
      <c r="M39" s="14" t="s">
        <v>384</v>
      </c>
      <c r="N39" s="14" t="s">
        <v>386</v>
      </c>
      <c r="O39" s="14" t="s">
        <v>8199</v>
      </c>
      <c r="R39" s="2033">
        <v>44667.0</v>
      </c>
      <c r="S39" s="14" t="s">
        <v>208</v>
      </c>
      <c r="T39" s="14" t="s">
        <v>386</v>
      </c>
      <c r="U39" s="14" t="s">
        <v>8213</v>
      </c>
    </row>
    <row r="40">
      <c r="L40" s="2033">
        <v>44655.0</v>
      </c>
      <c r="M40" s="14" t="s">
        <v>384</v>
      </c>
      <c r="N40" s="14" t="s">
        <v>212</v>
      </c>
      <c r="O40" s="14" t="s">
        <v>6567</v>
      </c>
      <c r="R40" s="2033">
        <v>44667.0</v>
      </c>
      <c r="S40" s="14" t="s">
        <v>208</v>
      </c>
      <c r="T40" s="14" t="s">
        <v>386</v>
      </c>
      <c r="U40" s="14" t="s">
        <v>8201</v>
      </c>
    </row>
    <row r="41">
      <c r="L41" s="2033">
        <v>44655.0</v>
      </c>
      <c r="M41" s="14" t="s">
        <v>207</v>
      </c>
      <c r="N41" s="14" t="s">
        <v>386</v>
      </c>
      <c r="O41" s="14" t="s">
        <v>8206</v>
      </c>
      <c r="R41" s="2033">
        <v>44669.0</v>
      </c>
      <c r="S41" s="14" t="s">
        <v>384</v>
      </c>
      <c r="T41" s="14" t="s">
        <v>386</v>
      </c>
      <c r="U41" s="14" t="s">
        <v>8207</v>
      </c>
    </row>
    <row r="42">
      <c r="L42" s="2033">
        <v>44655.0</v>
      </c>
      <c r="M42" s="14" t="s">
        <v>207</v>
      </c>
      <c r="N42" s="14" t="s">
        <v>386</v>
      </c>
      <c r="O42" s="14" t="s">
        <v>8192</v>
      </c>
      <c r="R42" s="2033">
        <v>44672.0</v>
      </c>
      <c r="S42" s="14" t="s">
        <v>275</v>
      </c>
      <c r="T42" s="14" t="s">
        <v>386</v>
      </c>
      <c r="U42" s="14" t="s">
        <v>8214</v>
      </c>
    </row>
    <row r="43">
      <c r="L43" s="2033">
        <v>44655.0</v>
      </c>
      <c r="M43" s="14" t="s">
        <v>207</v>
      </c>
      <c r="N43" s="14" t="s">
        <v>386</v>
      </c>
      <c r="O43" s="14" t="s">
        <v>8195</v>
      </c>
      <c r="R43" s="2033">
        <v>44672.0</v>
      </c>
      <c r="S43" s="14" t="s">
        <v>275</v>
      </c>
      <c r="T43" s="14" t="s">
        <v>212</v>
      </c>
      <c r="U43" s="14" t="s">
        <v>6697</v>
      </c>
    </row>
    <row r="44">
      <c r="L44" s="2033">
        <v>44655.0</v>
      </c>
      <c r="M44" s="14" t="s">
        <v>207</v>
      </c>
      <c r="N44" s="14" t="s">
        <v>386</v>
      </c>
      <c r="O44" s="14" t="s">
        <v>8195</v>
      </c>
      <c r="R44" s="2033">
        <v>44672.0</v>
      </c>
      <c r="S44" s="14" t="s">
        <v>275</v>
      </c>
      <c r="T44" s="14" t="s">
        <v>386</v>
      </c>
      <c r="U44" s="14" t="s">
        <v>8215</v>
      </c>
    </row>
    <row r="45">
      <c r="L45" s="2033">
        <v>44655.0</v>
      </c>
      <c r="M45" s="14" t="s">
        <v>249</v>
      </c>
      <c r="N45" s="14" t="s">
        <v>386</v>
      </c>
      <c r="O45" s="14" t="s">
        <v>8212</v>
      </c>
      <c r="R45" s="2033">
        <v>44672.0</v>
      </c>
      <c r="S45" s="14" t="s">
        <v>275</v>
      </c>
      <c r="T45" s="14" t="s">
        <v>386</v>
      </c>
      <c r="U45" s="14" t="s">
        <v>8216</v>
      </c>
    </row>
    <row r="46">
      <c r="L46" s="2033">
        <v>44655.0</v>
      </c>
      <c r="M46" s="14" t="s">
        <v>249</v>
      </c>
      <c r="N46" s="14" t="s">
        <v>386</v>
      </c>
      <c r="O46" s="14" t="s">
        <v>8190</v>
      </c>
      <c r="R46" s="2033">
        <v>44672.0</v>
      </c>
      <c r="S46" s="14" t="s">
        <v>384</v>
      </c>
      <c r="T46" s="14" t="s">
        <v>386</v>
      </c>
      <c r="U46" s="14" t="s">
        <v>8207</v>
      </c>
    </row>
    <row r="47">
      <c r="L47" s="2033">
        <v>44655.0</v>
      </c>
      <c r="M47" s="14" t="s">
        <v>249</v>
      </c>
      <c r="N47" s="14" t="s">
        <v>386</v>
      </c>
      <c r="O47" s="14" t="s">
        <v>8190</v>
      </c>
      <c r="R47" s="2033">
        <v>44680.0</v>
      </c>
      <c r="S47" s="14" t="s">
        <v>384</v>
      </c>
      <c r="T47" s="14" t="s">
        <v>386</v>
      </c>
      <c r="U47" s="14" t="s">
        <v>8197</v>
      </c>
    </row>
    <row r="48">
      <c r="L48" s="2033">
        <v>44661.0</v>
      </c>
      <c r="M48" s="14" t="s">
        <v>249</v>
      </c>
      <c r="N48" s="14" t="s">
        <v>386</v>
      </c>
      <c r="O48" s="14" t="s">
        <v>8217</v>
      </c>
      <c r="R48" s="2033">
        <v>44680.0</v>
      </c>
      <c r="S48" s="14" t="s">
        <v>249</v>
      </c>
      <c r="T48" s="14" t="s">
        <v>386</v>
      </c>
      <c r="U48" s="14" t="s">
        <v>8218</v>
      </c>
    </row>
    <row r="49">
      <c r="L49" s="2033">
        <v>44661.0</v>
      </c>
      <c r="M49" s="14" t="s">
        <v>453</v>
      </c>
      <c r="N49" s="14" t="s">
        <v>386</v>
      </c>
      <c r="O49" s="14" t="s">
        <v>8205</v>
      </c>
      <c r="R49" s="2033">
        <v>44682.0</v>
      </c>
      <c r="S49" s="14" t="s">
        <v>275</v>
      </c>
      <c r="T49" s="14" t="s">
        <v>386</v>
      </c>
      <c r="U49" s="14" t="s">
        <v>8214</v>
      </c>
    </row>
    <row r="50">
      <c r="L50" s="2033">
        <v>44661.0</v>
      </c>
      <c r="M50" s="16" t="s">
        <v>453</v>
      </c>
      <c r="N50" s="14" t="s">
        <v>386</v>
      </c>
      <c r="O50" s="16" t="s">
        <v>8191</v>
      </c>
      <c r="R50" s="2033">
        <v>44682.0</v>
      </c>
      <c r="S50" s="14" t="s">
        <v>275</v>
      </c>
      <c r="T50" s="14" t="s">
        <v>212</v>
      </c>
      <c r="U50" s="14" t="s">
        <v>6698</v>
      </c>
    </row>
    <row r="51">
      <c r="L51" s="2033">
        <v>44661.0</v>
      </c>
      <c r="M51" s="16" t="s">
        <v>453</v>
      </c>
      <c r="N51" s="14" t="s">
        <v>212</v>
      </c>
      <c r="O51" s="14" t="s">
        <v>6530</v>
      </c>
      <c r="R51" s="2033">
        <v>44682.0</v>
      </c>
      <c r="S51" s="14" t="s">
        <v>275</v>
      </c>
      <c r="T51" s="14" t="s">
        <v>212</v>
      </c>
      <c r="U51" s="14" t="s">
        <v>6697</v>
      </c>
    </row>
    <row r="52">
      <c r="L52" s="2033">
        <v>44661.0</v>
      </c>
      <c r="M52" s="16" t="s">
        <v>275</v>
      </c>
      <c r="N52" s="14" t="s">
        <v>386</v>
      </c>
      <c r="O52" s="14" t="s">
        <v>8215</v>
      </c>
      <c r="R52" s="2033">
        <v>44682.0</v>
      </c>
      <c r="S52" s="14" t="s">
        <v>275</v>
      </c>
      <c r="T52" s="14" t="s">
        <v>386</v>
      </c>
      <c r="U52" s="14" t="s">
        <v>8198</v>
      </c>
    </row>
    <row r="53">
      <c r="L53" s="2033">
        <v>44661.0</v>
      </c>
      <c r="M53" s="16" t="s">
        <v>275</v>
      </c>
      <c r="N53" s="14" t="s">
        <v>212</v>
      </c>
      <c r="O53" s="14" t="s">
        <v>6697</v>
      </c>
      <c r="R53" s="2033">
        <v>44682.0</v>
      </c>
      <c r="S53" s="14" t="s">
        <v>249</v>
      </c>
      <c r="T53" s="14" t="s">
        <v>386</v>
      </c>
      <c r="U53" s="14" t="s">
        <v>8190</v>
      </c>
    </row>
    <row r="54">
      <c r="L54" s="2033">
        <v>44661.0</v>
      </c>
      <c r="M54" s="16" t="s">
        <v>275</v>
      </c>
      <c r="N54" s="14" t="s">
        <v>386</v>
      </c>
      <c r="O54" s="14" t="s">
        <v>8215</v>
      </c>
      <c r="R54" s="2033">
        <v>44682.0</v>
      </c>
      <c r="S54" s="14" t="s">
        <v>249</v>
      </c>
      <c r="T54" s="14" t="s">
        <v>386</v>
      </c>
      <c r="U54" s="14" t="s">
        <v>8217</v>
      </c>
    </row>
    <row r="55">
      <c r="L55" s="2033">
        <v>44661.0</v>
      </c>
      <c r="M55" s="16" t="s">
        <v>275</v>
      </c>
      <c r="N55" s="14" t="s">
        <v>386</v>
      </c>
      <c r="O55" s="14" t="s">
        <v>8215</v>
      </c>
      <c r="R55" s="2033">
        <v>44682.0</v>
      </c>
      <c r="S55" s="14" t="s">
        <v>249</v>
      </c>
      <c r="T55" s="14" t="s">
        <v>212</v>
      </c>
      <c r="U55" s="14" t="s">
        <v>6748</v>
      </c>
    </row>
    <row r="56">
      <c r="L56" s="2033">
        <v>44661.0</v>
      </c>
      <c r="M56" s="16" t="s">
        <v>383</v>
      </c>
      <c r="N56" s="14" t="s">
        <v>386</v>
      </c>
      <c r="O56" s="14" t="s">
        <v>8204</v>
      </c>
      <c r="R56" s="2033">
        <v>44682.0</v>
      </c>
      <c r="S56" s="14" t="s">
        <v>249</v>
      </c>
      <c r="T56" s="14" t="s">
        <v>386</v>
      </c>
      <c r="U56" s="14" t="s">
        <v>8190</v>
      </c>
    </row>
    <row r="57">
      <c r="L57" s="2033">
        <v>44661.0</v>
      </c>
      <c r="M57" s="16" t="s">
        <v>383</v>
      </c>
      <c r="N57" s="14" t="s">
        <v>386</v>
      </c>
      <c r="O57" s="14" t="s">
        <v>8209</v>
      </c>
      <c r="R57" s="2033">
        <v>44682.0</v>
      </c>
      <c r="S57" s="14" t="s">
        <v>384</v>
      </c>
      <c r="T57" s="14" t="s">
        <v>386</v>
      </c>
      <c r="U57" s="14" t="s">
        <v>8207</v>
      </c>
    </row>
    <row r="58">
      <c r="L58" s="2033">
        <v>44661.0</v>
      </c>
      <c r="M58" s="16" t="s">
        <v>383</v>
      </c>
      <c r="N58" s="14" t="s">
        <v>386</v>
      </c>
      <c r="O58" s="14" t="s">
        <v>8209</v>
      </c>
      <c r="R58" s="2033">
        <v>44682.0</v>
      </c>
      <c r="S58" s="14" t="s">
        <v>384</v>
      </c>
      <c r="T58" s="14" t="s">
        <v>386</v>
      </c>
      <c r="U58" s="14" t="s">
        <v>8193</v>
      </c>
    </row>
    <row r="59">
      <c r="L59" s="2033">
        <v>44661.0</v>
      </c>
      <c r="M59" s="16" t="s">
        <v>383</v>
      </c>
      <c r="N59" s="14" t="s">
        <v>386</v>
      </c>
      <c r="O59" s="14" t="s">
        <v>8209</v>
      </c>
      <c r="R59" s="2033">
        <v>44682.0</v>
      </c>
      <c r="S59" s="14" t="s">
        <v>384</v>
      </c>
      <c r="T59" s="14" t="s">
        <v>386</v>
      </c>
      <c r="U59" s="14" t="s">
        <v>8193</v>
      </c>
    </row>
    <row r="60">
      <c r="L60" s="2033">
        <v>44666.0</v>
      </c>
      <c r="M60" s="14" t="s">
        <v>384</v>
      </c>
      <c r="N60" s="14" t="s">
        <v>386</v>
      </c>
      <c r="O60" s="14" t="s">
        <v>8193</v>
      </c>
      <c r="R60" s="2033">
        <v>44682.0</v>
      </c>
      <c r="S60" s="14" t="s">
        <v>384</v>
      </c>
      <c r="T60" s="14" t="s">
        <v>386</v>
      </c>
      <c r="U60" s="14" t="s">
        <v>8193</v>
      </c>
    </row>
    <row r="61">
      <c r="L61" s="2033">
        <v>44666.0</v>
      </c>
      <c r="M61" s="16" t="s">
        <v>453</v>
      </c>
      <c r="N61" s="14" t="s">
        <v>386</v>
      </c>
      <c r="O61" s="16" t="s">
        <v>8191</v>
      </c>
      <c r="R61" s="2033">
        <v>44682.0</v>
      </c>
      <c r="S61" s="14" t="s">
        <v>383</v>
      </c>
      <c r="T61" s="14" t="s">
        <v>212</v>
      </c>
      <c r="U61" s="14" t="s">
        <v>6598</v>
      </c>
    </row>
    <row r="62">
      <c r="L62" s="2033">
        <v>44666.0</v>
      </c>
      <c r="M62" s="14" t="s">
        <v>208</v>
      </c>
      <c r="N62" s="14" t="s">
        <v>386</v>
      </c>
      <c r="O62" s="14" t="s">
        <v>8213</v>
      </c>
      <c r="R62" s="2033">
        <v>44682.0</v>
      </c>
      <c r="S62" s="14" t="s">
        <v>383</v>
      </c>
      <c r="T62" s="14" t="s">
        <v>386</v>
      </c>
      <c r="U62" s="14" t="s">
        <v>8219</v>
      </c>
    </row>
    <row r="63">
      <c r="L63" s="2033">
        <v>44666.0</v>
      </c>
      <c r="M63" s="14" t="s">
        <v>208</v>
      </c>
      <c r="N63" s="14" t="s">
        <v>386</v>
      </c>
      <c r="O63" s="14" t="s">
        <v>8213</v>
      </c>
      <c r="R63" s="2033">
        <v>44682.0</v>
      </c>
      <c r="S63" s="14" t="s">
        <v>453</v>
      </c>
      <c r="T63" s="14" t="s">
        <v>386</v>
      </c>
      <c r="U63" s="14" t="s">
        <v>8196</v>
      </c>
    </row>
    <row r="64">
      <c r="L64" s="2033">
        <v>44666.0</v>
      </c>
      <c r="M64" s="14" t="s">
        <v>208</v>
      </c>
      <c r="N64" s="14" t="s">
        <v>386</v>
      </c>
      <c r="O64" s="14" t="s">
        <v>8220</v>
      </c>
      <c r="R64" s="2033">
        <v>44682.0</v>
      </c>
      <c r="S64" s="14" t="s">
        <v>207</v>
      </c>
      <c r="T64" s="14" t="s">
        <v>386</v>
      </c>
      <c r="U64" s="14" t="s">
        <v>8195</v>
      </c>
    </row>
    <row r="65">
      <c r="L65" s="2033">
        <v>44666.0</v>
      </c>
      <c r="M65" s="14" t="s">
        <v>208</v>
      </c>
      <c r="N65" s="14" t="s">
        <v>386</v>
      </c>
      <c r="O65" s="14" t="s">
        <v>8203</v>
      </c>
      <c r="R65" s="2033">
        <v>44682.0</v>
      </c>
      <c r="S65" s="14" t="s">
        <v>207</v>
      </c>
      <c r="T65" s="14" t="s">
        <v>212</v>
      </c>
      <c r="U65" s="14" t="s">
        <v>6627</v>
      </c>
    </row>
    <row r="66">
      <c r="L66" s="2033">
        <v>44666.0</v>
      </c>
      <c r="M66" s="14" t="s">
        <v>384</v>
      </c>
      <c r="N66" s="14" t="s">
        <v>386</v>
      </c>
      <c r="O66" s="14" t="s">
        <v>8197</v>
      </c>
      <c r="R66" s="2033">
        <v>44682.0</v>
      </c>
      <c r="S66" s="14" t="s">
        <v>207</v>
      </c>
      <c r="T66" s="14" t="s">
        <v>386</v>
      </c>
      <c r="U66" s="14" t="s">
        <v>8195</v>
      </c>
    </row>
    <row r="67">
      <c r="L67" s="2033">
        <v>44666.0</v>
      </c>
      <c r="M67" s="14" t="s">
        <v>249</v>
      </c>
      <c r="N67" s="14" t="s">
        <v>386</v>
      </c>
      <c r="O67" s="14" t="s">
        <v>8217</v>
      </c>
      <c r="R67" s="2033">
        <v>44691.0</v>
      </c>
      <c r="S67" s="2034" t="s">
        <v>453</v>
      </c>
      <c r="T67" s="14" t="s">
        <v>212</v>
      </c>
      <c r="U67" s="14" t="s">
        <v>6517</v>
      </c>
    </row>
    <row r="68">
      <c r="L68" s="2033">
        <v>44672.0</v>
      </c>
      <c r="M68" s="14" t="s">
        <v>384</v>
      </c>
      <c r="N68" s="14" t="s">
        <v>386</v>
      </c>
      <c r="O68" s="14" t="s">
        <v>8193</v>
      </c>
      <c r="R68" s="2033">
        <v>44691.0</v>
      </c>
      <c r="S68" s="2034" t="s">
        <v>453</v>
      </c>
      <c r="T68" s="14" t="s">
        <v>386</v>
      </c>
      <c r="U68" s="14" t="s">
        <v>8211</v>
      </c>
    </row>
    <row r="69">
      <c r="L69" s="2033">
        <v>44672.0</v>
      </c>
      <c r="M69" s="2034" t="s">
        <v>384</v>
      </c>
      <c r="N69" s="2034" t="s">
        <v>386</v>
      </c>
      <c r="O69" s="2035" t="s">
        <v>8199</v>
      </c>
      <c r="R69" s="2033">
        <v>44691.0</v>
      </c>
      <c r="S69" s="2034" t="s">
        <v>453</v>
      </c>
      <c r="T69" s="14" t="s">
        <v>386</v>
      </c>
      <c r="U69" s="14" t="s">
        <v>8205</v>
      </c>
    </row>
    <row r="70">
      <c r="L70" s="2033">
        <v>44672.0</v>
      </c>
      <c r="M70" s="14" t="s">
        <v>207</v>
      </c>
      <c r="N70" s="14" t="s">
        <v>212</v>
      </c>
      <c r="O70" s="14" t="s">
        <v>6621</v>
      </c>
      <c r="R70" s="2033">
        <v>44691.0</v>
      </c>
      <c r="S70" s="14" t="s">
        <v>249</v>
      </c>
      <c r="T70" s="14" t="s">
        <v>386</v>
      </c>
      <c r="U70" s="14" t="s">
        <v>8187</v>
      </c>
    </row>
    <row r="71">
      <c r="L71" s="2033">
        <v>44672.0</v>
      </c>
      <c r="M71" s="14" t="s">
        <v>207</v>
      </c>
      <c r="N71" s="14" t="s">
        <v>386</v>
      </c>
      <c r="O71" s="14" t="s">
        <v>8195</v>
      </c>
      <c r="R71" s="2033">
        <v>44691.0</v>
      </c>
      <c r="S71" s="14" t="s">
        <v>207</v>
      </c>
      <c r="T71" s="14" t="s">
        <v>386</v>
      </c>
      <c r="U71" s="14" t="s">
        <v>8208</v>
      </c>
    </row>
    <row r="72">
      <c r="L72" s="2033">
        <v>44672.0</v>
      </c>
      <c r="M72" s="14" t="s">
        <v>249</v>
      </c>
      <c r="N72" s="14" t="s">
        <v>386</v>
      </c>
      <c r="O72" s="14" t="s">
        <v>8210</v>
      </c>
      <c r="R72" s="2033">
        <v>44691.0</v>
      </c>
      <c r="S72" s="14" t="s">
        <v>208</v>
      </c>
      <c r="T72" s="14" t="s">
        <v>386</v>
      </c>
      <c r="U72" s="14" t="s">
        <v>8213</v>
      </c>
    </row>
    <row r="73">
      <c r="L73" s="2033">
        <v>44672.0</v>
      </c>
      <c r="M73" s="14" t="s">
        <v>249</v>
      </c>
      <c r="N73" s="14" t="s">
        <v>212</v>
      </c>
      <c r="O73" s="14" t="s">
        <v>6772</v>
      </c>
      <c r="R73" s="2033">
        <v>44691.0</v>
      </c>
      <c r="S73" s="14" t="s">
        <v>208</v>
      </c>
      <c r="T73" s="14" t="s">
        <v>386</v>
      </c>
      <c r="U73" s="14" t="s">
        <v>8201</v>
      </c>
    </row>
    <row r="74">
      <c r="L74" s="2033">
        <v>44679.0</v>
      </c>
      <c r="M74" s="14" t="s">
        <v>207</v>
      </c>
      <c r="N74" s="14" t="s">
        <v>386</v>
      </c>
      <c r="O74" s="14" t="s">
        <v>8208</v>
      </c>
      <c r="R74" s="2033">
        <v>44691.0</v>
      </c>
      <c r="S74" s="14" t="s">
        <v>208</v>
      </c>
      <c r="T74" s="14" t="s">
        <v>212</v>
      </c>
      <c r="U74" s="14" t="s">
        <v>6679</v>
      </c>
    </row>
    <row r="75">
      <c r="L75" s="2033">
        <v>44679.0</v>
      </c>
      <c r="M75" s="14" t="s">
        <v>207</v>
      </c>
      <c r="N75" s="14" t="s">
        <v>386</v>
      </c>
      <c r="O75" s="14" t="s">
        <v>8208</v>
      </c>
      <c r="R75" s="2033">
        <v>44691.0</v>
      </c>
      <c r="S75" s="14" t="s">
        <v>208</v>
      </c>
      <c r="T75" s="14" t="s">
        <v>386</v>
      </c>
      <c r="U75" s="14" t="s">
        <v>8213</v>
      </c>
    </row>
    <row r="76">
      <c r="L76" s="2033">
        <v>44679.0</v>
      </c>
      <c r="M76" s="14" t="s">
        <v>384</v>
      </c>
      <c r="N76" s="14" t="s">
        <v>386</v>
      </c>
      <c r="O76" s="14" t="s">
        <v>8197</v>
      </c>
      <c r="R76" s="2033">
        <v>44691.0</v>
      </c>
      <c r="S76" s="14" t="s">
        <v>383</v>
      </c>
      <c r="T76" s="14" t="s">
        <v>386</v>
      </c>
      <c r="U76" s="14" t="s">
        <v>8221</v>
      </c>
    </row>
    <row r="77">
      <c r="L77" s="2033">
        <v>44679.0</v>
      </c>
      <c r="M77" s="14" t="s">
        <v>249</v>
      </c>
      <c r="N77" s="14" t="s">
        <v>386</v>
      </c>
      <c r="O77" s="14" t="s">
        <v>8210</v>
      </c>
      <c r="R77" s="2033">
        <v>44691.0</v>
      </c>
      <c r="S77" s="14" t="s">
        <v>383</v>
      </c>
      <c r="T77" s="14" t="s">
        <v>386</v>
      </c>
      <c r="U77" s="14" t="s">
        <v>8221</v>
      </c>
    </row>
    <row r="78">
      <c r="L78" s="2033">
        <v>44688.0</v>
      </c>
      <c r="M78" s="14" t="s">
        <v>249</v>
      </c>
      <c r="N78" s="14" t="s">
        <v>386</v>
      </c>
      <c r="O78" s="14" t="s">
        <v>8210</v>
      </c>
      <c r="R78" s="2033">
        <v>44691.0</v>
      </c>
      <c r="S78" s="14" t="s">
        <v>384</v>
      </c>
      <c r="T78" s="14" t="s">
        <v>386</v>
      </c>
      <c r="U78" s="14" t="s">
        <v>8207</v>
      </c>
    </row>
    <row r="79">
      <c r="L79" s="2033">
        <v>44688.0</v>
      </c>
      <c r="M79" s="14" t="s">
        <v>249</v>
      </c>
      <c r="N79" s="14" t="s">
        <v>212</v>
      </c>
      <c r="O79" s="14" t="s">
        <v>6754</v>
      </c>
      <c r="R79" s="2033">
        <v>44699.0</v>
      </c>
      <c r="S79" s="14" t="s">
        <v>275</v>
      </c>
      <c r="T79" s="14" t="s">
        <v>386</v>
      </c>
      <c r="U79" s="14" t="s">
        <v>8216</v>
      </c>
    </row>
    <row r="80">
      <c r="L80" s="2033">
        <v>44688.0</v>
      </c>
      <c r="M80" s="14" t="s">
        <v>249</v>
      </c>
      <c r="N80" s="14" t="s">
        <v>386</v>
      </c>
      <c r="O80" s="14" t="s">
        <v>8202</v>
      </c>
      <c r="R80" s="2033">
        <v>44699.0</v>
      </c>
      <c r="S80" s="14" t="s">
        <v>275</v>
      </c>
      <c r="T80" s="14" t="s">
        <v>386</v>
      </c>
      <c r="U80" s="14" t="s">
        <v>8215</v>
      </c>
    </row>
    <row r="81">
      <c r="L81" s="2033">
        <v>44688.0</v>
      </c>
      <c r="M81" s="14" t="s">
        <v>249</v>
      </c>
      <c r="N81" s="14" t="s">
        <v>386</v>
      </c>
      <c r="O81" s="14" t="s">
        <v>8189</v>
      </c>
      <c r="R81" s="2033">
        <v>44699.0</v>
      </c>
      <c r="S81" s="14" t="s">
        <v>249</v>
      </c>
      <c r="T81" s="14" t="s">
        <v>386</v>
      </c>
      <c r="U81" s="14" t="s">
        <v>8210</v>
      </c>
    </row>
    <row r="82">
      <c r="L82" s="2033">
        <v>44688.0</v>
      </c>
      <c r="M82" s="14" t="s">
        <v>384</v>
      </c>
      <c r="N82" s="14" t="s">
        <v>386</v>
      </c>
      <c r="O82" s="14" t="s">
        <v>8207</v>
      </c>
      <c r="R82" s="2033">
        <v>44699.0</v>
      </c>
      <c r="S82" s="14" t="s">
        <v>249</v>
      </c>
      <c r="T82" s="14" t="s">
        <v>386</v>
      </c>
      <c r="U82" s="14" t="s">
        <v>8202</v>
      </c>
    </row>
    <row r="83">
      <c r="L83" s="2033">
        <v>44688.0</v>
      </c>
      <c r="M83" s="14" t="s">
        <v>384</v>
      </c>
      <c r="N83" s="14" t="s">
        <v>212</v>
      </c>
      <c r="O83" s="14" t="s">
        <v>1226</v>
      </c>
      <c r="R83" s="2033">
        <v>44699.0</v>
      </c>
      <c r="S83" s="14" t="s">
        <v>384</v>
      </c>
      <c r="T83" s="14" t="s">
        <v>386</v>
      </c>
      <c r="U83" s="14" t="s">
        <v>8197</v>
      </c>
    </row>
    <row r="84">
      <c r="L84" s="2033">
        <v>44688.0</v>
      </c>
      <c r="M84" s="14" t="s">
        <v>384</v>
      </c>
      <c r="N84" s="14" t="s">
        <v>212</v>
      </c>
      <c r="O84" s="14" t="s">
        <v>1226</v>
      </c>
      <c r="R84" s="2033">
        <v>44699.0</v>
      </c>
      <c r="S84" s="14" t="s">
        <v>384</v>
      </c>
      <c r="T84" s="14" t="s">
        <v>386</v>
      </c>
      <c r="U84" s="14" t="s">
        <v>8207</v>
      </c>
    </row>
    <row r="85">
      <c r="L85" s="2033">
        <v>44688.0</v>
      </c>
      <c r="M85" s="14" t="s">
        <v>384</v>
      </c>
      <c r="N85" s="14" t="s">
        <v>212</v>
      </c>
      <c r="O85" s="14" t="s">
        <v>1226</v>
      </c>
      <c r="R85" s="2033">
        <v>44705.0</v>
      </c>
      <c r="S85" s="14" t="s">
        <v>384</v>
      </c>
      <c r="T85" s="14" t="s">
        <v>386</v>
      </c>
      <c r="U85" s="14" t="s">
        <v>8199</v>
      </c>
    </row>
    <row r="86">
      <c r="L86" s="2033">
        <v>44688.0</v>
      </c>
      <c r="M86" s="16" t="s">
        <v>383</v>
      </c>
      <c r="N86" s="14" t="s">
        <v>386</v>
      </c>
      <c r="O86" s="14" t="s">
        <v>8204</v>
      </c>
      <c r="R86" s="2033">
        <v>44708.0</v>
      </c>
      <c r="S86" s="14" t="s">
        <v>275</v>
      </c>
      <c r="T86" s="14" t="s">
        <v>386</v>
      </c>
      <c r="U86" s="14" t="s">
        <v>8215</v>
      </c>
    </row>
    <row r="87">
      <c r="L87" s="2033">
        <v>44688.0</v>
      </c>
      <c r="M87" s="16" t="s">
        <v>383</v>
      </c>
      <c r="N87" s="14" t="s">
        <v>386</v>
      </c>
      <c r="O87" s="14" t="s">
        <v>8204</v>
      </c>
      <c r="R87" s="2033">
        <v>44708.0</v>
      </c>
      <c r="S87" s="14" t="s">
        <v>249</v>
      </c>
      <c r="T87" s="14" t="s">
        <v>212</v>
      </c>
      <c r="U87" s="14" t="s">
        <v>6754</v>
      </c>
    </row>
    <row r="88">
      <c r="L88" s="2033">
        <v>44688.0</v>
      </c>
      <c r="M88" s="14" t="s">
        <v>207</v>
      </c>
      <c r="N88" s="14" t="s">
        <v>212</v>
      </c>
      <c r="O88" s="14" t="s">
        <v>6639</v>
      </c>
      <c r="R88" s="2033">
        <v>44711.0</v>
      </c>
      <c r="S88" s="14" t="s">
        <v>384</v>
      </c>
      <c r="T88" s="14" t="s">
        <v>386</v>
      </c>
      <c r="U88" s="14" t="s">
        <v>8197</v>
      </c>
    </row>
    <row r="89">
      <c r="L89" s="2033">
        <v>44688.0</v>
      </c>
      <c r="M89" s="14" t="s">
        <v>207</v>
      </c>
      <c r="N89" s="14" t="s">
        <v>386</v>
      </c>
      <c r="O89" s="14" t="s">
        <v>8206</v>
      </c>
      <c r="R89" s="2033">
        <v>44711.0</v>
      </c>
      <c r="S89" s="14" t="s">
        <v>275</v>
      </c>
      <c r="T89" s="14" t="s">
        <v>386</v>
      </c>
      <c r="U89" s="14" t="s">
        <v>8216</v>
      </c>
    </row>
    <row r="90">
      <c r="L90" s="2033">
        <v>44688.0</v>
      </c>
      <c r="M90" s="14" t="s">
        <v>207</v>
      </c>
      <c r="N90" s="14" t="s">
        <v>212</v>
      </c>
      <c r="O90" s="14" t="s">
        <v>6621</v>
      </c>
      <c r="R90" s="2033">
        <v>44711.0</v>
      </c>
      <c r="S90" s="14" t="s">
        <v>249</v>
      </c>
      <c r="T90" s="14" t="s">
        <v>212</v>
      </c>
      <c r="U90" s="14" t="s">
        <v>6785</v>
      </c>
    </row>
    <row r="91">
      <c r="L91" s="2033">
        <v>44688.0</v>
      </c>
      <c r="M91" s="14" t="s">
        <v>207</v>
      </c>
      <c r="N91" s="14" t="s">
        <v>386</v>
      </c>
      <c r="O91" s="14" t="s">
        <v>8208</v>
      </c>
      <c r="R91" s="2033">
        <v>44715.0</v>
      </c>
      <c r="S91" s="14" t="s">
        <v>249</v>
      </c>
      <c r="T91" s="14" t="s">
        <v>386</v>
      </c>
      <c r="U91" s="14" t="s">
        <v>8218</v>
      </c>
    </row>
    <row r="92">
      <c r="L92" s="2033">
        <v>44688.0</v>
      </c>
      <c r="M92" s="16" t="s">
        <v>453</v>
      </c>
      <c r="N92" s="14" t="s">
        <v>386</v>
      </c>
      <c r="O92" s="14" t="s">
        <v>8211</v>
      </c>
      <c r="R92" s="2033">
        <v>44715.0</v>
      </c>
      <c r="S92" s="14" t="s">
        <v>249</v>
      </c>
      <c r="T92" s="14" t="s">
        <v>386</v>
      </c>
      <c r="U92" s="14" t="s">
        <v>8210</v>
      </c>
    </row>
    <row r="93">
      <c r="L93" s="2033">
        <v>44688.0</v>
      </c>
      <c r="M93" s="16" t="s">
        <v>453</v>
      </c>
      <c r="N93" s="14" t="s">
        <v>386</v>
      </c>
      <c r="O93" s="14" t="s">
        <v>8211</v>
      </c>
      <c r="R93" s="2033">
        <v>44715.0</v>
      </c>
      <c r="S93" s="14" t="s">
        <v>249</v>
      </c>
      <c r="T93" s="14" t="s">
        <v>386</v>
      </c>
      <c r="U93" s="14" t="s">
        <v>8189</v>
      </c>
    </row>
    <row r="94">
      <c r="L94" s="2033">
        <v>44698.0</v>
      </c>
      <c r="M94" s="16" t="s">
        <v>383</v>
      </c>
      <c r="N94" s="14" t="s">
        <v>386</v>
      </c>
      <c r="O94" s="14" t="s">
        <v>8209</v>
      </c>
      <c r="R94" s="2033">
        <v>44715.0</v>
      </c>
      <c r="S94" s="14" t="s">
        <v>249</v>
      </c>
      <c r="T94" s="14" t="s">
        <v>386</v>
      </c>
      <c r="U94" s="14" t="s">
        <v>8217</v>
      </c>
    </row>
    <row r="95">
      <c r="L95" s="2033">
        <v>44698.0</v>
      </c>
      <c r="M95" s="16" t="s">
        <v>383</v>
      </c>
      <c r="N95" s="14" t="s">
        <v>386</v>
      </c>
      <c r="O95" s="14" t="s">
        <v>8219</v>
      </c>
      <c r="R95" s="2033">
        <v>44715.0</v>
      </c>
      <c r="S95" s="14" t="s">
        <v>275</v>
      </c>
      <c r="T95" s="14" t="s">
        <v>386</v>
      </c>
      <c r="U95" s="14" t="s">
        <v>8198</v>
      </c>
    </row>
    <row r="96">
      <c r="L96" s="2033">
        <v>44698.0</v>
      </c>
      <c r="M96" s="16" t="s">
        <v>275</v>
      </c>
      <c r="N96" s="14" t="s">
        <v>386</v>
      </c>
      <c r="O96" s="14" t="s">
        <v>8214</v>
      </c>
      <c r="R96" s="2033">
        <v>44715.0</v>
      </c>
      <c r="S96" s="14" t="s">
        <v>275</v>
      </c>
      <c r="T96" s="14" t="s">
        <v>386</v>
      </c>
      <c r="U96" s="14" t="s">
        <v>8216</v>
      </c>
    </row>
    <row r="97">
      <c r="L97" s="2033">
        <v>44698.0</v>
      </c>
      <c r="M97" s="16" t="s">
        <v>275</v>
      </c>
      <c r="N97" s="14" t="s">
        <v>386</v>
      </c>
      <c r="O97" s="14" t="s">
        <v>8215</v>
      </c>
      <c r="R97" s="2033">
        <v>44715.0</v>
      </c>
      <c r="S97" s="14" t="s">
        <v>275</v>
      </c>
      <c r="T97" s="14" t="s">
        <v>386</v>
      </c>
      <c r="U97" s="14" t="s">
        <v>8198</v>
      </c>
    </row>
    <row r="98">
      <c r="L98" s="2033">
        <v>44698.0</v>
      </c>
      <c r="M98" s="16" t="s">
        <v>275</v>
      </c>
      <c r="N98" s="14" t="s">
        <v>212</v>
      </c>
      <c r="O98" s="14" t="s">
        <v>6697</v>
      </c>
      <c r="R98" s="2033">
        <v>44715.0</v>
      </c>
      <c r="S98" s="14" t="s">
        <v>275</v>
      </c>
      <c r="T98" s="14" t="s">
        <v>386</v>
      </c>
      <c r="U98" s="14" t="s">
        <v>8216</v>
      </c>
    </row>
    <row r="99">
      <c r="L99" s="2033">
        <v>44698.0</v>
      </c>
      <c r="M99" s="16" t="s">
        <v>275</v>
      </c>
      <c r="N99" s="14" t="s">
        <v>386</v>
      </c>
      <c r="O99" s="14" t="s">
        <v>8215</v>
      </c>
      <c r="R99" s="2033">
        <v>44715.0</v>
      </c>
      <c r="S99" s="14" t="s">
        <v>384</v>
      </c>
      <c r="T99" s="14" t="s">
        <v>212</v>
      </c>
      <c r="U99" s="14" t="s">
        <v>8222</v>
      </c>
    </row>
    <row r="100">
      <c r="L100" s="2033">
        <v>44698.0</v>
      </c>
      <c r="M100" s="16" t="s">
        <v>453</v>
      </c>
      <c r="N100" s="14" t="s">
        <v>386</v>
      </c>
      <c r="O100" s="14" t="s">
        <v>8211</v>
      </c>
      <c r="R100" s="2033">
        <v>44715.0</v>
      </c>
      <c r="S100" s="14" t="s">
        <v>384</v>
      </c>
      <c r="T100" s="14" t="s">
        <v>386</v>
      </c>
      <c r="U100" s="14" t="s">
        <v>8193</v>
      </c>
    </row>
    <row r="101">
      <c r="L101" s="2033">
        <v>44698.0</v>
      </c>
      <c r="M101" s="16" t="s">
        <v>453</v>
      </c>
      <c r="N101" s="14" t="s">
        <v>386</v>
      </c>
      <c r="O101" s="14" t="s">
        <v>8191</v>
      </c>
      <c r="R101" s="2033">
        <v>44715.0</v>
      </c>
      <c r="S101" s="14" t="s">
        <v>384</v>
      </c>
      <c r="T101" s="14" t="s">
        <v>386</v>
      </c>
      <c r="U101" s="14" t="s">
        <v>8197</v>
      </c>
    </row>
    <row r="102">
      <c r="L102" s="2033">
        <v>44698.0</v>
      </c>
      <c r="M102" s="14" t="s">
        <v>208</v>
      </c>
      <c r="N102" s="14" t="s">
        <v>386</v>
      </c>
      <c r="O102" s="14" t="s">
        <v>8203</v>
      </c>
      <c r="R102" s="2033">
        <v>44715.0</v>
      </c>
      <c r="S102" s="14" t="s">
        <v>384</v>
      </c>
      <c r="T102" s="14" t="s">
        <v>212</v>
      </c>
      <c r="U102" s="14" t="s">
        <v>1226</v>
      </c>
    </row>
    <row r="103">
      <c r="L103" s="2033">
        <v>44698.0</v>
      </c>
      <c r="M103" s="14" t="s">
        <v>208</v>
      </c>
      <c r="N103" s="14" t="s">
        <v>386</v>
      </c>
      <c r="O103" s="14" t="s">
        <v>8201</v>
      </c>
      <c r="R103" s="2033">
        <v>44720.0</v>
      </c>
      <c r="S103" s="14" t="s">
        <v>453</v>
      </c>
      <c r="T103" s="14" t="s">
        <v>386</v>
      </c>
      <c r="U103" s="14" t="s">
        <v>8205</v>
      </c>
    </row>
    <row r="104">
      <c r="L104" s="2033">
        <v>44698.0</v>
      </c>
      <c r="M104" s="14" t="s">
        <v>384</v>
      </c>
      <c r="N104" s="14" t="s">
        <v>386</v>
      </c>
      <c r="O104" s="14" t="s">
        <v>8207</v>
      </c>
      <c r="R104" s="2033">
        <v>44720.0</v>
      </c>
      <c r="S104" s="14" t="s">
        <v>453</v>
      </c>
      <c r="T104" s="14" t="s">
        <v>386</v>
      </c>
      <c r="U104" s="14" t="s">
        <v>8211</v>
      </c>
    </row>
    <row r="105">
      <c r="L105" s="2033">
        <v>44698.0</v>
      </c>
      <c r="M105" s="14" t="s">
        <v>249</v>
      </c>
      <c r="N105" s="14" t="s">
        <v>386</v>
      </c>
      <c r="O105" s="14" t="s">
        <v>8190</v>
      </c>
      <c r="R105" s="2033">
        <v>44720.0</v>
      </c>
      <c r="S105" s="14" t="s">
        <v>453</v>
      </c>
      <c r="T105" s="14" t="s">
        <v>386</v>
      </c>
      <c r="U105" s="14" t="s">
        <v>8211</v>
      </c>
    </row>
    <row r="106">
      <c r="L106" s="2033">
        <v>44706.0</v>
      </c>
      <c r="M106" s="14" t="s">
        <v>208</v>
      </c>
      <c r="N106" s="14" t="s">
        <v>386</v>
      </c>
      <c r="O106" s="14" t="s">
        <v>8220</v>
      </c>
      <c r="R106" s="2033">
        <v>44720.0</v>
      </c>
      <c r="S106" s="14" t="s">
        <v>453</v>
      </c>
      <c r="T106" s="14" t="s">
        <v>386</v>
      </c>
      <c r="U106" s="14" t="s">
        <v>8191</v>
      </c>
    </row>
    <row r="107">
      <c r="L107" s="2033">
        <v>44706.0</v>
      </c>
      <c r="M107" s="14" t="s">
        <v>208</v>
      </c>
      <c r="N107" s="14" t="s">
        <v>386</v>
      </c>
      <c r="O107" s="14" t="s">
        <v>8203</v>
      </c>
      <c r="R107" s="2033">
        <v>44720.0</v>
      </c>
      <c r="S107" s="14" t="s">
        <v>383</v>
      </c>
      <c r="T107" s="14" t="s">
        <v>212</v>
      </c>
      <c r="U107" s="14" t="s">
        <v>6614</v>
      </c>
    </row>
    <row r="108">
      <c r="L108" s="2033">
        <v>44706.0</v>
      </c>
      <c r="M108" s="14" t="s">
        <v>249</v>
      </c>
      <c r="N108" s="14" t="s">
        <v>386</v>
      </c>
      <c r="O108" s="14" t="s">
        <v>8187</v>
      </c>
      <c r="R108" s="2033">
        <v>44720.0</v>
      </c>
      <c r="S108" s="14" t="s">
        <v>383</v>
      </c>
      <c r="T108" s="14" t="s">
        <v>386</v>
      </c>
      <c r="U108" s="14" t="s">
        <v>8219</v>
      </c>
    </row>
    <row r="109">
      <c r="L109" s="2033">
        <v>44706.0</v>
      </c>
      <c r="M109" s="14" t="s">
        <v>249</v>
      </c>
      <c r="N109" s="14" t="s">
        <v>386</v>
      </c>
      <c r="O109" s="14" t="s">
        <v>8217</v>
      </c>
      <c r="R109" s="2033">
        <v>44720.0</v>
      </c>
      <c r="S109" s="14" t="s">
        <v>383</v>
      </c>
      <c r="T109" s="14" t="s">
        <v>386</v>
      </c>
      <c r="U109" s="14" t="s">
        <v>8219</v>
      </c>
    </row>
    <row r="110">
      <c r="L110" s="2033">
        <v>44706.0</v>
      </c>
      <c r="M110" s="14" t="s">
        <v>207</v>
      </c>
      <c r="N110" s="14" t="s">
        <v>386</v>
      </c>
      <c r="O110" s="14" t="s">
        <v>8192</v>
      </c>
      <c r="R110" s="2033">
        <v>44720.0</v>
      </c>
      <c r="S110" s="14" t="s">
        <v>383</v>
      </c>
      <c r="T110" s="14" t="s">
        <v>386</v>
      </c>
      <c r="U110" s="14" t="s">
        <v>8221</v>
      </c>
    </row>
    <row r="111">
      <c r="L111" s="2033">
        <v>44706.0</v>
      </c>
      <c r="M111" s="14" t="s">
        <v>384</v>
      </c>
      <c r="N111" s="14" t="s">
        <v>386</v>
      </c>
      <c r="O111" s="14" t="s">
        <v>8197</v>
      </c>
      <c r="R111" s="2033">
        <v>44720.0</v>
      </c>
      <c r="S111" s="14" t="s">
        <v>207</v>
      </c>
      <c r="T111" s="14" t="s">
        <v>212</v>
      </c>
      <c r="U111" s="14" t="s">
        <v>6627</v>
      </c>
    </row>
    <row r="112">
      <c r="L112" s="2033">
        <v>44706.0</v>
      </c>
      <c r="M112" s="14" t="s">
        <v>384</v>
      </c>
      <c r="N112" s="14" t="s">
        <v>386</v>
      </c>
      <c r="O112" s="14" t="s">
        <v>8197</v>
      </c>
      <c r="R112" s="2033">
        <v>44720.0</v>
      </c>
      <c r="S112" s="14" t="s">
        <v>207</v>
      </c>
      <c r="T112" s="14" t="s">
        <v>386</v>
      </c>
      <c r="U112" s="14" t="s">
        <v>8192</v>
      </c>
    </row>
    <row r="113">
      <c r="L113" s="2033">
        <v>44712.0</v>
      </c>
      <c r="M113" s="14" t="s">
        <v>384</v>
      </c>
      <c r="N113" s="14" t="s">
        <v>386</v>
      </c>
      <c r="O113" s="14" t="s">
        <v>8197</v>
      </c>
      <c r="R113" s="2033">
        <v>44720.0</v>
      </c>
      <c r="S113" s="14" t="s">
        <v>207</v>
      </c>
      <c r="T113" s="14" t="s">
        <v>386</v>
      </c>
      <c r="U113" s="14" t="s">
        <v>8195</v>
      </c>
    </row>
    <row r="114">
      <c r="L114" s="2033">
        <v>44712.0</v>
      </c>
      <c r="M114" s="14" t="s">
        <v>207</v>
      </c>
      <c r="N114" s="14" t="s">
        <v>386</v>
      </c>
      <c r="O114" s="14" t="s">
        <v>8206</v>
      </c>
      <c r="R114" s="2033">
        <v>44720.0</v>
      </c>
      <c r="S114" s="14" t="s">
        <v>207</v>
      </c>
      <c r="T114" s="14" t="s">
        <v>386</v>
      </c>
      <c r="U114" s="14" t="s">
        <v>8192</v>
      </c>
    </row>
    <row r="115">
      <c r="L115" s="2033">
        <v>44712.0</v>
      </c>
      <c r="M115" s="14" t="s">
        <v>249</v>
      </c>
      <c r="N115" s="14" t="s">
        <v>386</v>
      </c>
      <c r="O115" s="14" t="s">
        <v>8212</v>
      </c>
      <c r="R115" s="2033">
        <v>44724.0</v>
      </c>
      <c r="S115" s="14" t="s">
        <v>208</v>
      </c>
      <c r="T115" s="14" t="s">
        <v>386</v>
      </c>
      <c r="U115" s="14" t="s">
        <v>8203</v>
      </c>
    </row>
    <row r="116">
      <c r="L116" s="2033">
        <v>44719.0</v>
      </c>
      <c r="M116" s="14" t="s">
        <v>275</v>
      </c>
      <c r="N116" s="14" t="s">
        <v>386</v>
      </c>
      <c r="O116" s="14" t="s">
        <v>8214</v>
      </c>
      <c r="R116" s="2033">
        <v>44724.0</v>
      </c>
      <c r="S116" s="14" t="s">
        <v>208</v>
      </c>
      <c r="T116" s="14" t="s">
        <v>386</v>
      </c>
      <c r="U116" s="14" t="s">
        <v>8203</v>
      </c>
    </row>
    <row r="117">
      <c r="L117" s="2033">
        <v>44719.0</v>
      </c>
      <c r="M117" s="14" t="s">
        <v>275</v>
      </c>
      <c r="N117" s="14" t="s">
        <v>386</v>
      </c>
      <c r="O117" s="14" t="s">
        <v>8214</v>
      </c>
      <c r="R117" s="2033">
        <v>44724.0</v>
      </c>
      <c r="S117" s="14" t="s">
        <v>208</v>
      </c>
      <c r="T117" s="14" t="s">
        <v>386</v>
      </c>
      <c r="U117" s="14" t="s">
        <v>8220</v>
      </c>
    </row>
    <row r="118">
      <c r="L118" s="2033">
        <v>44719.0</v>
      </c>
      <c r="M118" s="14" t="s">
        <v>275</v>
      </c>
      <c r="N118" s="14" t="s">
        <v>386</v>
      </c>
      <c r="O118" s="14" t="s">
        <v>8215</v>
      </c>
      <c r="R118" s="2033">
        <v>44724.0</v>
      </c>
      <c r="S118" s="14" t="s">
        <v>208</v>
      </c>
      <c r="T118" s="14" t="s">
        <v>212</v>
      </c>
      <c r="U118" s="14" t="s">
        <v>6679</v>
      </c>
    </row>
    <row r="119">
      <c r="L119" s="2033">
        <v>44719.0</v>
      </c>
      <c r="M119" s="14" t="s">
        <v>275</v>
      </c>
      <c r="N119" s="14" t="s">
        <v>386</v>
      </c>
      <c r="O119" s="14" t="s">
        <v>8215</v>
      </c>
      <c r="R119" s="2033">
        <v>44724.0</v>
      </c>
      <c r="S119" s="14" t="s">
        <v>275</v>
      </c>
      <c r="T119" s="14" t="s">
        <v>386</v>
      </c>
      <c r="U119" s="14" t="s">
        <v>8214</v>
      </c>
    </row>
    <row r="120">
      <c r="L120" s="2033">
        <v>44719.0</v>
      </c>
      <c r="M120" s="14" t="s">
        <v>384</v>
      </c>
      <c r="N120" s="14" t="s">
        <v>212</v>
      </c>
      <c r="O120" s="14" t="s">
        <v>1226</v>
      </c>
      <c r="R120" s="2033">
        <v>44724.0</v>
      </c>
      <c r="S120" s="14" t="s">
        <v>384</v>
      </c>
      <c r="T120" s="14" t="s">
        <v>386</v>
      </c>
      <c r="U120" s="14" t="s">
        <v>8197</v>
      </c>
    </row>
    <row r="121">
      <c r="L121" s="2033">
        <v>44719.0</v>
      </c>
      <c r="M121" s="14" t="s">
        <v>384</v>
      </c>
      <c r="N121" s="14" t="s">
        <v>386</v>
      </c>
      <c r="O121" s="14" t="s">
        <v>8197</v>
      </c>
      <c r="R121" s="2033">
        <v>44724.0</v>
      </c>
      <c r="S121" s="14" t="s">
        <v>384</v>
      </c>
      <c r="T121" s="14" t="s">
        <v>386</v>
      </c>
      <c r="U121" s="14" t="s">
        <v>8197</v>
      </c>
    </row>
    <row r="122">
      <c r="L122" s="2033">
        <v>44719.0</v>
      </c>
      <c r="M122" s="14" t="s">
        <v>384</v>
      </c>
      <c r="N122" s="14" t="s">
        <v>386</v>
      </c>
      <c r="O122" s="14" t="s">
        <v>8199</v>
      </c>
      <c r="R122" s="2033">
        <v>44724.0</v>
      </c>
      <c r="S122" s="14" t="s">
        <v>249</v>
      </c>
      <c r="T122" s="14" t="s">
        <v>386</v>
      </c>
      <c r="U122" s="14" t="s">
        <v>8212</v>
      </c>
    </row>
    <row r="123">
      <c r="L123" s="2033">
        <v>44719.0</v>
      </c>
      <c r="M123" s="14" t="s">
        <v>384</v>
      </c>
      <c r="N123" s="14" t="s">
        <v>386</v>
      </c>
      <c r="O123" s="14" t="s">
        <v>8207</v>
      </c>
      <c r="R123" s="2033">
        <v>44724.0</v>
      </c>
      <c r="S123" s="14" t="s">
        <v>249</v>
      </c>
      <c r="T123" s="14" t="s">
        <v>386</v>
      </c>
      <c r="U123" s="14" t="s">
        <v>8187</v>
      </c>
    </row>
    <row r="124">
      <c r="L124" s="2033">
        <v>44719.0</v>
      </c>
      <c r="M124" s="14" t="s">
        <v>249</v>
      </c>
      <c r="N124" s="14" t="s">
        <v>386</v>
      </c>
      <c r="O124" s="14" t="s">
        <v>8212</v>
      </c>
      <c r="R124" s="2033">
        <v>44729.0</v>
      </c>
      <c r="S124" s="14" t="s">
        <v>384</v>
      </c>
      <c r="T124" s="14" t="s">
        <v>386</v>
      </c>
      <c r="U124" s="14" t="s">
        <v>8199</v>
      </c>
    </row>
    <row r="125">
      <c r="L125" s="2033">
        <v>44719.0</v>
      </c>
      <c r="M125" s="14" t="s">
        <v>249</v>
      </c>
      <c r="N125" s="14" t="s">
        <v>212</v>
      </c>
      <c r="O125" s="14" t="s">
        <v>8223</v>
      </c>
      <c r="R125" s="2033">
        <v>44729.0</v>
      </c>
      <c r="S125" s="14" t="s">
        <v>384</v>
      </c>
      <c r="T125" s="14" t="s">
        <v>212</v>
      </c>
      <c r="U125" s="14" t="s">
        <v>1226</v>
      </c>
    </row>
    <row r="126">
      <c r="L126" s="2033">
        <v>44719.0</v>
      </c>
      <c r="M126" s="14" t="s">
        <v>249</v>
      </c>
      <c r="N126" s="14" t="s">
        <v>386</v>
      </c>
      <c r="O126" s="14" t="s">
        <v>8202</v>
      </c>
      <c r="R126" s="2033">
        <v>44729.0</v>
      </c>
      <c r="S126" s="14" t="s">
        <v>249</v>
      </c>
      <c r="T126" s="14" t="s">
        <v>386</v>
      </c>
      <c r="U126" s="14" t="s">
        <v>8187</v>
      </c>
    </row>
    <row r="127">
      <c r="L127" s="2033">
        <v>44719.0</v>
      </c>
      <c r="M127" s="14" t="s">
        <v>249</v>
      </c>
      <c r="N127" s="14" t="s">
        <v>386</v>
      </c>
      <c r="O127" s="14" t="s">
        <v>8187</v>
      </c>
      <c r="R127" s="2033">
        <v>44729.0</v>
      </c>
      <c r="S127" s="14" t="s">
        <v>249</v>
      </c>
      <c r="T127" s="14" t="s">
        <v>386</v>
      </c>
      <c r="U127" s="14" t="s">
        <v>8202</v>
      </c>
    </row>
    <row r="128">
      <c r="L128" s="2033">
        <v>44725.0</v>
      </c>
      <c r="M128" s="16" t="s">
        <v>383</v>
      </c>
      <c r="N128" s="14" t="s">
        <v>386</v>
      </c>
      <c r="O128" s="14" t="s">
        <v>8209</v>
      </c>
      <c r="R128" s="2033">
        <v>44729.0</v>
      </c>
      <c r="S128" s="14" t="s">
        <v>275</v>
      </c>
      <c r="T128" s="14" t="s">
        <v>386</v>
      </c>
      <c r="U128" s="14" t="s">
        <v>8215</v>
      </c>
    </row>
    <row r="129">
      <c r="L129" s="2033">
        <v>44725.0</v>
      </c>
      <c r="M129" s="16" t="s">
        <v>383</v>
      </c>
      <c r="N129" s="14" t="s">
        <v>386</v>
      </c>
      <c r="O129" s="14" t="s">
        <v>8221</v>
      </c>
      <c r="R129" s="2033">
        <v>44729.0</v>
      </c>
      <c r="S129" s="14" t="s">
        <v>275</v>
      </c>
      <c r="T129" s="14" t="s">
        <v>386</v>
      </c>
      <c r="U129" s="14" t="s">
        <v>8216</v>
      </c>
    </row>
    <row r="130">
      <c r="L130" s="2033">
        <v>44725.0</v>
      </c>
      <c r="M130" s="16" t="s">
        <v>383</v>
      </c>
      <c r="N130" s="14" t="s">
        <v>386</v>
      </c>
      <c r="O130" s="14" t="s">
        <v>8219</v>
      </c>
      <c r="R130" s="2033">
        <v>44735.0</v>
      </c>
      <c r="S130" s="14" t="s">
        <v>275</v>
      </c>
      <c r="T130" s="14" t="s">
        <v>212</v>
      </c>
      <c r="U130" s="14" t="s">
        <v>6697</v>
      </c>
    </row>
    <row r="131">
      <c r="L131" s="2033">
        <v>44725.0</v>
      </c>
      <c r="M131" s="16" t="s">
        <v>383</v>
      </c>
      <c r="N131" s="14" t="s">
        <v>386</v>
      </c>
      <c r="O131" s="14" t="s">
        <v>8221</v>
      </c>
      <c r="R131" s="2033">
        <v>44735.0</v>
      </c>
      <c r="S131" s="14" t="s">
        <v>384</v>
      </c>
      <c r="T131" s="14" t="s">
        <v>212</v>
      </c>
      <c r="U131" s="14" t="s">
        <v>6561</v>
      </c>
    </row>
    <row r="132">
      <c r="L132" s="2033">
        <v>44725.0</v>
      </c>
      <c r="M132" s="14" t="s">
        <v>207</v>
      </c>
      <c r="N132" s="14" t="s">
        <v>386</v>
      </c>
      <c r="O132" s="14" t="s">
        <v>8195</v>
      </c>
      <c r="R132" s="2033">
        <v>44735.0</v>
      </c>
      <c r="S132" s="14" t="s">
        <v>249</v>
      </c>
      <c r="T132" s="14" t="s">
        <v>386</v>
      </c>
      <c r="U132" s="14" t="s">
        <v>8218</v>
      </c>
    </row>
    <row r="133">
      <c r="L133" s="2033">
        <v>44725.0</v>
      </c>
      <c r="M133" s="14" t="s">
        <v>207</v>
      </c>
      <c r="N133" s="14" t="s">
        <v>386</v>
      </c>
      <c r="O133" s="14" t="s">
        <v>8206</v>
      </c>
      <c r="R133" s="2033">
        <v>44739.0</v>
      </c>
      <c r="S133" s="14" t="s">
        <v>275</v>
      </c>
      <c r="T133" s="14" t="s">
        <v>386</v>
      </c>
      <c r="U133" s="14" t="s">
        <v>8198</v>
      </c>
    </row>
    <row r="134">
      <c r="L134" s="2033">
        <v>44725.0</v>
      </c>
      <c r="M134" s="14" t="s">
        <v>207</v>
      </c>
      <c r="N134" s="14" t="s">
        <v>386</v>
      </c>
      <c r="O134" s="14" t="s">
        <v>8206</v>
      </c>
      <c r="R134" s="2033">
        <v>44739.0</v>
      </c>
      <c r="S134" s="14" t="s">
        <v>384</v>
      </c>
      <c r="T134" s="14" t="s">
        <v>386</v>
      </c>
      <c r="U134" s="14" t="s">
        <v>8193</v>
      </c>
    </row>
    <row r="135">
      <c r="L135" s="2033">
        <v>44725.0</v>
      </c>
      <c r="M135" s="14" t="s">
        <v>207</v>
      </c>
      <c r="N135" s="14" t="s">
        <v>386</v>
      </c>
      <c r="O135" s="14" t="s">
        <v>8195</v>
      </c>
      <c r="R135" s="2033">
        <v>44739.0</v>
      </c>
      <c r="S135" s="14" t="s">
        <v>384</v>
      </c>
      <c r="T135" s="14" t="s">
        <v>212</v>
      </c>
      <c r="U135" s="14" t="s">
        <v>1226</v>
      </c>
    </row>
    <row r="136">
      <c r="L136" s="2033">
        <v>44725.0</v>
      </c>
      <c r="M136" s="16" t="s">
        <v>453</v>
      </c>
      <c r="N136" s="14" t="s">
        <v>386</v>
      </c>
      <c r="O136" s="14" t="s">
        <v>8211</v>
      </c>
      <c r="R136" s="2033">
        <v>44739.0</v>
      </c>
      <c r="S136" s="14" t="s">
        <v>249</v>
      </c>
      <c r="T136" s="14" t="s">
        <v>386</v>
      </c>
      <c r="U136" s="14" t="s">
        <v>8190</v>
      </c>
    </row>
    <row r="137">
      <c r="L137" s="2033">
        <v>44725.0</v>
      </c>
      <c r="M137" s="16" t="s">
        <v>453</v>
      </c>
      <c r="N137" s="14" t="s">
        <v>212</v>
      </c>
      <c r="O137" s="14" t="s">
        <v>6530</v>
      </c>
      <c r="R137" s="2033">
        <v>44739.0</v>
      </c>
      <c r="S137" s="14" t="s">
        <v>249</v>
      </c>
      <c r="T137" s="14" t="s">
        <v>212</v>
      </c>
      <c r="U137" s="14" t="s">
        <v>6798</v>
      </c>
    </row>
    <row r="138">
      <c r="L138" s="2033">
        <v>44725.0</v>
      </c>
      <c r="M138" s="16" t="s">
        <v>453</v>
      </c>
      <c r="N138" s="14" t="s">
        <v>386</v>
      </c>
      <c r="O138" s="14" t="s">
        <v>8205</v>
      </c>
      <c r="R138" s="2033">
        <v>44742.0</v>
      </c>
      <c r="S138" s="14" t="s">
        <v>249</v>
      </c>
      <c r="T138" s="14" t="s">
        <v>386</v>
      </c>
      <c r="U138" s="14" t="s">
        <v>8189</v>
      </c>
    </row>
    <row r="139">
      <c r="L139" s="2033">
        <v>44725.0</v>
      </c>
      <c r="M139" s="16" t="s">
        <v>453</v>
      </c>
      <c r="N139" s="14" t="s">
        <v>386</v>
      </c>
      <c r="O139" s="14" t="s">
        <v>8196</v>
      </c>
      <c r="R139" s="2033">
        <v>44742.0</v>
      </c>
      <c r="S139" s="14" t="s">
        <v>384</v>
      </c>
      <c r="T139" s="14" t="s">
        <v>386</v>
      </c>
      <c r="U139" s="14" t="s">
        <v>8197</v>
      </c>
    </row>
    <row r="140">
      <c r="L140" s="2033">
        <v>44731.0</v>
      </c>
      <c r="M140" s="14" t="s">
        <v>208</v>
      </c>
      <c r="N140" s="14" t="s">
        <v>386</v>
      </c>
      <c r="O140" s="14" t="s">
        <v>8203</v>
      </c>
      <c r="R140" s="2033">
        <v>44742.0</v>
      </c>
      <c r="S140" s="14" t="s">
        <v>275</v>
      </c>
      <c r="T140" s="14" t="s">
        <v>386</v>
      </c>
      <c r="U140" s="14" t="s">
        <v>8198</v>
      </c>
    </row>
    <row r="141">
      <c r="L141" s="2033">
        <v>44731.0</v>
      </c>
      <c r="M141" s="14" t="s">
        <v>208</v>
      </c>
      <c r="N141" s="14" t="s">
        <v>386</v>
      </c>
      <c r="O141" s="14" t="s">
        <v>8201</v>
      </c>
      <c r="R141" s="2033">
        <v>44747.0</v>
      </c>
      <c r="S141" s="14" t="s">
        <v>383</v>
      </c>
      <c r="T141" s="14" t="s">
        <v>386</v>
      </c>
      <c r="U141" s="14" t="s">
        <v>8209</v>
      </c>
    </row>
    <row r="142">
      <c r="L142" s="2033">
        <v>44731.0</v>
      </c>
      <c r="M142" s="14" t="s">
        <v>208</v>
      </c>
      <c r="N142" s="14" t="s">
        <v>386</v>
      </c>
      <c r="O142" s="14" t="s">
        <v>8201</v>
      </c>
      <c r="R142" s="2033">
        <v>44747.0</v>
      </c>
      <c r="S142" s="14" t="s">
        <v>383</v>
      </c>
      <c r="T142" s="14" t="s">
        <v>386</v>
      </c>
      <c r="U142" s="14" t="s">
        <v>8209</v>
      </c>
    </row>
    <row r="143">
      <c r="L143" s="2033">
        <v>44731.0</v>
      </c>
      <c r="M143" s="14" t="s">
        <v>208</v>
      </c>
      <c r="N143" s="14" t="s">
        <v>386</v>
      </c>
      <c r="O143" s="14" t="s">
        <v>8201</v>
      </c>
      <c r="R143" s="2033">
        <v>44747.0</v>
      </c>
      <c r="S143" s="14" t="s">
        <v>383</v>
      </c>
      <c r="T143" s="14" t="s">
        <v>386</v>
      </c>
      <c r="U143" s="14" t="s">
        <v>8221</v>
      </c>
    </row>
    <row r="144">
      <c r="L144" s="2033">
        <v>44731.0</v>
      </c>
      <c r="M144" s="14" t="s">
        <v>249</v>
      </c>
      <c r="N144" s="14" t="s">
        <v>386</v>
      </c>
      <c r="O144" s="14" t="s">
        <v>8187</v>
      </c>
      <c r="R144" s="2033">
        <v>44747.0</v>
      </c>
      <c r="S144" s="14" t="s">
        <v>383</v>
      </c>
      <c r="T144" s="14" t="s">
        <v>386</v>
      </c>
      <c r="U144" s="14" t="s">
        <v>8221</v>
      </c>
    </row>
    <row r="145">
      <c r="L145" s="2033">
        <v>44731.0</v>
      </c>
      <c r="M145" s="14" t="s">
        <v>249</v>
      </c>
      <c r="N145" s="14" t="s">
        <v>386</v>
      </c>
      <c r="O145" s="14" t="s">
        <v>6748</v>
      </c>
      <c r="R145" s="2033">
        <v>44747.0</v>
      </c>
      <c r="S145" s="14" t="s">
        <v>453</v>
      </c>
      <c r="T145" s="14" t="s">
        <v>386</v>
      </c>
      <c r="U145" s="14" t="s">
        <v>8205</v>
      </c>
    </row>
    <row r="146">
      <c r="L146" s="2033">
        <v>44731.0</v>
      </c>
      <c r="M146" s="14" t="s">
        <v>384</v>
      </c>
      <c r="N146" s="14" t="s">
        <v>386</v>
      </c>
      <c r="O146" s="14" t="s">
        <v>8199</v>
      </c>
      <c r="R146" s="2033">
        <v>44747.0</v>
      </c>
      <c r="S146" s="14" t="s">
        <v>453</v>
      </c>
      <c r="T146" s="14" t="s">
        <v>386</v>
      </c>
      <c r="U146" s="14" t="s">
        <v>8191</v>
      </c>
    </row>
    <row r="147">
      <c r="L147" s="2033">
        <v>44731.0</v>
      </c>
      <c r="M147" s="14" t="s">
        <v>384</v>
      </c>
      <c r="N147" s="14" t="s">
        <v>386</v>
      </c>
      <c r="O147" s="14" t="s">
        <v>8199</v>
      </c>
      <c r="R147" s="2033">
        <v>44747.0</v>
      </c>
      <c r="S147" s="14" t="s">
        <v>453</v>
      </c>
      <c r="T147" s="14" t="s">
        <v>386</v>
      </c>
      <c r="U147" s="14" t="s">
        <v>8196</v>
      </c>
    </row>
    <row r="148">
      <c r="L148" s="2033">
        <v>44737.0</v>
      </c>
      <c r="M148" s="14" t="s">
        <v>384</v>
      </c>
      <c r="N148" s="14" t="s">
        <v>386</v>
      </c>
      <c r="O148" s="14" t="s">
        <v>8197</v>
      </c>
      <c r="R148" s="2033">
        <v>44747.0</v>
      </c>
      <c r="S148" s="14" t="s">
        <v>453</v>
      </c>
      <c r="T148" s="14" t="s">
        <v>212</v>
      </c>
      <c r="U148" s="14" t="s">
        <v>6517</v>
      </c>
    </row>
    <row r="149">
      <c r="L149" s="2033">
        <v>44737.0</v>
      </c>
      <c r="M149" s="14" t="s">
        <v>207</v>
      </c>
      <c r="N149" s="14" t="s">
        <v>386</v>
      </c>
      <c r="O149" s="14" t="s">
        <v>8192</v>
      </c>
      <c r="R149" s="2033">
        <v>44747.0</v>
      </c>
      <c r="S149" s="14" t="s">
        <v>207</v>
      </c>
      <c r="T149" s="14" t="s">
        <v>212</v>
      </c>
      <c r="U149" s="14" t="s">
        <v>6621</v>
      </c>
    </row>
    <row r="150">
      <c r="L150" s="2033">
        <v>44737.0</v>
      </c>
      <c r="M150" s="14" t="s">
        <v>249</v>
      </c>
      <c r="N150" s="14" t="s">
        <v>386</v>
      </c>
      <c r="O150" s="14" t="s">
        <v>8187</v>
      </c>
      <c r="R150" s="2033">
        <v>44747.0</v>
      </c>
      <c r="S150" s="14" t="s">
        <v>207</v>
      </c>
      <c r="T150" s="14" t="s">
        <v>386</v>
      </c>
      <c r="U150" s="14" t="s">
        <v>8206</v>
      </c>
    </row>
    <row r="151">
      <c r="L151" s="2033">
        <v>44750.0</v>
      </c>
      <c r="M151" s="14" t="s">
        <v>383</v>
      </c>
      <c r="N151" s="14" t="s">
        <v>212</v>
      </c>
      <c r="O151" s="14" t="s">
        <v>6606</v>
      </c>
      <c r="R151" s="2033">
        <v>44747.0</v>
      </c>
      <c r="S151" s="14" t="s">
        <v>207</v>
      </c>
      <c r="T151" s="14" t="s">
        <v>212</v>
      </c>
      <c r="U151" s="14" t="s">
        <v>6627</v>
      </c>
    </row>
    <row r="152">
      <c r="L152" s="2033">
        <v>44750.0</v>
      </c>
      <c r="M152" s="14" t="s">
        <v>383</v>
      </c>
      <c r="N152" s="14" t="s">
        <v>386</v>
      </c>
      <c r="O152" s="14" t="s">
        <v>8204</v>
      </c>
      <c r="R152" s="2033">
        <v>44747.0</v>
      </c>
      <c r="S152" s="14" t="s">
        <v>207</v>
      </c>
      <c r="T152" s="14" t="s">
        <v>212</v>
      </c>
      <c r="U152" s="14" t="s">
        <v>6621</v>
      </c>
    </row>
    <row r="153">
      <c r="L153" s="2033">
        <v>44750.0</v>
      </c>
      <c r="M153" s="14" t="s">
        <v>383</v>
      </c>
      <c r="N153" s="14" t="s">
        <v>386</v>
      </c>
      <c r="O153" s="14" t="s">
        <v>8219</v>
      </c>
      <c r="R153" s="2033">
        <v>44747.0</v>
      </c>
      <c r="S153" s="14" t="s">
        <v>208</v>
      </c>
      <c r="T153" s="14" t="s">
        <v>212</v>
      </c>
      <c r="U153" s="14" t="s">
        <v>6679</v>
      </c>
    </row>
    <row r="154">
      <c r="L154" s="2033">
        <v>44750.0</v>
      </c>
      <c r="M154" s="14" t="s">
        <v>383</v>
      </c>
      <c r="N154" s="14" t="s">
        <v>212</v>
      </c>
      <c r="O154" s="14" t="s">
        <v>6614</v>
      </c>
      <c r="R154" s="2033">
        <v>44747.0</v>
      </c>
      <c r="S154" s="14" t="s">
        <v>208</v>
      </c>
      <c r="T154" s="14" t="s">
        <v>386</v>
      </c>
      <c r="U154" s="14" t="s">
        <v>8220</v>
      </c>
    </row>
    <row r="155">
      <c r="L155" s="2033">
        <v>44750.0</v>
      </c>
      <c r="M155" s="14" t="s">
        <v>453</v>
      </c>
      <c r="N155" s="14" t="s">
        <v>386</v>
      </c>
      <c r="O155" s="14" t="s">
        <v>8205</v>
      </c>
      <c r="R155" s="2033">
        <v>44747.0</v>
      </c>
      <c r="S155" s="14" t="s">
        <v>208</v>
      </c>
      <c r="T155" s="14" t="s">
        <v>386</v>
      </c>
      <c r="U155" s="14" t="s">
        <v>8201</v>
      </c>
    </row>
    <row r="156">
      <c r="L156" s="2033">
        <v>44750.0</v>
      </c>
      <c r="M156" s="14" t="s">
        <v>453</v>
      </c>
      <c r="N156" s="14" t="s">
        <v>212</v>
      </c>
      <c r="O156" s="14" t="s">
        <v>6517</v>
      </c>
      <c r="R156" s="2033">
        <v>44753.0</v>
      </c>
      <c r="S156" s="14" t="s">
        <v>249</v>
      </c>
      <c r="T156" s="14" t="s">
        <v>212</v>
      </c>
      <c r="U156" s="14" t="s">
        <v>8223</v>
      </c>
    </row>
    <row r="157">
      <c r="L157" s="2033">
        <v>44750.0</v>
      </c>
      <c r="M157" s="14" t="s">
        <v>453</v>
      </c>
      <c r="N157" s="14" t="s">
        <v>386</v>
      </c>
      <c r="O157" s="14" t="s">
        <v>8211</v>
      </c>
      <c r="R157" s="2033">
        <v>44753.0</v>
      </c>
      <c r="S157" s="14" t="s">
        <v>249</v>
      </c>
      <c r="T157" s="14" t="s">
        <v>386</v>
      </c>
      <c r="U157" s="14" t="s">
        <v>8210</v>
      </c>
    </row>
    <row r="158">
      <c r="L158" s="2033">
        <v>44750.0</v>
      </c>
      <c r="M158" s="14" t="s">
        <v>453</v>
      </c>
      <c r="N158" s="14" t="s">
        <v>386</v>
      </c>
      <c r="O158" s="14" t="s">
        <v>8191</v>
      </c>
      <c r="R158" s="2033">
        <v>44753.0</v>
      </c>
      <c r="S158" s="14" t="s">
        <v>249</v>
      </c>
      <c r="T158" s="14" t="s">
        <v>386</v>
      </c>
      <c r="U158" s="14" t="s">
        <v>8212</v>
      </c>
    </row>
    <row r="159">
      <c r="L159" s="2033">
        <v>44750.0</v>
      </c>
      <c r="M159" s="14" t="s">
        <v>208</v>
      </c>
      <c r="N159" s="14" t="s">
        <v>386</v>
      </c>
      <c r="O159" s="14" t="s">
        <v>8220</v>
      </c>
      <c r="R159" s="2033">
        <v>44753.0</v>
      </c>
      <c r="S159" s="14" t="s">
        <v>249</v>
      </c>
      <c r="T159" s="14" t="s">
        <v>212</v>
      </c>
      <c r="U159" s="14" t="s">
        <v>6748</v>
      </c>
    </row>
    <row r="160">
      <c r="L160" s="2033">
        <v>44750.0</v>
      </c>
      <c r="M160" s="14" t="s">
        <v>208</v>
      </c>
      <c r="N160" s="14" t="s">
        <v>212</v>
      </c>
      <c r="O160" s="14" t="s">
        <v>6679</v>
      </c>
      <c r="R160" s="2033">
        <v>44753.0</v>
      </c>
      <c r="S160" s="14" t="s">
        <v>208</v>
      </c>
      <c r="T160" s="14" t="s">
        <v>212</v>
      </c>
      <c r="U160" s="14" t="s">
        <v>6679</v>
      </c>
    </row>
    <row r="161">
      <c r="L161" s="2033">
        <v>44750.0</v>
      </c>
      <c r="M161" s="14" t="s">
        <v>208</v>
      </c>
      <c r="N161" s="14" t="s">
        <v>212</v>
      </c>
      <c r="O161" s="14" t="s">
        <v>6679</v>
      </c>
      <c r="R161" s="2033">
        <v>44753.0</v>
      </c>
      <c r="S161" s="14" t="s">
        <v>384</v>
      </c>
      <c r="T161" s="14" t="s">
        <v>386</v>
      </c>
      <c r="U161" s="14" t="s">
        <v>8193</v>
      </c>
    </row>
    <row r="162">
      <c r="L162" s="2033">
        <v>44750.0</v>
      </c>
      <c r="M162" s="14" t="s">
        <v>208</v>
      </c>
      <c r="N162" s="14" t="s">
        <v>386</v>
      </c>
      <c r="O162" s="14" t="s">
        <v>8203</v>
      </c>
      <c r="R162" s="2033">
        <v>44753.0</v>
      </c>
      <c r="S162" s="14" t="s">
        <v>384</v>
      </c>
      <c r="T162" s="14" t="s">
        <v>386</v>
      </c>
      <c r="U162" s="14" t="s">
        <v>8199</v>
      </c>
    </row>
    <row r="163">
      <c r="L163" s="2033">
        <v>44757.0</v>
      </c>
      <c r="M163" s="14" t="s">
        <v>384</v>
      </c>
      <c r="N163" s="14" t="s">
        <v>212</v>
      </c>
      <c r="O163" s="14" t="s">
        <v>6561</v>
      </c>
      <c r="R163" s="2033">
        <v>44753.0</v>
      </c>
      <c r="S163" s="14" t="s">
        <v>384</v>
      </c>
      <c r="T163" s="14" t="s">
        <v>386</v>
      </c>
      <c r="U163" s="14" t="s">
        <v>8199</v>
      </c>
    </row>
    <row r="164">
      <c r="L164" s="2033">
        <v>44757.0</v>
      </c>
      <c r="M164" s="14" t="s">
        <v>384</v>
      </c>
      <c r="N164" s="14" t="s">
        <v>212</v>
      </c>
      <c r="O164" s="14" t="s">
        <v>1226</v>
      </c>
      <c r="R164" s="2033">
        <v>44753.0</v>
      </c>
      <c r="S164" s="14" t="s">
        <v>384</v>
      </c>
      <c r="T164" s="14" t="s">
        <v>386</v>
      </c>
      <c r="U164" s="14" t="s">
        <v>8193</v>
      </c>
    </row>
    <row r="165">
      <c r="L165" s="2033">
        <v>44757.0</v>
      </c>
      <c r="M165" s="14" t="s">
        <v>384</v>
      </c>
      <c r="N165" s="14" t="s">
        <v>386</v>
      </c>
      <c r="O165" s="14" t="s">
        <v>8207</v>
      </c>
      <c r="R165" s="2033">
        <v>44753.0</v>
      </c>
      <c r="S165" s="14" t="s">
        <v>275</v>
      </c>
      <c r="T165" s="14" t="s">
        <v>386</v>
      </c>
      <c r="U165" s="14" t="s">
        <v>8214</v>
      </c>
    </row>
    <row r="166">
      <c r="L166" s="2033">
        <v>44757.0</v>
      </c>
      <c r="M166" s="14" t="s">
        <v>384</v>
      </c>
      <c r="N166" s="14" t="s">
        <v>212</v>
      </c>
      <c r="O166" s="14" t="s">
        <v>6561</v>
      </c>
      <c r="R166" s="2033">
        <v>44753.0</v>
      </c>
      <c r="S166" s="14" t="s">
        <v>275</v>
      </c>
      <c r="T166" s="14" t="s">
        <v>212</v>
      </c>
      <c r="U166" s="14" t="s">
        <v>6697</v>
      </c>
    </row>
    <row r="167">
      <c r="L167" s="2033">
        <v>44757.0</v>
      </c>
      <c r="M167" s="14" t="s">
        <v>249</v>
      </c>
      <c r="N167" s="14" t="s">
        <v>386</v>
      </c>
      <c r="O167" s="14" t="s">
        <v>8212</v>
      </c>
      <c r="R167" s="2033">
        <v>44753.0</v>
      </c>
      <c r="S167" s="14" t="s">
        <v>275</v>
      </c>
      <c r="T167" s="14" t="s">
        <v>386</v>
      </c>
      <c r="U167" s="14" t="s">
        <v>8216</v>
      </c>
    </row>
    <row r="168">
      <c r="L168" s="2033">
        <v>44757.0</v>
      </c>
      <c r="M168" s="14" t="s">
        <v>249</v>
      </c>
      <c r="N168" s="14" t="s">
        <v>386</v>
      </c>
      <c r="O168" s="14" t="s">
        <v>8212</v>
      </c>
      <c r="R168" s="2033">
        <v>44753.0</v>
      </c>
      <c r="S168" s="14" t="s">
        <v>275</v>
      </c>
      <c r="T168" s="14" t="s">
        <v>386</v>
      </c>
      <c r="U168" s="14" t="s">
        <v>8216</v>
      </c>
    </row>
    <row r="169">
      <c r="L169" s="2033">
        <v>44757.0</v>
      </c>
      <c r="M169" s="14" t="s">
        <v>249</v>
      </c>
      <c r="N169" s="14" t="s">
        <v>212</v>
      </c>
      <c r="O169" s="14" t="s">
        <v>6798</v>
      </c>
      <c r="R169" s="2033">
        <v>44753.0</v>
      </c>
      <c r="S169" s="14" t="s">
        <v>384</v>
      </c>
      <c r="T169" s="14" t="s">
        <v>386</v>
      </c>
      <c r="U169" s="14" t="s">
        <v>8199</v>
      </c>
    </row>
    <row r="170">
      <c r="L170" s="2033">
        <v>44757.0</v>
      </c>
      <c r="M170" s="14" t="s">
        <v>249</v>
      </c>
      <c r="N170" s="14" t="s">
        <v>386</v>
      </c>
      <c r="O170" s="14" t="s">
        <v>8212</v>
      </c>
      <c r="R170" s="2033">
        <v>44753.0</v>
      </c>
      <c r="S170" s="14" t="s">
        <v>249</v>
      </c>
      <c r="T170" s="14" t="s">
        <v>212</v>
      </c>
      <c r="U170" s="14" t="s">
        <v>6791</v>
      </c>
    </row>
    <row r="171">
      <c r="L171" s="2033">
        <v>44757.0</v>
      </c>
      <c r="M171" s="14" t="s">
        <v>275</v>
      </c>
      <c r="N171" s="14" t="s">
        <v>386</v>
      </c>
      <c r="O171" s="14" t="s">
        <v>8216</v>
      </c>
      <c r="R171" s="2033">
        <v>44760.0</v>
      </c>
      <c r="S171" s="14" t="s">
        <v>275</v>
      </c>
      <c r="T171" s="14" t="s">
        <v>386</v>
      </c>
      <c r="U171" s="14" t="s">
        <v>8215</v>
      </c>
    </row>
    <row r="172">
      <c r="L172" s="2033">
        <v>44757.0</v>
      </c>
      <c r="M172" s="14" t="s">
        <v>275</v>
      </c>
      <c r="N172" s="14" t="s">
        <v>386</v>
      </c>
      <c r="O172" s="14" t="s">
        <v>8214</v>
      </c>
      <c r="R172" s="2033">
        <v>44760.0</v>
      </c>
      <c r="S172" s="14" t="s">
        <v>275</v>
      </c>
      <c r="T172" s="14" t="s">
        <v>386</v>
      </c>
      <c r="U172" s="14" t="s">
        <v>8216</v>
      </c>
    </row>
    <row r="173">
      <c r="L173" s="2033">
        <v>44757.0</v>
      </c>
      <c r="M173" s="14" t="s">
        <v>275</v>
      </c>
      <c r="N173" s="14" t="s">
        <v>386</v>
      </c>
      <c r="O173" s="14" t="s">
        <v>8198</v>
      </c>
      <c r="R173" s="2033">
        <v>44760.0</v>
      </c>
      <c r="S173" s="14" t="s">
        <v>384</v>
      </c>
      <c r="T173" s="14" t="s">
        <v>386</v>
      </c>
      <c r="U173" s="14" t="s">
        <v>8197</v>
      </c>
    </row>
    <row r="174">
      <c r="L174" s="2033">
        <v>44757.0</v>
      </c>
      <c r="M174" s="14" t="s">
        <v>275</v>
      </c>
      <c r="N174" s="14" t="s">
        <v>386</v>
      </c>
      <c r="O174" s="14" t="s">
        <v>8215</v>
      </c>
      <c r="R174" s="2033">
        <v>44760.0</v>
      </c>
      <c r="S174" s="14" t="s">
        <v>384</v>
      </c>
      <c r="T174" s="14" t="s">
        <v>386</v>
      </c>
      <c r="U174" s="14" t="s">
        <v>8199</v>
      </c>
    </row>
    <row r="175">
      <c r="L175" s="2033">
        <v>44765.0</v>
      </c>
      <c r="M175" s="14" t="s">
        <v>384</v>
      </c>
      <c r="N175" s="14" t="s">
        <v>386</v>
      </c>
      <c r="O175" s="14" t="s">
        <v>8197</v>
      </c>
      <c r="R175" s="2033">
        <v>44760.0</v>
      </c>
      <c r="S175" s="14" t="s">
        <v>249</v>
      </c>
      <c r="T175" s="14" t="s">
        <v>386</v>
      </c>
      <c r="U175" s="14" t="s">
        <v>8210</v>
      </c>
    </row>
    <row r="176">
      <c r="L176" s="2033">
        <v>44765.0</v>
      </c>
      <c r="M176" s="14" t="s">
        <v>384</v>
      </c>
      <c r="N176" s="14" t="s">
        <v>386</v>
      </c>
      <c r="O176" s="14" t="s">
        <v>8199</v>
      </c>
      <c r="R176" s="2033">
        <v>44760.0</v>
      </c>
      <c r="S176" s="14" t="s">
        <v>249</v>
      </c>
      <c r="T176" s="14" t="s">
        <v>386</v>
      </c>
      <c r="U176" s="14" t="s">
        <v>8218</v>
      </c>
    </row>
    <row r="177">
      <c r="L177" s="2033">
        <v>44765.0</v>
      </c>
      <c r="M177" s="14" t="s">
        <v>249</v>
      </c>
      <c r="N177" s="14" t="s">
        <v>386</v>
      </c>
      <c r="O177" s="14" t="s">
        <v>8202</v>
      </c>
      <c r="R177" s="2033">
        <v>44765.0</v>
      </c>
      <c r="S177" s="14" t="s">
        <v>249</v>
      </c>
      <c r="T177" s="14" t="s">
        <v>386</v>
      </c>
      <c r="U177" s="14" t="s">
        <v>8202</v>
      </c>
    </row>
    <row r="178">
      <c r="L178" s="2033">
        <v>44765.0</v>
      </c>
      <c r="M178" s="14" t="s">
        <v>249</v>
      </c>
      <c r="N178" s="14" t="s">
        <v>386</v>
      </c>
      <c r="O178" s="14" t="s">
        <v>8212</v>
      </c>
      <c r="R178" s="2033">
        <v>44765.0</v>
      </c>
      <c r="S178" s="14" t="s">
        <v>249</v>
      </c>
      <c r="T178" s="14" t="s">
        <v>386</v>
      </c>
      <c r="U178" s="14" t="s">
        <v>8212</v>
      </c>
    </row>
    <row r="179">
      <c r="L179" s="2033">
        <v>44765.0</v>
      </c>
      <c r="M179" s="14" t="s">
        <v>207</v>
      </c>
      <c r="N179" s="14" t="s">
        <v>386</v>
      </c>
      <c r="O179" s="14" t="s">
        <v>8195</v>
      </c>
      <c r="R179" s="2033">
        <v>44765.0</v>
      </c>
      <c r="S179" s="14" t="s">
        <v>275</v>
      </c>
      <c r="T179" s="14" t="s">
        <v>386</v>
      </c>
      <c r="U179" s="14" t="s">
        <v>8214</v>
      </c>
    </row>
    <row r="180">
      <c r="L180" s="2033">
        <v>44765.0</v>
      </c>
      <c r="M180" s="14" t="s">
        <v>207</v>
      </c>
      <c r="N180" s="14" t="s">
        <v>386</v>
      </c>
      <c r="O180" s="14" t="s">
        <v>8192</v>
      </c>
      <c r="R180" s="2033">
        <v>44765.0</v>
      </c>
      <c r="S180" s="14" t="s">
        <v>275</v>
      </c>
      <c r="T180" s="14" t="s">
        <v>212</v>
      </c>
      <c r="U180" s="14" t="s">
        <v>6697</v>
      </c>
    </row>
    <row r="181">
      <c r="L181" s="2033">
        <v>44765.0</v>
      </c>
      <c r="M181" s="14" t="s">
        <v>207</v>
      </c>
      <c r="N181" s="14" t="s">
        <v>386</v>
      </c>
      <c r="O181" s="14" t="s">
        <v>8206</v>
      </c>
      <c r="R181" s="2033">
        <v>44765.0</v>
      </c>
      <c r="S181" s="14" t="s">
        <v>384</v>
      </c>
      <c r="T181" s="14" t="s">
        <v>212</v>
      </c>
      <c r="U181" s="14" t="s">
        <v>6561</v>
      </c>
    </row>
    <row r="182">
      <c r="L182" s="2033">
        <v>44765.0</v>
      </c>
      <c r="M182" s="14" t="s">
        <v>207</v>
      </c>
      <c r="N182" s="14" t="s">
        <v>386</v>
      </c>
      <c r="O182" s="14" t="s">
        <v>8208</v>
      </c>
      <c r="R182" s="2033">
        <v>44765.0</v>
      </c>
      <c r="S182" s="14" t="s">
        <v>384</v>
      </c>
      <c r="T182" s="14" t="s">
        <v>386</v>
      </c>
      <c r="U182" s="14" t="s">
        <v>8193</v>
      </c>
    </row>
    <row r="183">
      <c r="L183" s="2033">
        <v>44772.0</v>
      </c>
      <c r="M183" s="14" t="s">
        <v>384</v>
      </c>
      <c r="N183" s="14" t="s">
        <v>386</v>
      </c>
      <c r="O183" s="14" t="s">
        <v>8193</v>
      </c>
      <c r="R183" s="2033">
        <v>44772.0</v>
      </c>
      <c r="S183" s="14" t="s">
        <v>384</v>
      </c>
      <c r="T183" s="14" t="s">
        <v>386</v>
      </c>
      <c r="U183" s="14" t="s">
        <v>8207</v>
      </c>
    </row>
    <row r="184">
      <c r="L184" s="2033">
        <v>44772.0</v>
      </c>
      <c r="M184" s="14" t="s">
        <v>207</v>
      </c>
      <c r="N184" s="14" t="s">
        <v>212</v>
      </c>
      <c r="O184" s="14" t="s">
        <v>6621</v>
      </c>
      <c r="R184" s="2033">
        <v>44772.0</v>
      </c>
      <c r="S184" s="14" t="s">
        <v>249</v>
      </c>
      <c r="T184" s="14" t="s">
        <v>212</v>
      </c>
      <c r="U184" s="14" t="s">
        <v>6754</v>
      </c>
    </row>
    <row r="185">
      <c r="L185" s="2033">
        <v>44772.0</v>
      </c>
      <c r="M185" s="14" t="s">
        <v>249</v>
      </c>
      <c r="N185" s="14" t="s">
        <v>386</v>
      </c>
      <c r="O185" s="14" t="s">
        <v>8218</v>
      </c>
      <c r="R185" s="2033">
        <v>44772.0</v>
      </c>
      <c r="S185" s="14" t="s">
        <v>275</v>
      </c>
      <c r="T185" s="14" t="s">
        <v>212</v>
      </c>
      <c r="U185" s="14" t="s">
        <v>6697</v>
      </c>
    </row>
    <row r="186">
      <c r="L186" s="2033">
        <v>44772.0</v>
      </c>
      <c r="M186" s="14" t="s">
        <v>249</v>
      </c>
      <c r="N186" s="14" t="s">
        <v>386</v>
      </c>
      <c r="O186" s="14" t="s">
        <v>8190</v>
      </c>
      <c r="R186" s="2033">
        <v>44772.0</v>
      </c>
      <c r="S186" s="14" t="s">
        <v>275</v>
      </c>
      <c r="T186" s="14" t="s">
        <v>212</v>
      </c>
      <c r="U186" s="14" t="s">
        <v>6697</v>
      </c>
    </row>
    <row r="187">
      <c r="L187" s="2033">
        <v>44772.0</v>
      </c>
      <c r="M187" s="14" t="s">
        <v>207</v>
      </c>
      <c r="N187" s="14" t="s">
        <v>386</v>
      </c>
      <c r="O187" s="14" t="s">
        <v>8195</v>
      </c>
      <c r="R187" s="2033">
        <v>44772.0</v>
      </c>
      <c r="S187" s="14" t="s">
        <v>384</v>
      </c>
      <c r="T187" s="14" t="s">
        <v>386</v>
      </c>
      <c r="U187" s="14" t="s">
        <v>8197</v>
      </c>
    </row>
    <row r="188">
      <c r="L188" s="2033">
        <v>44778.0</v>
      </c>
      <c r="M188" s="14" t="s">
        <v>453</v>
      </c>
      <c r="N188" s="14" t="s">
        <v>386</v>
      </c>
      <c r="O188" s="14" t="s">
        <v>8191</v>
      </c>
      <c r="R188" s="2033">
        <v>44772.0</v>
      </c>
      <c r="S188" s="14" t="s">
        <v>249</v>
      </c>
      <c r="T188" s="14" t="s">
        <v>386</v>
      </c>
      <c r="U188" s="14" t="s">
        <v>8212</v>
      </c>
    </row>
    <row r="189">
      <c r="L189" s="2033">
        <v>44778.0</v>
      </c>
      <c r="M189" s="14" t="s">
        <v>453</v>
      </c>
      <c r="N189" s="14" t="s">
        <v>386</v>
      </c>
      <c r="O189" s="14" t="s">
        <v>8196</v>
      </c>
      <c r="R189" s="2033">
        <v>44780.0</v>
      </c>
      <c r="S189" s="14" t="s">
        <v>383</v>
      </c>
      <c r="T189" s="14" t="s">
        <v>212</v>
      </c>
      <c r="U189" s="14" t="s">
        <v>6614</v>
      </c>
    </row>
    <row r="190">
      <c r="L190" s="2033">
        <v>44778.0</v>
      </c>
      <c r="M190" s="14" t="s">
        <v>453</v>
      </c>
      <c r="N190" s="14" t="s">
        <v>386</v>
      </c>
      <c r="O190" s="14" t="s">
        <v>8211</v>
      </c>
      <c r="R190" s="2033">
        <v>44780.0</v>
      </c>
      <c r="S190" s="14" t="s">
        <v>383</v>
      </c>
      <c r="T190" s="14" t="s">
        <v>386</v>
      </c>
      <c r="U190" s="14" t="s">
        <v>8209</v>
      </c>
    </row>
    <row r="191">
      <c r="L191" s="2033">
        <v>44778.0</v>
      </c>
      <c r="M191" s="14" t="s">
        <v>453</v>
      </c>
      <c r="N191" s="14" t="s">
        <v>212</v>
      </c>
      <c r="O191" s="14" t="s">
        <v>6530</v>
      </c>
      <c r="R191" s="2033">
        <v>44780.0</v>
      </c>
      <c r="S191" s="14" t="s">
        <v>383</v>
      </c>
      <c r="T191" s="14" t="s">
        <v>386</v>
      </c>
      <c r="U191" s="14" t="s">
        <v>8221</v>
      </c>
    </row>
    <row r="192">
      <c r="L192" s="2033">
        <v>44778.0</v>
      </c>
      <c r="M192" s="14" t="s">
        <v>383</v>
      </c>
      <c r="N192" s="14" t="s">
        <v>386</v>
      </c>
      <c r="O192" s="14" t="s">
        <v>8204</v>
      </c>
      <c r="R192" s="2033">
        <v>44780.0</v>
      </c>
      <c r="S192" s="14" t="s">
        <v>383</v>
      </c>
      <c r="T192" s="14" t="s">
        <v>386</v>
      </c>
      <c r="U192" s="14" t="s">
        <v>8209</v>
      </c>
    </row>
    <row r="193">
      <c r="L193" s="2033">
        <v>44778.0</v>
      </c>
      <c r="M193" s="14" t="s">
        <v>383</v>
      </c>
      <c r="N193" s="14" t="s">
        <v>386</v>
      </c>
      <c r="O193" s="14" t="s">
        <v>8209</v>
      </c>
      <c r="R193" s="2033">
        <v>44780.0</v>
      </c>
      <c r="S193" s="14" t="s">
        <v>208</v>
      </c>
      <c r="T193" s="14" t="s">
        <v>386</v>
      </c>
      <c r="U193" s="14" t="s">
        <v>8213</v>
      </c>
    </row>
    <row r="194">
      <c r="L194" s="2033">
        <v>44778.0</v>
      </c>
      <c r="M194" s="14" t="s">
        <v>383</v>
      </c>
      <c r="N194" s="14" t="s">
        <v>386</v>
      </c>
      <c r="O194" s="14" t="s">
        <v>8221</v>
      </c>
      <c r="R194" s="2033">
        <v>44780.0</v>
      </c>
      <c r="S194" s="14" t="s">
        <v>208</v>
      </c>
      <c r="T194" s="14" t="s">
        <v>386</v>
      </c>
      <c r="U194" s="14" t="s">
        <v>8220</v>
      </c>
    </row>
    <row r="195">
      <c r="L195" s="2033">
        <v>44778.0</v>
      </c>
      <c r="M195" s="14" t="s">
        <v>383</v>
      </c>
      <c r="N195" s="14" t="s">
        <v>212</v>
      </c>
      <c r="O195" s="14" t="s">
        <v>6606</v>
      </c>
      <c r="R195" s="2033">
        <v>44780.0</v>
      </c>
      <c r="S195" s="14" t="s">
        <v>208</v>
      </c>
      <c r="T195" s="14" t="s">
        <v>212</v>
      </c>
      <c r="U195" s="14" t="s">
        <v>6679</v>
      </c>
    </row>
    <row r="196">
      <c r="L196" s="2033">
        <v>44778.0</v>
      </c>
      <c r="M196" s="14" t="s">
        <v>275</v>
      </c>
      <c r="N196" s="14" t="s">
        <v>386</v>
      </c>
      <c r="O196" s="14" t="s">
        <v>8214</v>
      </c>
      <c r="R196" s="2033">
        <v>44780.0</v>
      </c>
      <c r="S196" s="14" t="s">
        <v>208</v>
      </c>
      <c r="T196" s="14" t="s">
        <v>386</v>
      </c>
      <c r="U196" s="14" t="s">
        <v>8220</v>
      </c>
    </row>
    <row r="197">
      <c r="L197" s="2033">
        <v>44778.0</v>
      </c>
      <c r="M197" s="14" t="s">
        <v>275</v>
      </c>
      <c r="N197" s="14" t="s">
        <v>386</v>
      </c>
      <c r="O197" s="14" t="s">
        <v>8215</v>
      </c>
      <c r="R197" s="2033">
        <v>44780.0</v>
      </c>
      <c r="S197" s="14" t="s">
        <v>453</v>
      </c>
      <c r="T197" s="14" t="s">
        <v>386</v>
      </c>
      <c r="U197" s="14" t="s">
        <v>8205</v>
      </c>
    </row>
    <row r="198">
      <c r="L198" s="2033">
        <v>44778.0</v>
      </c>
      <c r="M198" s="14" t="s">
        <v>275</v>
      </c>
      <c r="N198" s="14" t="s">
        <v>386</v>
      </c>
      <c r="O198" s="14" t="s">
        <v>8216</v>
      </c>
      <c r="R198" s="2033">
        <v>44780.0</v>
      </c>
      <c r="S198" s="14" t="s">
        <v>453</v>
      </c>
      <c r="T198" s="14" t="s">
        <v>386</v>
      </c>
      <c r="U198" s="14" t="s">
        <v>8211</v>
      </c>
    </row>
    <row r="199">
      <c r="L199" s="2033">
        <v>44778.0</v>
      </c>
      <c r="M199" s="14" t="s">
        <v>275</v>
      </c>
      <c r="N199" s="14" t="s">
        <v>212</v>
      </c>
      <c r="O199" s="14" t="s">
        <v>6697</v>
      </c>
      <c r="R199" s="2033">
        <v>44780.0</v>
      </c>
      <c r="S199" s="14" t="s">
        <v>453</v>
      </c>
      <c r="T199" s="14" t="s">
        <v>386</v>
      </c>
      <c r="U199" s="14" t="s">
        <v>8211</v>
      </c>
    </row>
    <row r="200">
      <c r="L200" s="2033">
        <v>44799.0</v>
      </c>
      <c r="M200" s="14" t="s">
        <v>384</v>
      </c>
      <c r="N200" s="14" t="s">
        <v>386</v>
      </c>
      <c r="O200" s="14" t="s">
        <v>8193</v>
      </c>
      <c r="R200" s="2033">
        <v>44780.0</v>
      </c>
      <c r="S200" s="14" t="s">
        <v>453</v>
      </c>
      <c r="T200" s="14" t="s">
        <v>386</v>
      </c>
      <c r="U200" s="14" t="s">
        <v>8211</v>
      </c>
    </row>
    <row r="201">
      <c r="L201" s="2033">
        <v>44799.0</v>
      </c>
      <c r="M201" s="14" t="s">
        <v>384</v>
      </c>
      <c r="N201" s="14" t="s">
        <v>386</v>
      </c>
      <c r="O201" s="14" t="s">
        <v>6561</v>
      </c>
      <c r="R201" s="2033">
        <v>44780.0</v>
      </c>
      <c r="S201" s="14" t="s">
        <v>384</v>
      </c>
      <c r="T201" s="14" t="s">
        <v>386</v>
      </c>
      <c r="U201" s="14" t="s">
        <v>8207</v>
      </c>
    </row>
    <row r="202">
      <c r="L202" s="2033">
        <v>44799.0</v>
      </c>
      <c r="M202" s="14" t="s">
        <v>384</v>
      </c>
      <c r="N202" s="14" t="s">
        <v>386</v>
      </c>
      <c r="O202" s="14" t="s">
        <v>8207</v>
      </c>
      <c r="R202" s="2033">
        <v>44780.0</v>
      </c>
      <c r="S202" s="14" t="s">
        <v>384</v>
      </c>
      <c r="T202" s="14" t="s">
        <v>386</v>
      </c>
      <c r="U202" s="14" t="s">
        <v>8197</v>
      </c>
    </row>
    <row r="203">
      <c r="L203" s="2033">
        <v>44799.0</v>
      </c>
      <c r="M203" s="14" t="s">
        <v>384</v>
      </c>
      <c r="N203" s="14" t="s">
        <v>386</v>
      </c>
      <c r="O203" s="14" t="s">
        <v>8197</v>
      </c>
      <c r="R203" s="2033">
        <v>44780.0</v>
      </c>
      <c r="S203" s="14" t="s">
        <v>207</v>
      </c>
      <c r="T203" s="14" t="s">
        <v>386</v>
      </c>
      <c r="U203" s="14" t="s">
        <v>8208</v>
      </c>
    </row>
    <row r="204">
      <c r="L204" s="2033">
        <v>44799.0</v>
      </c>
      <c r="M204" s="14" t="s">
        <v>383</v>
      </c>
      <c r="N204" s="14" t="s">
        <v>212</v>
      </c>
      <c r="O204" s="14" t="s">
        <v>6606</v>
      </c>
      <c r="R204" s="2033">
        <v>44780.0</v>
      </c>
      <c r="S204" s="14" t="s">
        <v>207</v>
      </c>
      <c r="T204" s="14" t="s">
        <v>386</v>
      </c>
      <c r="U204" s="14" t="s">
        <v>8206</v>
      </c>
    </row>
    <row r="205">
      <c r="L205" s="2033">
        <v>44799.0</v>
      </c>
      <c r="M205" s="14" t="s">
        <v>383</v>
      </c>
      <c r="N205" s="14" t="s">
        <v>386</v>
      </c>
      <c r="O205" s="14" t="s">
        <v>8221</v>
      </c>
      <c r="R205" s="2033">
        <v>44780.0</v>
      </c>
      <c r="S205" s="14" t="s">
        <v>207</v>
      </c>
      <c r="T205" s="14" t="s">
        <v>212</v>
      </c>
      <c r="U205" s="14" t="s">
        <v>6627</v>
      </c>
    </row>
    <row r="206">
      <c r="L206" s="2033">
        <v>44799.0</v>
      </c>
      <c r="M206" s="14" t="s">
        <v>207</v>
      </c>
      <c r="N206" s="14" t="s">
        <v>386</v>
      </c>
      <c r="O206" s="14" t="s">
        <v>8208</v>
      </c>
      <c r="R206" s="2033">
        <v>44780.0</v>
      </c>
      <c r="S206" s="14" t="s">
        <v>249</v>
      </c>
      <c r="T206" s="14" t="s">
        <v>386</v>
      </c>
      <c r="U206" s="14" t="s">
        <v>8218</v>
      </c>
    </row>
    <row r="207">
      <c r="L207" s="2033">
        <v>44799.0</v>
      </c>
      <c r="M207" s="14" t="s">
        <v>207</v>
      </c>
      <c r="N207" s="14" t="s">
        <v>386</v>
      </c>
      <c r="O207" s="14" t="s">
        <v>8208</v>
      </c>
      <c r="R207" s="2033">
        <v>44780.0</v>
      </c>
      <c r="S207" s="14" t="s">
        <v>249</v>
      </c>
      <c r="T207" s="14" t="s">
        <v>386</v>
      </c>
      <c r="U207" s="14" t="s">
        <v>8212</v>
      </c>
    </row>
    <row r="208">
      <c r="L208" s="2033">
        <v>44799.0</v>
      </c>
      <c r="M208" s="14" t="s">
        <v>207</v>
      </c>
      <c r="N208" s="14" t="s">
        <v>386</v>
      </c>
      <c r="O208" s="14" t="s">
        <v>8195</v>
      </c>
      <c r="R208" s="2033">
        <v>44787.0</v>
      </c>
      <c r="S208" s="14" t="s">
        <v>207</v>
      </c>
      <c r="T208" s="14" t="s">
        <v>386</v>
      </c>
      <c r="U208" s="14" t="s">
        <v>8192</v>
      </c>
    </row>
    <row r="209">
      <c r="L209" s="2033">
        <v>44799.0</v>
      </c>
      <c r="M209" s="14" t="s">
        <v>207</v>
      </c>
      <c r="N209" s="14" t="s">
        <v>386</v>
      </c>
      <c r="O209" s="14" t="s">
        <v>8195</v>
      </c>
      <c r="R209" s="2033">
        <v>44787.0</v>
      </c>
      <c r="S209" s="14" t="s">
        <v>384</v>
      </c>
      <c r="T209" s="14" t="s">
        <v>386</v>
      </c>
      <c r="U209" s="14" t="s">
        <v>8207</v>
      </c>
    </row>
    <row r="210">
      <c r="L210" s="2033">
        <v>44799.0</v>
      </c>
      <c r="M210" s="14" t="s">
        <v>208</v>
      </c>
      <c r="N210" s="14" t="s">
        <v>212</v>
      </c>
      <c r="O210" s="14" t="s">
        <v>6679</v>
      </c>
      <c r="R210" s="2033">
        <v>44787.0</v>
      </c>
      <c r="S210" s="14" t="s">
        <v>384</v>
      </c>
      <c r="T210" s="14" t="s">
        <v>212</v>
      </c>
      <c r="U210" s="14" t="s">
        <v>1226</v>
      </c>
    </row>
    <row r="211">
      <c r="L211" s="2033">
        <v>44799.0</v>
      </c>
      <c r="M211" s="14" t="s">
        <v>208</v>
      </c>
      <c r="N211" s="14" t="s">
        <v>386</v>
      </c>
      <c r="O211" s="14" t="s">
        <v>8201</v>
      </c>
      <c r="R211" s="2033">
        <v>44787.0</v>
      </c>
      <c r="S211" s="14" t="s">
        <v>275</v>
      </c>
      <c r="T211" s="14" t="s">
        <v>386</v>
      </c>
      <c r="U211" s="14" t="s">
        <v>8215</v>
      </c>
    </row>
    <row r="212">
      <c r="L212" s="2033">
        <v>44799.0</v>
      </c>
      <c r="M212" s="14" t="s">
        <v>208</v>
      </c>
      <c r="N212" s="14" t="s">
        <v>386</v>
      </c>
      <c r="O212" s="14" t="s">
        <v>8213</v>
      </c>
      <c r="R212" s="2033">
        <v>44787.0</v>
      </c>
      <c r="S212" s="14" t="s">
        <v>275</v>
      </c>
      <c r="T212" s="14" t="s">
        <v>212</v>
      </c>
      <c r="U212" s="14" t="s">
        <v>6697</v>
      </c>
    </row>
    <row r="213">
      <c r="L213" s="2033">
        <v>44799.0</v>
      </c>
      <c r="M213" s="14" t="s">
        <v>208</v>
      </c>
      <c r="N213" s="14" t="s">
        <v>386</v>
      </c>
      <c r="O213" s="14" t="s">
        <v>8203</v>
      </c>
      <c r="R213" s="2033">
        <v>44787.0</v>
      </c>
      <c r="S213" s="14" t="s">
        <v>275</v>
      </c>
      <c r="T213" s="14" t="s">
        <v>386</v>
      </c>
      <c r="U213" s="14" t="s">
        <v>8216</v>
      </c>
    </row>
    <row r="214">
      <c r="L214" s="2033">
        <v>44799.0</v>
      </c>
      <c r="M214" s="14" t="s">
        <v>249</v>
      </c>
      <c r="N214" s="14" t="s">
        <v>212</v>
      </c>
      <c r="O214" s="14" t="s">
        <v>6798</v>
      </c>
      <c r="R214" s="2033">
        <v>44787.0</v>
      </c>
      <c r="S214" s="14" t="s">
        <v>275</v>
      </c>
      <c r="T214" s="14" t="s">
        <v>386</v>
      </c>
      <c r="U214" s="14" t="s">
        <v>8198</v>
      </c>
    </row>
    <row r="215">
      <c r="L215" s="2033">
        <v>44799.0</v>
      </c>
      <c r="M215" s="14" t="s">
        <v>249</v>
      </c>
      <c r="N215" s="14" t="s">
        <v>386</v>
      </c>
      <c r="O215" s="14" t="s">
        <v>8190</v>
      </c>
      <c r="R215" s="2033">
        <v>44787.0</v>
      </c>
      <c r="S215" s="14" t="s">
        <v>249</v>
      </c>
      <c r="T215" s="14" t="s">
        <v>386</v>
      </c>
      <c r="U215" s="14" t="s">
        <v>8218</v>
      </c>
    </row>
    <row r="216">
      <c r="L216" s="2033">
        <v>44799.0</v>
      </c>
      <c r="M216" s="14" t="s">
        <v>249</v>
      </c>
      <c r="N216" s="14" t="s">
        <v>386</v>
      </c>
      <c r="O216" s="14" t="s">
        <v>8189</v>
      </c>
      <c r="R216" s="2033">
        <v>44787.0</v>
      </c>
      <c r="S216" s="14" t="s">
        <v>249</v>
      </c>
      <c r="T216" s="14" t="s">
        <v>386</v>
      </c>
      <c r="U216" s="14" t="s">
        <v>8218</v>
      </c>
    </row>
    <row r="217">
      <c r="L217" s="2033">
        <v>44799.0</v>
      </c>
      <c r="M217" s="14" t="s">
        <v>249</v>
      </c>
      <c r="N217" s="14" t="s">
        <v>386</v>
      </c>
      <c r="O217" s="14" t="s">
        <v>8217</v>
      </c>
      <c r="R217" s="2033">
        <v>44787.0</v>
      </c>
      <c r="S217" s="14" t="s">
        <v>249</v>
      </c>
      <c r="T217" s="14" t="s">
        <v>212</v>
      </c>
      <c r="U217" s="14" t="s">
        <v>6798</v>
      </c>
    </row>
    <row r="218">
      <c r="L218" s="2033">
        <v>44799.0</v>
      </c>
      <c r="M218" s="14" t="s">
        <v>249</v>
      </c>
      <c r="N218" s="14" t="s">
        <v>212</v>
      </c>
      <c r="O218" s="14" t="s">
        <v>6748</v>
      </c>
      <c r="R218" s="2033">
        <v>44787.0</v>
      </c>
      <c r="S218" s="14" t="s">
        <v>249</v>
      </c>
      <c r="T218" s="14" t="s">
        <v>386</v>
      </c>
      <c r="U218" s="14" t="s">
        <v>8218</v>
      </c>
    </row>
    <row r="219">
      <c r="L219" s="2033">
        <v>44810.0</v>
      </c>
      <c r="M219" s="14" t="s">
        <v>383</v>
      </c>
      <c r="N219" s="14" t="s">
        <v>386</v>
      </c>
      <c r="O219" s="14" t="s">
        <v>8219</v>
      </c>
      <c r="R219" s="2033">
        <v>44787.0</v>
      </c>
      <c r="S219" s="14" t="s">
        <v>384</v>
      </c>
      <c r="T219" s="14" t="s">
        <v>386</v>
      </c>
      <c r="U219" s="14" t="s">
        <v>8199</v>
      </c>
    </row>
    <row r="220">
      <c r="L220" s="2033">
        <v>44810.0</v>
      </c>
      <c r="M220" s="14" t="s">
        <v>383</v>
      </c>
      <c r="N220" s="14" t="s">
        <v>386</v>
      </c>
      <c r="O220" s="14" t="s">
        <v>8219</v>
      </c>
      <c r="R220" s="2033">
        <v>44787.0</v>
      </c>
      <c r="S220" s="14" t="s">
        <v>384</v>
      </c>
      <c r="T220" s="14" t="s">
        <v>386</v>
      </c>
      <c r="U220" s="14" t="s">
        <v>8197</v>
      </c>
    </row>
    <row r="221">
      <c r="L221" s="2033">
        <v>44810.0</v>
      </c>
      <c r="M221" s="14" t="s">
        <v>383</v>
      </c>
      <c r="N221" s="14" t="s">
        <v>212</v>
      </c>
      <c r="O221" s="14" t="s">
        <v>6614</v>
      </c>
      <c r="R221" s="2033">
        <v>44794.0</v>
      </c>
      <c r="S221" s="14" t="s">
        <v>249</v>
      </c>
      <c r="T221" s="14" t="s">
        <v>386</v>
      </c>
      <c r="U221" s="14" t="s">
        <v>8218</v>
      </c>
    </row>
    <row r="222">
      <c r="L222" s="2033">
        <v>44810.0</v>
      </c>
      <c r="M222" s="14" t="s">
        <v>383</v>
      </c>
      <c r="N222" s="14" t="s">
        <v>386</v>
      </c>
      <c r="O222" s="14" t="s">
        <v>8221</v>
      </c>
      <c r="R222" s="2033">
        <v>44794.0</v>
      </c>
      <c r="S222" s="14" t="s">
        <v>249</v>
      </c>
      <c r="T222" s="14" t="s">
        <v>386</v>
      </c>
      <c r="U222" s="14" t="s">
        <v>8212</v>
      </c>
    </row>
    <row r="223">
      <c r="L223" s="2033">
        <v>44810.0</v>
      </c>
      <c r="M223" s="14" t="s">
        <v>207</v>
      </c>
      <c r="N223" s="14" t="s">
        <v>386</v>
      </c>
      <c r="O223" s="14" t="s">
        <v>8195</v>
      </c>
      <c r="R223" s="2033">
        <v>44794.0</v>
      </c>
      <c r="S223" s="14" t="s">
        <v>384</v>
      </c>
      <c r="T223" s="14" t="s">
        <v>386</v>
      </c>
      <c r="U223" s="14" t="s">
        <v>8193</v>
      </c>
    </row>
    <row r="224">
      <c r="L224" s="2033">
        <v>44810.0</v>
      </c>
      <c r="M224" s="14" t="s">
        <v>207</v>
      </c>
      <c r="N224" s="14" t="s">
        <v>386</v>
      </c>
      <c r="O224" s="14" t="s">
        <v>8195</v>
      </c>
      <c r="R224" s="2033">
        <v>44794.0</v>
      </c>
      <c r="S224" s="14" t="s">
        <v>384</v>
      </c>
      <c r="T224" s="14" t="s">
        <v>386</v>
      </c>
      <c r="U224" s="14" t="s">
        <v>8197</v>
      </c>
    </row>
    <row r="225">
      <c r="L225" s="2033">
        <v>44810.0</v>
      </c>
      <c r="M225" s="14" t="s">
        <v>207</v>
      </c>
      <c r="N225" s="14" t="s">
        <v>386</v>
      </c>
      <c r="O225" s="14" t="s">
        <v>8208</v>
      </c>
      <c r="R225" s="2033">
        <v>44794.0</v>
      </c>
      <c r="S225" s="14" t="s">
        <v>275</v>
      </c>
      <c r="T225" s="14" t="s">
        <v>212</v>
      </c>
      <c r="U225" s="14" t="s">
        <v>6697</v>
      </c>
    </row>
    <row r="226">
      <c r="L226" s="2033">
        <v>44810.0</v>
      </c>
      <c r="M226" s="14" t="s">
        <v>207</v>
      </c>
      <c r="N226" s="14" t="s">
        <v>386</v>
      </c>
      <c r="O226" s="14" t="s">
        <v>8195</v>
      </c>
      <c r="R226" s="2033">
        <v>44794.0</v>
      </c>
      <c r="S226" s="14" t="s">
        <v>275</v>
      </c>
      <c r="T226" s="14" t="s">
        <v>386</v>
      </c>
      <c r="U226" s="14" t="s">
        <v>8216</v>
      </c>
    </row>
    <row r="227">
      <c r="L227" s="2033">
        <v>44810.0</v>
      </c>
      <c r="M227" s="14" t="s">
        <v>275</v>
      </c>
      <c r="N227" s="14" t="s">
        <v>386</v>
      </c>
      <c r="O227" s="14" t="s">
        <v>8216</v>
      </c>
      <c r="R227" s="2033">
        <v>44794.0</v>
      </c>
      <c r="S227" s="14" t="s">
        <v>275</v>
      </c>
      <c r="T227" s="14" t="s">
        <v>386</v>
      </c>
      <c r="U227" s="14" t="s">
        <v>8215</v>
      </c>
    </row>
    <row r="228">
      <c r="L228" s="2033">
        <v>44810.0</v>
      </c>
      <c r="M228" s="14" t="s">
        <v>275</v>
      </c>
      <c r="N228" s="14" t="s">
        <v>386</v>
      </c>
      <c r="O228" s="14" t="s">
        <v>8215</v>
      </c>
      <c r="R228" s="2033">
        <v>44810.0</v>
      </c>
      <c r="S228" s="14" t="s">
        <v>207</v>
      </c>
      <c r="T228" s="14" t="s">
        <v>212</v>
      </c>
      <c r="U228" s="14" t="s">
        <v>6627</v>
      </c>
    </row>
    <row r="229">
      <c r="L229" s="2033">
        <v>44810.0</v>
      </c>
      <c r="M229" s="14" t="s">
        <v>275</v>
      </c>
      <c r="N229" s="14" t="s">
        <v>386</v>
      </c>
      <c r="O229" s="14" t="s">
        <v>8216</v>
      </c>
      <c r="R229" s="2033">
        <v>44810.0</v>
      </c>
      <c r="S229" s="14" t="s">
        <v>207</v>
      </c>
      <c r="T229" s="14" t="s">
        <v>386</v>
      </c>
      <c r="U229" s="14" t="s">
        <v>8192</v>
      </c>
    </row>
    <row r="230">
      <c r="L230" s="2033">
        <v>44810.0</v>
      </c>
      <c r="M230" s="14" t="s">
        <v>384</v>
      </c>
      <c r="N230" s="14" t="s">
        <v>386</v>
      </c>
      <c r="O230" s="14" t="s">
        <v>8197</v>
      </c>
      <c r="R230" s="2033">
        <v>44810.0</v>
      </c>
      <c r="S230" s="14" t="s">
        <v>207</v>
      </c>
      <c r="T230" s="14" t="s">
        <v>386</v>
      </c>
      <c r="U230" s="14" t="s">
        <v>8208</v>
      </c>
    </row>
    <row r="231">
      <c r="L231" s="2033">
        <v>44810.0</v>
      </c>
      <c r="M231" s="14" t="s">
        <v>384</v>
      </c>
      <c r="N231" s="14" t="s">
        <v>212</v>
      </c>
      <c r="O231" s="14" t="s">
        <v>1226</v>
      </c>
      <c r="R231" s="2033">
        <v>44810.0</v>
      </c>
      <c r="S231" s="14" t="s">
        <v>207</v>
      </c>
      <c r="T231" s="14" t="s">
        <v>386</v>
      </c>
      <c r="U231" s="14" t="s">
        <v>8192</v>
      </c>
    </row>
    <row r="232">
      <c r="L232" s="2033">
        <v>44810.0</v>
      </c>
      <c r="M232" s="14" t="s">
        <v>384</v>
      </c>
      <c r="N232" s="14" t="s">
        <v>386</v>
      </c>
      <c r="O232" s="14" t="s">
        <v>8197</v>
      </c>
      <c r="R232" s="2033">
        <v>44812.0</v>
      </c>
      <c r="S232" s="14" t="s">
        <v>453</v>
      </c>
      <c r="T232" s="14" t="s">
        <v>386</v>
      </c>
      <c r="U232" s="14" t="s">
        <v>8211</v>
      </c>
    </row>
    <row r="233">
      <c r="L233" s="2033">
        <v>44810.0</v>
      </c>
      <c r="M233" s="14" t="s">
        <v>453</v>
      </c>
      <c r="N233" s="14" t="s">
        <v>212</v>
      </c>
      <c r="O233" s="14" t="s">
        <v>6517</v>
      </c>
      <c r="R233" s="2033">
        <v>44812.0</v>
      </c>
      <c r="S233" s="14" t="s">
        <v>453</v>
      </c>
      <c r="T233" s="14" t="s">
        <v>212</v>
      </c>
      <c r="U233" s="14" t="s">
        <v>6530</v>
      </c>
    </row>
    <row r="234">
      <c r="L234" s="2033">
        <v>44810.0</v>
      </c>
      <c r="M234" s="14" t="s">
        <v>453</v>
      </c>
      <c r="N234" s="14" t="s">
        <v>386</v>
      </c>
      <c r="O234" s="14" t="s">
        <v>8191</v>
      </c>
      <c r="R234" s="2033">
        <v>44812.0</v>
      </c>
      <c r="S234" s="14" t="s">
        <v>453</v>
      </c>
      <c r="T234" s="14" t="s">
        <v>212</v>
      </c>
      <c r="U234" s="14" t="s">
        <v>6523</v>
      </c>
    </row>
    <row r="235">
      <c r="L235" s="2033">
        <v>44810.0</v>
      </c>
      <c r="M235" s="14" t="s">
        <v>453</v>
      </c>
      <c r="N235" s="14" t="s">
        <v>386</v>
      </c>
      <c r="O235" s="14" t="s">
        <v>8205</v>
      </c>
      <c r="R235" s="2033">
        <v>44812.0</v>
      </c>
      <c r="S235" s="14" t="s">
        <v>453</v>
      </c>
      <c r="T235" s="14" t="s">
        <v>386</v>
      </c>
      <c r="U235" s="14" t="s">
        <v>8191</v>
      </c>
    </row>
    <row r="236">
      <c r="L236" s="2033">
        <v>44810.0</v>
      </c>
      <c r="M236" s="14" t="s">
        <v>453</v>
      </c>
      <c r="N236" s="14" t="s">
        <v>386</v>
      </c>
      <c r="O236" s="14" t="s">
        <v>8205</v>
      </c>
      <c r="R236" s="2033">
        <v>44812.0</v>
      </c>
      <c r="S236" s="14" t="s">
        <v>249</v>
      </c>
      <c r="T236" s="14" t="s">
        <v>212</v>
      </c>
      <c r="U236" s="14" t="s">
        <v>6798</v>
      </c>
    </row>
    <row r="237">
      <c r="L237" s="2033">
        <v>44810.0</v>
      </c>
      <c r="M237" s="14" t="s">
        <v>249</v>
      </c>
      <c r="N237" s="14" t="s">
        <v>386</v>
      </c>
      <c r="O237" s="14" t="s">
        <v>8218</v>
      </c>
      <c r="R237" s="2033">
        <v>44812.0</v>
      </c>
      <c r="S237" s="14" t="s">
        <v>249</v>
      </c>
      <c r="T237" s="14" t="s">
        <v>386</v>
      </c>
      <c r="U237" s="14" t="s">
        <v>8217</v>
      </c>
    </row>
    <row r="238">
      <c r="L238" s="2033">
        <v>44810.0</v>
      </c>
      <c r="M238" s="14" t="s">
        <v>249</v>
      </c>
      <c r="N238" s="14" t="s">
        <v>386</v>
      </c>
      <c r="O238" s="14" t="s">
        <v>8218</v>
      </c>
      <c r="R238" s="2033">
        <v>44812.0</v>
      </c>
      <c r="S238" s="14" t="s">
        <v>249</v>
      </c>
      <c r="T238" s="14" t="s">
        <v>386</v>
      </c>
      <c r="U238" s="14" t="s">
        <v>8202</v>
      </c>
    </row>
    <row r="239">
      <c r="L239" s="2033">
        <v>44810.0</v>
      </c>
      <c r="M239" s="14" t="s">
        <v>249</v>
      </c>
      <c r="N239" s="14" t="s">
        <v>386</v>
      </c>
      <c r="O239" s="14" t="s">
        <v>8187</v>
      </c>
      <c r="R239" s="2033">
        <v>44812.0</v>
      </c>
      <c r="S239" s="14" t="s">
        <v>208</v>
      </c>
      <c r="T239" s="14" t="s">
        <v>386</v>
      </c>
      <c r="U239" s="14" t="s">
        <v>8201</v>
      </c>
    </row>
    <row r="240">
      <c r="L240" s="2033">
        <v>44819.0</v>
      </c>
      <c r="M240" s="14" t="s">
        <v>275</v>
      </c>
      <c r="N240" s="14" t="s">
        <v>212</v>
      </c>
      <c r="O240" s="14" t="s">
        <v>6697</v>
      </c>
      <c r="R240" s="2033">
        <v>44812.0</v>
      </c>
      <c r="S240" s="14" t="s">
        <v>208</v>
      </c>
      <c r="T240" s="14" t="s">
        <v>212</v>
      </c>
      <c r="U240" s="14" t="s">
        <v>6677</v>
      </c>
    </row>
    <row r="241">
      <c r="L241" s="2033">
        <v>44819.0</v>
      </c>
      <c r="M241" s="14" t="s">
        <v>384</v>
      </c>
      <c r="N241" s="14" t="s">
        <v>386</v>
      </c>
      <c r="O241" s="14" t="s">
        <v>8199</v>
      </c>
      <c r="R241" s="2033">
        <v>44812.0</v>
      </c>
      <c r="S241" s="14" t="s">
        <v>208</v>
      </c>
      <c r="T241" s="14" t="s">
        <v>386</v>
      </c>
      <c r="U241" s="14" t="s">
        <v>8201</v>
      </c>
    </row>
    <row r="242">
      <c r="L242" s="2033">
        <v>44819.0</v>
      </c>
      <c r="M242" s="14" t="s">
        <v>208</v>
      </c>
      <c r="N242" s="14" t="s">
        <v>386</v>
      </c>
      <c r="O242" s="14" t="s">
        <v>8203</v>
      </c>
      <c r="R242" s="2033">
        <v>44812.0</v>
      </c>
      <c r="S242" s="14" t="s">
        <v>208</v>
      </c>
      <c r="T242" s="14" t="s">
        <v>386</v>
      </c>
      <c r="U242" s="14" t="s">
        <v>8201</v>
      </c>
    </row>
    <row r="243">
      <c r="L243" s="2033">
        <v>44819.0</v>
      </c>
      <c r="M243" s="14" t="s">
        <v>208</v>
      </c>
      <c r="N243" s="14" t="s">
        <v>386</v>
      </c>
      <c r="O243" s="14" t="s">
        <v>8201</v>
      </c>
      <c r="R243" s="2033">
        <v>44812.0</v>
      </c>
      <c r="S243" s="14" t="s">
        <v>384</v>
      </c>
      <c r="T243" s="14" t="s">
        <v>386</v>
      </c>
      <c r="U243" s="14" t="s">
        <v>8207</v>
      </c>
    </row>
    <row r="244">
      <c r="L244" s="2033">
        <v>44819.0</v>
      </c>
      <c r="M244" s="14" t="s">
        <v>208</v>
      </c>
      <c r="N244" s="14" t="s">
        <v>386</v>
      </c>
      <c r="O244" s="14" t="s">
        <v>8203</v>
      </c>
      <c r="R244" s="2033">
        <v>44812.0</v>
      </c>
      <c r="S244" s="14" t="s">
        <v>384</v>
      </c>
      <c r="T244" s="14" t="s">
        <v>386</v>
      </c>
      <c r="U244" s="14" t="s">
        <v>8199</v>
      </c>
    </row>
    <row r="245">
      <c r="L245" s="2033">
        <v>44819.0</v>
      </c>
      <c r="M245" s="14" t="s">
        <v>208</v>
      </c>
      <c r="N245" s="14" t="s">
        <v>386</v>
      </c>
      <c r="O245" s="14" t="s">
        <v>8220</v>
      </c>
      <c r="R245" s="2033">
        <v>44812.0</v>
      </c>
      <c r="S245" s="14" t="s">
        <v>384</v>
      </c>
      <c r="T245" s="14" t="s">
        <v>386</v>
      </c>
      <c r="U245" s="14" t="s">
        <v>8197</v>
      </c>
    </row>
    <row r="246">
      <c r="L246" s="2033">
        <v>44819.0</v>
      </c>
      <c r="M246" s="14" t="s">
        <v>249</v>
      </c>
      <c r="N246" s="14" t="s">
        <v>212</v>
      </c>
      <c r="O246" s="14" t="s">
        <v>6772</v>
      </c>
      <c r="R246" s="2033">
        <v>44812.0</v>
      </c>
      <c r="S246" s="14" t="s">
        <v>384</v>
      </c>
      <c r="T246" s="14" t="s">
        <v>386</v>
      </c>
      <c r="U246" s="14" t="s">
        <v>8193</v>
      </c>
    </row>
    <row r="247">
      <c r="L247" s="2033">
        <v>44819.0</v>
      </c>
      <c r="M247" s="14" t="s">
        <v>384</v>
      </c>
      <c r="N247" s="14" t="s">
        <v>386</v>
      </c>
      <c r="O247" s="14" t="s">
        <v>8197</v>
      </c>
      <c r="R247" s="2033">
        <v>44812.0</v>
      </c>
      <c r="S247" s="14" t="s">
        <v>383</v>
      </c>
      <c r="T247" s="14" t="s">
        <v>386</v>
      </c>
      <c r="U247" s="14" t="s">
        <v>8221</v>
      </c>
    </row>
    <row r="248">
      <c r="L248" s="2033">
        <v>44819.0</v>
      </c>
      <c r="M248" s="14" t="s">
        <v>384</v>
      </c>
      <c r="N248" s="14" t="s">
        <v>386</v>
      </c>
      <c r="O248" s="14" t="s">
        <v>8193</v>
      </c>
      <c r="R248" s="2033">
        <v>44812.0</v>
      </c>
      <c r="S248" s="14" t="s">
        <v>383</v>
      </c>
      <c r="T248" s="14" t="s">
        <v>386</v>
      </c>
      <c r="U248" s="14" t="s">
        <v>8204</v>
      </c>
    </row>
    <row r="249">
      <c r="L249" s="2033">
        <v>44819.0</v>
      </c>
      <c r="M249" s="14" t="s">
        <v>249</v>
      </c>
      <c r="N249" s="14" t="s">
        <v>386</v>
      </c>
      <c r="O249" s="14" t="s">
        <v>8212</v>
      </c>
      <c r="R249" s="2033">
        <v>44812.0</v>
      </c>
      <c r="S249" s="14" t="s">
        <v>383</v>
      </c>
      <c r="T249" s="14" t="s">
        <v>386</v>
      </c>
      <c r="U249" s="14" t="s">
        <v>8204</v>
      </c>
    </row>
    <row r="250">
      <c r="L250" s="2033">
        <v>44819.0</v>
      </c>
      <c r="M250" s="14" t="s">
        <v>249</v>
      </c>
      <c r="N250" s="14" t="s">
        <v>386</v>
      </c>
      <c r="O250" s="14" t="s">
        <v>8187</v>
      </c>
      <c r="R250" s="2033">
        <v>44812.0</v>
      </c>
      <c r="S250" s="14" t="s">
        <v>275</v>
      </c>
      <c r="T250" s="14" t="s">
        <v>386</v>
      </c>
      <c r="U250" s="14" t="s">
        <v>8198</v>
      </c>
    </row>
    <row r="251">
      <c r="L251" s="2033">
        <v>44827.0</v>
      </c>
      <c r="M251" s="14" t="s">
        <v>249</v>
      </c>
      <c r="N251" s="14" t="s">
        <v>386</v>
      </c>
      <c r="O251" s="14" t="s">
        <v>8218</v>
      </c>
      <c r="R251" s="2033">
        <v>44819.0</v>
      </c>
      <c r="S251" s="14" t="s">
        <v>383</v>
      </c>
      <c r="T251" s="14" t="s">
        <v>386</v>
      </c>
      <c r="U251" s="14" t="s">
        <v>8209</v>
      </c>
    </row>
    <row r="252">
      <c r="L252" s="2033">
        <v>44827.0</v>
      </c>
      <c r="M252" s="14" t="s">
        <v>249</v>
      </c>
      <c r="N252" s="14" t="s">
        <v>386</v>
      </c>
      <c r="O252" s="14" t="s">
        <v>8187</v>
      </c>
      <c r="R252" s="2033">
        <v>44819.0</v>
      </c>
      <c r="S252" s="14" t="s">
        <v>275</v>
      </c>
      <c r="T252" s="14" t="s">
        <v>386</v>
      </c>
      <c r="U252" s="14" t="s">
        <v>8198</v>
      </c>
    </row>
    <row r="253">
      <c r="L253" s="2033">
        <v>44827.0</v>
      </c>
      <c r="M253" s="14" t="s">
        <v>275</v>
      </c>
      <c r="N253" s="14" t="s">
        <v>386</v>
      </c>
      <c r="O253" s="14" t="s">
        <v>8216</v>
      </c>
      <c r="R253" s="2033">
        <v>44819.0</v>
      </c>
      <c r="S253" s="14" t="s">
        <v>275</v>
      </c>
      <c r="T253" s="14" t="s">
        <v>386</v>
      </c>
      <c r="U253" s="14" t="s">
        <v>8214</v>
      </c>
    </row>
    <row r="254">
      <c r="L254" s="2033">
        <v>44827.0</v>
      </c>
      <c r="M254" s="14" t="s">
        <v>275</v>
      </c>
      <c r="N254" s="14" t="s">
        <v>386</v>
      </c>
      <c r="O254" s="14" t="s">
        <v>8214</v>
      </c>
      <c r="R254" s="2033">
        <v>44819.0</v>
      </c>
      <c r="S254" s="14" t="s">
        <v>275</v>
      </c>
      <c r="T254" s="14" t="s">
        <v>386</v>
      </c>
      <c r="U254" s="14" t="s">
        <v>8216</v>
      </c>
    </row>
    <row r="255">
      <c r="L255" s="2033">
        <v>44827.0</v>
      </c>
      <c r="M255" s="14" t="s">
        <v>275</v>
      </c>
      <c r="N255" s="14" t="s">
        <v>386</v>
      </c>
      <c r="O255" s="14" t="s">
        <v>8215</v>
      </c>
      <c r="R255" s="2033">
        <v>44819.0</v>
      </c>
      <c r="S255" s="14" t="s">
        <v>249</v>
      </c>
      <c r="T255" s="14" t="s">
        <v>212</v>
      </c>
      <c r="U255" s="14" t="s">
        <v>6785</v>
      </c>
    </row>
    <row r="256">
      <c r="L256" s="2033">
        <v>44827.0</v>
      </c>
      <c r="M256" s="14" t="s">
        <v>384</v>
      </c>
      <c r="N256" s="14" t="s">
        <v>212</v>
      </c>
      <c r="O256" s="14" t="s">
        <v>1226</v>
      </c>
      <c r="R256" s="2033">
        <v>44819.0</v>
      </c>
      <c r="S256" s="14" t="s">
        <v>249</v>
      </c>
      <c r="T256" s="14" t="s">
        <v>386</v>
      </c>
      <c r="U256" s="14" t="s">
        <v>8202</v>
      </c>
    </row>
    <row r="257">
      <c r="L257" s="2033">
        <v>44827.0</v>
      </c>
      <c r="M257" s="14" t="s">
        <v>384</v>
      </c>
      <c r="N257" s="14" t="s">
        <v>386</v>
      </c>
      <c r="O257" s="14" t="s">
        <v>8193</v>
      </c>
      <c r="R257" s="2033">
        <v>44819.0</v>
      </c>
      <c r="S257" s="14" t="s">
        <v>249</v>
      </c>
      <c r="T257" s="14" t="s">
        <v>386</v>
      </c>
      <c r="U257" s="14" t="s">
        <v>8190</v>
      </c>
    </row>
    <row r="258">
      <c r="L258" s="2033">
        <v>44859.0</v>
      </c>
      <c r="M258" s="14" t="s">
        <v>207</v>
      </c>
      <c r="N258" s="14" t="s">
        <v>386</v>
      </c>
      <c r="O258" s="14" t="s">
        <v>8195</v>
      </c>
      <c r="R258" s="2033">
        <v>44819.0</v>
      </c>
      <c r="S258" s="14" t="s">
        <v>275</v>
      </c>
      <c r="T258" s="14" t="s">
        <v>386</v>
      </c>
      <c r="U258" s="14" t="s">
        <v>8216</v>
      </c>
    </row>
    <row r="259">
      <c r="L259" s="2033">
        <v>44859.0</v>
      </c>
      <c r="M259" s="14" t="s">
        <v>275</v>
      </c>
      <c r="N259" s="14" t="s">
        <v>386</v>
      </c>
      <c r="O259" s="14" t="s">
        <v>8216</v>
      </c>
      <c r="R259" s="2033">
        <v>44819.0</v>
      </c>
      <c r="S259" s="14" t="s">
        <v>384</v>
      </c>
      <c r="T259" s="14" t="s">
        <v>386</v>
      </c>
      <c r="U259" s="14" t="s">
        <v>8199</v>
      </c>
    </row>
    <row r="260">
      <c r="L260" s="2033">
        <v>44859.0</v>
      </c>
      <c r="M260" s="14" t="s">
        <v>275</v>
      </c>
      <c r="N260" s="14" t="s">
        <v>386</v>
      </c>
      <c r="O260" s="14" t="s">
        <v>8216</v>
      </c>
      <c r="R260" s="2033">
        <v>44819.0</v>
      </c>
      <c r="S260" s="14" t="s">
        <v>384</v>
      </c>
      <c r="T260" s="14" t="s">
        <v>386</v>
      </c>
      <c r="U260" s="14" t="s">
        <v>8199</v>
      </c>
    </row>
    <row r="261">
      <c r="L261" s="2033">
        <v>44859.0</v>
      </c>
      <c r="M261" s="14" t="s">
        <v>275</v>
      </c>
      <c r="N261" s="14" t="s">
        <v>212</v>
      </c>
      <c r="O261" s="14" t="s">
        <v>6697</v>
      </c>
      <c r="R261" s="2033">
        <v>44841.0</v>
      </c>
      <c r="S261" s="14" t="s">
        <v>249</v>
      </c>
      <c r="T261" s="14" t="s">
        <v>386</v>
      </c>
      <c r="U261" s="14" t="s">
        <v>8218</v>
      </c>
    </row>
    <row r="262">
      <c r="L262" s="2033">
        <v>44859.0</v>
      </c>
      <c r="M262" s="14" t="s">
        <v>275</v>
      </c>
      <c r="N262" s="14" t="s">
        <v>386</v>
      </c>
      <c r="O262" s="14" t="s">
        <v>8214</v>
      </c>
      <c r="R262" s="2033">
        <v>44841.0</v>
      </c>
      <c r="S262" s="14" t="s">
        <v>249</v>
      </c>
      <c r="T262" s="14" t="s">
        <v>386</v>
      </c>
      <c r="U262" s="14" t="s">
        <v>8210</v>
      </c>
    </row>
    <row r="263">
      <c r="L263" s="2033">
        <v>44859.0</v>
      </c>
      <c r="M263" s="14" t="s">
        <v>275</v>
      </c>
      <c r="N263" s="14" t="s">
        <v>386</v>
      </c>
      <c r="O263" s="14" t="s">
        <v>8215</v>
      </c>
      <c r="R263" s="2033">
        <v>44841.0</v>
      </c>
      <c r="S263" s="14" t="s">
        <v>249</v>
      </c>
      <c r="T263" s="14" t="s">
        <v>386</v>
      </c>
      <c r="U263" s="14" t="s">
        <v>8212</v>
      </c>
    </row>
    <row r="264">
      <c r="L264" s="2033">
        <v>44859.0</v>
      </c>
      <c r="M264" s="14" t="s">
        <v>384</v>
      </c>
      <c r="N264" s="14" t="s">
        <v>386</v>
      </c>
      <c r="O264" s="14" t="s">
        <v>8193</v>
      </c>
      <c r="R264" s="2033">
        <v>44841.0</v>
      </c>
      <c r="S264" s="14" t="s">
        <v>249</v>
      </c>
      <c r="T264" s="14" t="s">
        <v>386</v>
      </c>
      <c r="U264" s="14" t="s">
        <v>8189</v>
      </c>
    </row>
    <row r="265">
      <c r="L265" s="2033">
        <v>44859.0</v>
      </c>
      <c r="M265" s="14" t="s">
        <v>384</v>
      </c>
      <c r="N265" s="14" t="s">
        <v>386</v>
      </c>
      <c r="O265" s="14" t="s">
        <v>8193</v>
      </c>
      <c r="R265" s="2033">
        <v>44841.0</v>
      </c>
      <c r="S265" s="14" t="s">
        <v>207</v>
      </c>
      <c r="T265" s="14" t="s">
        <v>386</v>
      </c>
      <c r="U265" s="14" t="s">
        <v>8192</v>
      </c>
    </row>
    <row r="266">
      <c r="L266" s="2033">
        <v>44859.0</v>
      </c>
      <c r="M266" s="14" t="s">
        <v>384</v>
      </c>
      <c r="N266" s="14" t="s">
        <v>386</v>
      </c>
      <c r="O266" s="14" t="s">
        <v>8197</v>
      </c>
      <c r="R266" s="2033">
        <v>44841.0</v>
      </c>
      <c r="S266" s="14" t="s">
        <v>207</v>
      </c>
      <c r="T266" s="14" t="s">
        <v>212</v>
      </c>
      <c r="U266" s="14" t="s">
        <v>6627</v>
      </c>
    </row>
    <row r="267">
      <c r="L267" s="2033">
        <v>44859.0</v>
      </c>
      <c r="M267" s="14" t="s">
        <v>249</v>
      </c>
      <c r="N267" s="14" t="s">
        <v>386</v>
      </c>
      <c r="O267" s="14" t="s">
        <v>8218</v>
      </c>
      <c r="R267" s="2033">
        <v>44841.0</v>
      </c>
      <c r="S267" s="14" t="s">
        <v>207</v>
      </c>
      <c r="T267" s="14" t="s">
        <v>386</v>
      </c>
      <c r="U267" s="14" t="s">
        <v>8208</v>
      </c>
    </row>
    <row r="268">
      <c r="L268" s="2033">
        <v>44859.0</v>
      </c>
      <c r="M268" s="14" t="s">
        <v>249</v>
      </c>
      <c r="N268" s="14" t="s">
        <v>386</v>
      </c>
      <c r="O268" s="14" t="s">
        <v>8218</v>
      </c>
      <c r="R268" s="2033">
        <v>44841.0</v>
      </c>
      <c r="S268" s="14" t="s">
        <v>207</v>
      </c>
      <c r="T268" s="14" t="s">
        <v>386</v>
      </c>
      <c r="U268" s="14" t="s">
        <v>8192</v>
      </c>
    </row>
    <row r="269">
      <c r="L269" s="2033">
        <v>44859.0</v>
      </c>
      <c r="M269" s="14" t="s">
        <v>249</v>
      </c>
      <c r="N269" s="14" t="s">
        <v>386</v>
      </c>
      <c r="O269" s="14" t="s">
        <v>8187</v>
      </c>
      <c r="R269" s="2033">
        <v>44841.0</v>
      </c>
      <c r="S269" s="14" t="s">
        <v>384</v>
      </c>
      <c r="T269" s="14" t="s">
        <v>386</v>
      </c>
      <c r="U269" s="14" t="s">
        <v>8207</v>
      </c>
    </row>
    <row r="270">
      <c r="L270" s="2033">
        <v>44868.0</v>
      </c>
      <c r="M270" s="14" t="s">
        <v>383</v>
      </c>
      <c r="N270" s="14" t="s">
        <v>212</v>
      </c>
      <c r="O270" s="14" t="s">
        <v>6614</v>
      </c>
      <c r="R270" s="2033">
        <v>44841.0</v>
      </c>
      <c r="S270" s="14" t="s">
        <v>384</v>
      </c>
      <c r="T270" s="14" t="s">
        <v>386</v>
      </c>
      <c r="U270" s="14" t="s">
        <v>8197</v>
      </c>
    </row>
    <row r="271">
      <c r="L271" s="2033">
        <v>44868.0</v>
      </c>
      <c r="M271" s="14" t="s">
        <v>383</v>
      </c>
      <c r="N271" s="14" t="s">
        <v>386</v>
      </c>
      <c r="O271" s="14" t="s">
        <v>8221</v>
      </c>
      <c r="R271" s="2033">
        <v>44841.0</v>
      </c>
      <c r="S271" s="14" t="s">
        <v>384</v>
      </c>
      <c r="T271" s="14" t="s">
        <v>212</v>
      </c>
      <c r="U271" s="14" t="s">
        <v>6561</v>
      </c>
    </row>
    <row r="272">
      <c r="L272" s="2033">
        <v>44868.0</v>
      </c>
      <c r="M272" s="14" t="s">
        <v>383</v>
      </c>
      <c r="N272" s="14" t="s">
        <v>212</v>
      </c>
      <c r="O272" s="14" t="s">
        <v>6585</v>
      </c>
      <c r="R272" s="2033">
        <v>44841.0</v>
      </c>
      <c r="S272" s="14" t="s">
        <v>384</v>
      </c>
      <c r="T272" s="14" t="s">
        <v>212</v>
      </c>
      <c r="U272" s="14" t="s">
        <v>8222</v>
      </c>
    </row>
    <row r="273">
      <c r="L273" s="2033">
        <v>44868.0</v>
      </c>
      <c r="M273" s="14" t="s">
        <v>383</v>
      </c>
      <c r="N273" s="14" t="s">
        <v>386</v>
      </c>
      <c r="O273" s="14" t="s">
        <v>8209</v>
      </c>
      <c r="R273" s="2036">
        <v>44853.0</v>
      </c>
      <c r="S273" s="14" t="s">
        <v>384</v>
      </c>
      <c r="T273" s="14" t="s">
        <v>386</v>
      </c>
      <c r="U273" s="14" t="s">
        <v>8207</v>
      </c>
    </row>
    <row r="274">
      <c r="L274" s="2033">
        <v>44868.0</v>
      </c>
      <c r="M274" s="14" t="s">
        <v>207</v>
      </c>
      <c r="N274" s="14" t="s">
        <v>386</v>
      </c>
      <c r="O274" s="14" t="s">
        <v>8208</v>
      </c>
      <c r="R274" s="2036">
        <v>44853.0</v>
      </c>
      <c r="S274" s="14" t="s">
        <v>384</v>
      </c>
      <c r="T274" s="14" t="s">
        <v>386</v>
      </c>
      <c r="U274" s="14" t="s">
        <v>8199</v>
      </c>
    </row>
    <row r="275">
      <c r="L275" s="2033">
        <v>44868.0</v>
      </c>
      <c r="M275" s="14" t="s">
        <v>207</v>
      </c>
      <c r="N275" s="14" t="s">
        <v>386</v>
      </c>
      <c r="O275" s="14" t="s">
        <v>8192</v>
      </c>
      <c r="R275" s="2036">
        <v>44853.0</v>
      </c>
      <c r="S275" s="14" t="s">
        <v>275</v>
      </c>
      <c r="T275" s="14" t="s">
        <v>386</v>
      </c>
      <c r="U275" s="14" t="s">
        <v>8198</v>
      </c>
    </row>
    <row r="276">
      <c r="L276" s="2033">
        <v>44868.0</v>
      </c>
      <c r="M276" s="14" t="s">
        <v>207</v>
      </c>
      <c r="N276" s="14" t="s">
        <v>386</v>
      </c>
      <c r="O276" s="14" t="s">
        <v>8192</v>
      </c>
      <c r="R276" s="2036">
        <v>44853.0</v>
      </c>
      <c r="S276" s="14" t="s">
        <v>275</v>
      </c>
      <c r="T276" s="14" t="s">
        <v>386</v>
      </c>
      <c r="U276" s="14" t="s">
        <v>8198</v>
      </c>
    </row>
    <row r="277">
      <c r="L277" s="2033">
        <v>44868.0</v>
      </c>
      <c r="M277" s="14" t="s">
        <v>207</v>
      </c>
      <c r="N277" s="14" t="s">
        <v>386</v>
      </c>
      <c r="O277" s="14" t="s">
        <v>8206</v>
      </c>
      <c r="R277" s="2036">
        <v>44853.0</v>
      </c>
      <c r="S277" s="14" t="s">
        <v>249</v>
      </c>
      <c r="T277" s="14" t="s">
        <v>386</v>
      </c>
      <c r="U277" s="14" t="s">
        <v>8210</v>
      </c>
    </row>
    <row r="278">
      <c r="L278" s="2033">
        <v>44868.0</v>
      </c>
      <c r="M278" s="14" t="s">
        <v>249</v>
      </c>
      <c r="N278" s="14" t="s">
        <v>212</v>
      </c>
      <c r="O278" s="14" t="s">
        <v>6785</v>
      </c>
      <c r="R278" s="2036">
        <v>44853.0</v>
      </c>
      <c r="S278" s="14" t="s">
        <v>249</v>
      </c>
      <c r="T278" s="14" t="s">
        <v>386</v>
      </c>
      <c r="U278" s="14" t="s">
        <v>8210</v>
      </c>
    </row>
    <row r="279">
      <c r="L279" s="2033">
        <v>44868.0</v>
      </c>
      <c r="M279" s="14" t="s">
        <v>249</v>
      </c>
      <c r="N279" s="14" t="s">
        <v>386</v>
      </c>
      <c r="O279" s="14" t="s">
        <v>8210</v>
      </c>
      <c r="R279" s="2036">
        <v>44858.0</v>
      </c>
      <c r="S279" s="14" t="s">
        <v>275</v>
      </c>
      <c r="T279" s="14" t="s">
        <v>212</v>
      </c>
      <c r="U279" s="14" t="s">
        <v>6697</v>
      </c>
    </row>
    <row r="280">
      <c r="L280" s="2033">
        <v>44868.0</v>
      </c>
      <c r="M280" s="14" t="s">
        <v>249</v>
      </c>
      <c r="N280" s="14" t="s">
        <v>386</v>
      </c>
      <c r="O280" s="14" t="s">
        <v>8187</v>
      </c>
      <c r="R280" s="2036">
        <v>44858.0</v>
      </c>
      <c r="S280" s="14" t="s">
        <v>275</v>
      </c>
      <c r="T280" s="14" t="s">
        <v>386</v>
      </c>
      <c r="U280" s="14" t="s">
        <v>8198</v>
      </c>
    </row>
    <row r="281">
      <c r="L281" s="2033">
        <v>44868.0</v>
      </c>
      <c r="M281" s="14" t="s">
        <v>249</v>
      </c>
      <c r="N281" s="14" t="s">
        <v>386</v>
      </c>
      <c r="O281" s="14" t="s">
        <v>8212</v>
      </c>
      <c r="R281" s="2036">
        <v>44858.0</v>
      </c>
      <c r="S281" s="14" t="s">
        <v>249</v>
      </c>
      <c r="T281" s="14" t="s">
        <v>386</v>
      </c>
      <c r="U281" s="14" t="s">
        <v>8187</v>
      </c>
    </row>
    <row r="282">
      <c r="L282" s="2033">
        <v>44868.0</v>
      </c>
      <c r="M282" s="14" t="s">
        <v>453</v>
      </c>
      <c r="N282" s="14" t="s">
        <v>386</v>
      </c>
      <c r="O282" s="14" t="s">
        <v>8191</v>
      </c>
      <c r="R282" s="2036">
        <v>44858.0</v>
      </c>
      <c r="S282" s="14" t="s">
        <v>384</v>
      </c>
      <c r="T282" s="14" t="s">
        <v>386</v>
      </c>
      <c r="U282" s="14" t="s">
        <v>8207</v>
      </c>
    </row>
    <row r="283">
      <c r="L283" s="2033">
        <v>44868.0</v>
      </c>
      <c r="M283" s="14" t="s">
        <v>453</v>
      </c>
      <c r="N283" s="14" t="s">
        <v>212</v>
      </c>
      <c r="O283" s="14" t="s">
        <v>6530</v>
      </c>
      <c r="R283" s="2036">
        <v>44871.0</v>
      </c>
      <c r="S283" s="14" t="s">
        <v>383</v>
      </c>
      <c r="T283" s="14" t="s">
        <v>386</v>
      </c>
      <c r="U283" s="14" t="s">
        <v>8219</v>
      </c>
    </row>
    <row r="284">
      <c r="L284" s="2033">
        <v>44868.0</v>
      </c>
      <c r="M284" s="14" t="s">
        <v>453</v>
      </c>
      <c r="N284" s="14" t="s">
        <v>386</v>
      </c>
      <c r="O284" s="14" t="s">
        <v>8211</v>
      </c>
      <c r="R284" s="2036">
        <v>44871.0</v>
      </c>
      <c r="S284" s="14" t="s">
        <v>383</v>
      </c>
      <c r="T284" s="14" t="s">
        <v>386</v>
      </c>
      <c r="U284" s="14" t="s">
        <v>8204</v>
      </c>
    </row>
    <row r="285">
      <c r="L285" s="2033">
        <v>44889.0</v>
      </c>
      <c r="M285" s="14" t="s">
        <v>275</v>
      </c>
      <c r="N285" s="14" t="s">
        <v>386</v>
      </c>
      <c r="O285" s="14" t="s">
        <v>8215</v>
      </c>
      <c r="R285" s="2036">
        <v>44871.0</v>
      </c>
      <c r="S285" s="14" t="s">
        <v>383</v>
      </c>
      <c r="T285" s="14" t="s">
        <v>386</v>
      </c>
      <c r="U285" s="14" t="s">
        <v>8209</v>
      </c>
    </row>
    <row r="286">
      <c r="L286" s="2033">
        <v>44889.0</v>
      </c>
      <c r="M286" s="14" t="s">
        <v>275</v>
      </c>
      <c r="N286" s="14" t="s">
        <v>386</v>
      </c>
      <c r="O286" s="14" t="s">
        <v>8215</v>
      </c>
      <c r="R286" s="2036">
        <v>44871.0</v>
      </c>
      <c r="S286" s="14" t="s">
        <v>383</v>
      </c>
      <c r="T286" s="14" t="s">
        <v>386</v>
      </c>
      <c r="U286" s="14" t="s">
        <v>8209</v>
      </c>
    </row>
    <row r="287">
      <c r="L287" s="2033">
        <v>44889.0</v>
      </c>
      <c r="M287" s="14" t="s">
        <v>275</v>
      </c>
      <c r="N287" s="14" t="s">
        <v>386</v>
      </c>
      <c r="O287" s="14" t="s">
        <v>8216</v>
      </c>
      <c r="R287" s="2036">
        <v>44871.0</v>
      </c>
      <c r="S287" s="14" t="s">
        <v>453</v>
      </c>
      <c r="T287" s="14" t="s">
        <v>386</v>
      </c>
      <c r="U287" s="14" t="s">
        <v>8205</v>
      </c>
    </row>
    <row r="288">
      <c r="L288" s="2033">
        <v>44889.0</v>
      </c>
      <c r="M288" s="14" t="s">
        <v>249</v>
      </c>
      <c r="N288" s="14" t="s">
        <v>386</v>
      </c>
      <c r="O288" s="14" t="s">
        <v>8217</v>
      </c>
      <c r="R288" s="2036">
        <v>44871.0</v>
      </c>
      <c r="S288" s="14" t="s">
        <v>453</v>
      </c>
      <c r="T288" s="14" t="s">
        <v>386</v>
      </c>
      <c r="U288" s="14" t="s">
        <v>8196</v>
      </c>
    </row>
    <row r="289">
      <c r="L289" s="2033">
        <v>44889.0</v>
      </c>
      <c r="M289" s="14" t="s">
        <v>249</v>
      </c>
      <c r="N289" s="14" t="s">
        <v>386</v>
      </c>
      <c r="O289" s="14" t="s">
        <v>8212</v>
      </c>
      <c r="R289" s="2036">
        <v>44871.0</v>
      </c>
      <c r="S289" s="14" t="s">
        <v>453</v>
      </c>
      <c r="T289" s="14" t="s">
        <v>386</v>
      </c>
      <c r="U289" s="14" t="s">
        <v>8196</v>
      </c>
    </row>
    <row r="290">
      <c r="L290" s="2033">
        <v>44889.0</v>
      </c>
      <c r="M290" s="14" t="s">
        <v>383</v>
      </c>
      <c r="N290" s="14" t="s">
        <v>386</v>
      </c>
      <c r="O290" s="14" t="s">
        <v>8209</v>
      </c>
      <c r="R290" s="2036">
        <v>44871.0</v>
      </c>
      <c r="S290" s="14" t="s">
        <v>453</v>
      </c>
      <c r="T290" s="14" t="s">
        <v>386</v>
      </c>
      <c r="U290" s="14" t="s">
        <v>8196</v>
      </c>
    </row>
    <row r="291">
      <c r="L291" s="2033">
        <v>44889.0</v>
      </c>
      <c r="M291" s="14" t="s">
        <v>383</v>
      </c>
      <c r="N291" s="14" t="s">
        <v>386</v>
      </c>
      <c r="O291" s="14" t="s">
        <v>8209</v>
      </c>
      <c r="R291" s="2036">
        <v>44871.0</v>
      </c>
      <c r="S291" s="14" t="s">
        <v>208</v>
      </c>
      <c r="T291" s="14" t="s">
        <v>386</v>
      </c>
      <c r="U291" s="14" t="s">
        <v>8220</v>
      </c>
    </row>
    <row r="292">
      <c r="L292" s="2033">
        <v>44889.0</v>
      </c>
      <c r="M292" s="14" t="s">
        <v>384</v>
      </c>
      <c r="N292" s="14" t="s">
        <v>386</v>
      </c>
      <c r="O292" s="14" t="s">
        <v>8199</v>
      </c>
      <c r="R292" s="2036">
        <v>44871.0</v>
      </c>
      <c r="S292" s="14" t="s">
        <v>208</v>
      </c>
      <c r="T292" s="14" t="s">
        <v>386</v>
      </c>
      <c r="U292" s="14" t="s">
        <v>8203</v>
      </c>
    </row>
    <row r="293">
      <c r="R293" s="2036">
        <v>44871.0</v>
      </c>
      <c r="S293" s="14" t="s">
        <v>208</v>
      </c>
      <c r="T293" s="14" t="s">
        <v>212</v>
      </c>
      <c r="U293" s="14" t="s">
        <v>6679</v>
      </c>
    </row>
    <row r="294">
      <c r="R294" s="2036">
        <v>44871.0</v>
      </c>
      <c r="S294" s="14" t="s">
        <v>208</v>
      </c>
      <c r="T294" s="14" t="s">
        <v>386</v>
      </c>
      <c r="U294" s="14" t="s">
        <v>8213</v>
      </c>
    </row>
    <row r="295">
      <c r="R295" s="2036">
        <v>44875.0</v>
      </c>
      <c r="S295" s="14" t="s">
        <v>384</v>
      </c>
      <c r="T295" s="14" t="s">
        <v>386</v>
      </c>
      <c r="U295" s="14" t="s">
        <v>8199</v>
      </c>
    </row>
    <row r="296">
      <c r="R296" s="2036">
        <v>44875.0</v>
      </c>
      <c r="S296" s="14" t="s">
        <v>384</v>
      </c>
      <c r="T296" s="14" t="s">
        <v>386</v>
      </c>
      <c r="U296" s="14" t="s">
        <v>8199</v>
      </c>
    </row>
    <row r="297">
      <c r="R297" s="2036">
        <v>44875.0</v>
      </c>
      <c r="S297" s="14" t="s">
        <v>384</v>
      </c>
      <c r="T297" s="14" t="s">
        <v>386</v>
      </c>
      <c r="U297" s="14" t="s">
        <v>8207</v>
      </c>
    </row>
    <row r="298">
      <c r="R298" s="2036">
        <v>44875.0</v>
      </c>
      <c r="S298" s="14" t="s">
        <v>384</v>
      </c>
      <c r="T298" s="14" t="s">
        <v>212</v>
      </c>
      <c r="U298" s="14" t="s">
        <v>8222</v>
      </c>
    </row>
    <row r="299">
      <c r="R299" s="2036">
        <v>44875.0</v>
      </c>
      <c r="S299" s="14" t="s">
        <v>207</v>
      </c>
      <c r="T299" s="14" t="s">
        <v>212</v>
      </c>
      <c r="U299" s="14" t="s">
        <v>6621</v>
      </c>
    </row>
    <row r="300">
      <c r="R300" s="2036">
        <v>44875.0</v>
      </c>
      <c r="S300" s="14" t="s">
        <v>207</v>
      </c>
      <c r="T300" s="14" t="s">
        <v>386</v>
      </c>
      <c r="U300" s="14" t="s">
        <v>8195</v>
      </c>
    </row>
    <row r="301">
      <c r="R301" s="2036">
        <v>44875.0</v>
      </c>
      <c r="S301" s="14" t="s">
        <v>207</v>
      </c>
      <c r="T301" s="14" t="s">
        <v>212</v>
      </c>
      <c r="U301" s="14" t="s">
        <v>6627</v>
      </c>
    </row>
    <row r="302">
      <c r="R302" s="2036">
        <v>44875.0</v>
      </c>
      <c r="S302" s="14" t="s">
        <v>249</v>
      </c>
      <c r="T302" s="14" t="s">
        <v>386</v>
      </c>
      <c r="U302" s="14" t="s">
        <v>8218</v>
      </c>
    </row>
    <row r="303">
      <c r="R303" s="2036">
        <v>44875.0</v>
      </c>
      <c r="S303" s="14" t="s">
        <v>249</v>
      </c>
      <c r="T303" s="14" t="s">
        <v>386</v>
      </c>
      <c r="U303" s="14" t="s">
        <v>8210</v>
      </c>
    </row>
    <row r="304">
      <c r="R304" s="2036">
        <v>44875.0</v>
      </c>
      <c r="S304" s="14" t="s">
        <v>249</v>
      </c>
      <c r="T304" s="14" t="s">
        <v>386</v>
      </c>
      <c r="U304" s="14" t="s">
        <v>8187</v>
      </c>
    </row>
    <row r="305">
      <c r="R305" s="2036">
        <v>44875.0</v>
      </c>
      <c r="S305" s="14" t="s">
        <v>249</v>
      </c>
      <c r="T305" s="14" t="s">
        <v>386</v>
      </c>
      <c r="U305" s="14" t="s">
        <v>8189</v>
      </c>
    </row>
    <row r="306">
      <c r="R306" s="2036">
        <v>44880.0</v>
      </c>
      <c r="S306" s="14" t="s">
        <v>384</v>
      </c>
      <c r="T306" s="14" t="s">
        <v>386</v>
      </c>
      <c r="U306" s="14" t="s">
        <v>8199</v>
      </c>
    </row>
    <row r="307">
      <c r="R307" s="2036">
        <v>44880.0</v>
      </c>
      <c r="S307" s="14" t="s">
        <v>384</v>
      </c>
      <c r="T307" s="14" t="s">
        <v>386</v>
      </c>
      <c r="U307" s="14" t="s">
        <v>8197</v>
      </c>
    </row>
    <row r="308">
      <c r="R308" s="2036">
        <v>44880.0</v>
      </c>
      <c r="S308" s="14" t="s">
        <v>249</v>
      </c>
      <c r="T308" s="14" t="s">
        <v>386</v>
      </c>
      <c r="U308" s="14" t="s">
        <v>8210</v>
      </c>
    </row>
    <row r="309">
      <c r="R309" s="2036">
        <v>44880.0</v>
      </c>
      <c r="S309" s="14" t="s">
        <v>249</v>
      </c>
      <c r="T309" s="14" t="s">
        <v>386</v>
      </c>
      <c r="U309" s="14" t="s">
        <v>8187</v>
      </c>
    </row>
    <row r="310">
      <c r="R310" s="2036">
        <v>44880.0</v>
      </c>
      <c r="S310" s="14" t="s">
        <v>249</v>
      </c>
      <c r="T310" s="14" t="s">
        <v>212</v>
      </c>
      <c r="U310" s="14" t="s">
        <v>6697</v>
      </c>
    </row>
    <row r="311">
      <c r="R311" s="2036">
        <v>44880.0</v>
      </c>
      <c r="S311" s="14" t="s">
        <v>275</v>
      </c>
      <c r="T311" s="14" t="s">
        <v>386</v>
      </c>
      <c r="U311" s="14" t="s">
        <v>8216</v>
      </c>
    </row>
    <row r="312">
      <c r="R312" s="2036">
        <v>44880.0</v>
      </c>
      <c r="S312" s="14" t="s">
        <v>275</v>
      </c>
      <c r="T312" s="14" t="s">
        <v>386</v>
      </c>
      <c r="U312" s="14" t="s">
        <v>8214</v>
      </c>
    </row>
    <row r="313">
      <c r="R313" s="2036">
        <v>44880.0</v>
      </c>
      <c r="S313" s="14" t="s">
        <v>275</v>
      </c>
      <c r="T313" s="14" t="s">
        <v>386</v>
      </c>
      <c r="U313" s="14" t="s">
        <v>8216</v>
      </c>
    </row>
    <row r="314">
      <c r="R314" s="2036">
        <v>44880.0</v>
      </c>
      <c r="S314" s="14" t="s">
        <v>275</v>
      </c>
      <c r="T314" s="14" t="s">
        <v>386</v>
      </c>
      <c r="U314" s="14" t="s">
        <v>8215</v>
      </c>
    </row>
    <row r="315">
      <c r="R315" s="2036">
        <v>44885.0</v>
      </c>
      <c r="S315" s="14" t="s">
        <v>384</v>
      </c>
      <c r="T315" s="14" t="s">
        <v>212</v>
      </c>
      <c r="U315" s="14" t="s">
        <v>6554</v>
      </c>
    </row>
    <row r="316">
      <c r="R316" s="2036">
        <v>44885.0</v>
      </c>
      <c r="S316" s="14" t="s">
        <v>384</v>
      </c>
      <c r="T316" s="14" t="s">
        <v>212</v>
      </c>
      <c r="U316" s="14" t="s">
        <v>1226</v>
      </c>
    </row>
    <row r="317">
      <c r="R317" s="2036">
        <v>44885.0</v>
      </c>
      <c r="S317" s="14" t="s">
        <v>249</v>
      </c>
      <c r="T317" s="14" t="s">
        <v>386</v>
      </c>
      <c r="U317" s="14" t="s">
        <v>8210</v>
      </c>
    </row>
    <row r="318">
      <c r="R318" s="2036">
        <v>44885.0</v>
      </c>
      <c r="S318" s="14" t="s">
        <v>249</v>
      </c>
      <c r="T318" s="14" t="s">
        <v>212</v>
      </c>
      <c r="U318" s="14" t="s">
        <v>6785</v>
      </c>
    </row>
    <row r="319">
      <c r="R319" s="2036">
        <v>44885.0</v>
      </c>
      <c r="S319" s="14" t="s">
        <v>275</v>
      </c>
      <c r="T319" s="14" t="s">
        <v>386</v>
      </c>
      <c r="U319" s="14" t="s">
        <v>8215</v>
      </c>
    </row>
    <row r="320">
      <c r="R320" s="2036">
        <v>44906.0</v>
      </c>
      <c r="S320" s="14" t="s">
        <v>207</v>
      </c>
      <c r="T320" s="14" t="s">
        <v>386</v>
      </c>
      <c r="U320" s="14" t="s">
        <v>8192</v>
      </c>
    </row>
    <row r="321">
      <c r="R321" s="2036">
        <v>44906.0</v>
      </c>
      <c r="S321" s="14" t="s">
        <v>207</v>
      </c>
      <c r="T321" s="14" t="s">
        <v>386</v>
      </c>
      <c r="U321" s="14" t="s">
        <v>8206</v>
      </c>
    </row>
    <row r="322">
      <c r="R322" s="2036">
        <v>44906.0</v>
      </c>
      <c r="S322" s="14" t="s">
        <v>207</v>
      </c>
      <c r="T322" s="14" t="s">
        <v>386</v>
      </c>
      <c r="U322" s="14" t="s">
        <v>8208</v>
      </c>
    </row>
    <row r="323">
      <c r="R323" s="2036">
        <v>44906.0</v>
      </c>
      <c r="S323" s="14" t="s">
        <v>207</v>
      </c>
      <c r="T323" s="14" t="s">
        <v>386</v>
      </c>
      <c r="U323" s="14" t="s">
        <v>8195</v>
      </c>
    </row>
    <row r="324">
      <c r="R324" s="2036">
        <v>44906.0</v>
      </c>
      <c r="S324" s="14" t="s">
        <v>383</v>
      </c>
      <c r="T324" s="14" t="s">
        <v>386</v>
      </c>
      <c r="U324" s="14" t="s">
        <v>8219</v>
      </c>
    </row>
    <row r="325">
      <c r="R325" s="2036">
        <v>44906.0</v>
      </c>
      <c r="S325" s="14" t="s">
        <v>383</v>
      </c>
      <c r="T325" s="14" t="s">
        <v>386</v>
      </c>
      <c r="U325" s="14" t="s">
        <v>8204</v>
      </c>
    </row>
    <row r="326">
      <c r="R326" s="2036">
        <v>44906.0</v>
      </c>
      <c r="S326" s="14" t="s">
        <v>383</v>
      </c>
      <c r="T326" s="14" t="s">
        <v>386</v>
      </c>
      <c r="U326" s="14" t="s">
        <v>8209</v>
      </c>
    </row>
    <row r="327">
      <c r="R327" s="2036">
        <v>44906.0</v>
      </c>
      <c r="S327" s="14" t="s">
        <v>383</v>
      </c>
      <c r="T327" s="14" t="s">
        <v>386</v>
      </c>
      <c r="U327" s="14" t="s">
        <v>8204</v>
      </c>
    </row>
    <row r="328">
      <c r="R328" s="2036">
        <v>44906.0</v>
      </c>
      <c r="S328" s="14" t="s">
        <v>249</v>
      </c>
      <c r="T328" s="14" t="s">
        <v>386</v>
      </c>
      <c r="U328" s="14" t="s">
        <v>8202</v>
      </c>
    </row>
    <row r="329">
      <c r="R329" s="2036">
        <v>44906.0</v>
      </c>
      <c r="S329" s="14" t="s">
        <v>249</v>
      </c>
      <c r="T329" s="14" t="s">
        <v>386</v>
      </c>
      <c r="U329" s="14" t="s">
        <v>8190</v>
      </c>
    </row>
    <row r="330">
      <c r="R330" s="2036">
        <v>44906.0</v>
      </c>
      <c r="S330" s="14" t="s">
        <v>249</v>
      </c>
      <c r="T330" s="14" t="s">
        <v>386</v>
      </c>
      <c r="U330" s="14" t="s">
        <v>8190</v>
      </c>
    </row>
    <row r="331">
      <c r="R331" s="2036">
        <v>44906.0</v>
      </c>
      <c r="S331" s="14" t="s">
        <v>249</v>
      </c>
      <c r="T331" s="14" t="s">
        <v>386</v>
      </c>
      <c r="U331" s="14" t="s">
        <v>8187</v>
      </c>
    </row>
    <row r="332">
      <c r="R332" s="2036">
        <v>44906.0</v>
      </c>
      <c r="S332" s="14" t="s">
        <v>275</v>
      </c>
      <c r="T332" s="14" t="s">
        <v>386</v>
      </c>
      <c r="U332" s="14" t="s">
        <v>8214</v>
      </c>
    </row>
    <row r="333">
      <c r="R333" s="2036">
        <v>44906.0</v>
      </c>
      <c r="S333" s="14" t="s">
        <v>275</v>
      </c>
      <c r="T333" s="14" t="s">
        <v>212</v>
      </c>
      <c r="U333" s="14" t="s">
        <v>6697</v>
      </c>
    </row>
    <row r="334">
      <c r="R334" s="2036">
        <v>44906.0</v>
      </c>
      <c r="S334" s="14" t="s">
        <v>275</v>
      </c>
      <c r="T334" s="14" t="s">
        <v>386</v>
      </c>
      <c r="U334" s="14" t="s">
        <v>8214</v>
      </c>
    </row>
    <row r="335">
      <c r="R335" s="2036">
        <v>44906.0</v>
      </c>
      <c r="S335" s="14" t="s">
        <v>384</v>
      </c>
      <c r="T335" s="14" t="s">
        <v>386</v>
      </c>
      <c r="U335" s="14" t="s">
        <v>8199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8181</v>
      </c>
      <c r="B2" s="16" t="s">
        <v>8224</v>
      </c>
      <c r="C2" s="16" t="s">
        <v>8225</v>
      </c>
      <c r="N2" s="16" t="s">
        <v>8226</v>
      </c>
      <c r="Y2" s="15"/>
      <c r="Z2" s="15"/>
      <c r="AA2" s="15"/>
      <c r="AB2" s="15"/>
    </row>
    <row r="3">
      <c r="A3" s="15"/>
      <c r="B3" s="15"/>
      <c r="C3" s="16" t="s">
        <v>8227</v>
      </c>
      <c r="D3" s="16" t="s">
        <v>8228</v>
      </c>
      <c r="E3" s="16" t="s">
        <v>8229</v>
      </c>
      <c r="F3" s="16" t="s">
        <v>8230</v>
      </c>
      <c r="G3" s="16" t="s">
        <v>8231</v>
      </c>
      <c r="H3" s="16" t="s">
        <v>8232</v>
      </c>
      <c r="I3" s="16" t="s">
        <v>8233</v>
      </c>
      <c r="J3" s="16" t="s">
        <v>8234</v>
      </c>
      <c r="K3" s="16" t="s">
        <v>8235</v>
      </c>
      <c r="L3" s="16" t="s">
        <v>8236</v>
      </c>
      <c r="M3" s="16" t="s">
        <v>8237</v>
      </c>
      <c r="N3" s="16" t="s">
        <v>8227</v>
      </c>
      <c r="O3" s="16" t="s">
        <v>8228</v>
      </c>
      <c r="P3" s="16" t="s">
        <v>8229</v>
      </c>
      <c r="Q3" s="16" t="s">
        <v>8230</v>
      </c>
      <c r="R3" s="16" t="s">
        <v>8231</v>
      </c>
      <c r="S3" s="16" t="s">
        <v>8232</v>
      </c>
      <c r="T3" s="16" t="s">
        <v>8233</v>
      </c>
      <c r="U3" s="16" t="s">
        <v>8234</v>
      </c>
      <c r="V3" s="16" t="s">
        <v>8235</v>
      </c>
      <c r="W3" s="16" t="s">
        <v>8238</v>
      </c>
      <c r="X3" s="16" t="s">
        <v>8239</v>
      </c>
      <c r="Y3" s="16" t="s">
        <v>8240</v>
      </c>
      <c r="Z3" s="16" t="s">
        <v>8241</v>
      </c>
      <c r="AA3" s="15"/>
      <c r="AB3" s="15"/>
    </row>
    <row r="4">
      <c r="A4" s="2037">
        <v>44531.0</v>
      </c>
      <c r="B4" s="16" t="s">
        <v>8242</v>
      </c>
      <c r="C4" s="16">
        <v>1.0</v>
      </c>
      <c r="D4" s="16">
        <v>3.0</v>
      </c>
      <c r="E4" s="16">
        <v>2.0</v>
      </c>
      <c r="F4" s="16">
        <v>0.0</v>
      </c>
      <c r="G4" s="16">
        <v>0.0</v>
      </c>
      <c r="H4" s="16">
        <v>0.0</v>
      </c>
      <c r="I4" s="16">
        <v>1.0</v>
      </c>
      <c r="J4" s="16">
        <v>0.0</v>
      </c>
      <c r="K4" s="16">
        <v>0.0</v>
      </c>
      <c r="L4" s="16" t="s">
        <v>386</v>
      </c>
      <c r="M4" s="16" t="s">
        <v>8243</v>
      </c>
      <c r="N4" s="16">
        <v>0.0</v>
      </c>
      <c r="O4" s="16">
        <v>4.0</v>
      </c>
      <c r="P4" s="16">
        <v>3.0</v>
      </c>
      <c r="Q4" s="16">
        <v>0.0</v>
      </c>
      <c r="R4" s="16">
        <v>0.0</v>
      </c>
      <c r="S4" s="16">
        <v>2.0</v>
      </c>
      <c r="T4" s="16">
        <v>1.0</v>
      </c>
      <c r="U4" s="16">
        <v>1.0</v>
      </c>
      <c r="V4" s="16">
        <v>0.0</v>
      </c>
      <c r="W4" s="16" t="s">
        <v>386</v>
      </c>
      <c r="X4" s="16" t="s">
        <v>8244</v>
      </c>
      <c r="Y4" s="16" t="s">
        <v>386</v>
      </c>
      <c r="Z4" s="16" t="s">
        <v>8221</v>
      </c>
      <c r="AA4" s="15"/>
      <c r="AB4" s="15"/>
    </row>
    <row r="5">
      <c r="A5" s="2037">
        <v>44532.0</v>
      </c>
      <c r="B5" s="16" t="s">
        <v>8242</v>
      </c>
      <c r="C5" s="16">
        <v>1.0</v>
      </c>
      <c r="D5" s="16">
        <v>3.0</v>
      </c>
      <c r="E5" s="16">
        <v>2.0</v>
      </c>
      <c r="F5" s="16">
        <v>0.0</v>
      </c>
      <c r="G5" s="16">
        <v>1.0</v>
      </c>
      <c r="H5" s="16">
        <v>0.0</v>
      </c>
      <c r="I5" s="16">
        <v>0.0</v>
      </c>
      <c r="J5" s="16">
        <v>0.0</v>
      </c>
      <c r="K5" s="16">
        <v>0.0</v>
      </c>
      <c r="L5" s="16" t="s">
        <v>386</v>
      </c>
      <c r="M5" s="16" t="s">
        <v>8245</v>
      </c>
      <c r="N5" s="15"/>
      <c r="O5" s="15"/>
      <c r="P5" s="15"/>
      <c r="Q5" s="15"/>
      <c r="R5" s="15"/>
      <c r="S5" s="15"/>
      <c r="T5" s="15"/>
      <c r="U5" s="15"/>
      <c r="V5" s="15"/>
      <c r="W5" s="15"/>
      <c r="X5" s="15"/>
      <c r="Y5" s="15"/>
      <c r="Z5" s="15"/>
      <c r="AA5" s="15"/>
      <c r="AB5" s="15"/>
    </row>
    <row r="6">
      <c r="A6" s="2037">
        <v>44532.0</v>
      </c>
      <c r="B6" s="16" t="s">
        <v>8242</v>
      </c>
      <c r="C6" s="16">
        <v>2.0</v>
      </c>
      <c r="D6" s="16">
        <v>3.0</v>
      </c>
      <c r="E6" s="16">
        <v>2.0</v>
      </c>
      <c r="F6" s="16">
        <v>0.0</v>
      </c>
      <c r="G6" s="16">
        <v>0.0</v>
      </c>
      <c r="H6" s="16">
        <v>0.0</v>
      </c>
      <c r="I6" s="16">
        <v>0.0</v>
      </c>
      <c r="J6" s="16">
        <v>1.0</v>
      </c>
      <c r="K6" s="16">
        <v>0.0</v>
      </c>
      <c r="L6" s="16" t="s">
        <v>386</v>
      </c>
      <c r="M6" s="16" t="s">
        <v>8220</v>
      </c>
      <c r="N6" s="15"/>
      <c r="O6" s="15"/>
      <c r="P6" s="15"/>
      <c r="Q6" s="15"/>
      <c r="R6" s="15"/>
      <c r="S6" s="15"/>
      <c r="T6" s="15"/>
      <c r="U6" s="15"/>
      <c r="V6" s="15"/>
      <c r="W6" s="15"/>
      <c r="X6" s="15"/>
      <c r="Y6" s="15"/>
      <c r="Z6" s="15"/>
      <c r="AA6" s="15"/>
      <c r="AB6" s="15"/>
    </row>
    <row r="7">
      <c r="A7" s="2037">
        <v>44538.0</v>
      </c>
      <c r="B7" s="16" t="s">
        <v>8246</v>
      </c>
      <c r="C7" s="16">
        <v>2.0</v>
      </c>
      <c r="D7" s="16">
        <v>3.0</v>
      </c>
      <c r="E7" s="16">
        <v>2.0</v>
      </c>
      <c r="F7" s="16">
        <v>0.0</v>
      </c>
      <c r="G7" s="16">
        <v>0.0</v>
      </c>
      <c r="H7" s="16">
        <v>0.0</v>
      </c>
      <c r="I7" s="16">
        <v>1.0</v>
      </c>
      <c r="J7" s="16">
        <v>0.0</v>
      </c>
      <c r="K7" s="16">
        <v>0.0</v>
      </c>
      <c r="L7" s="16" t="s">
        <v>386</v>
      </c>
      <c r="M7" s="16" t="s">
        <v>8247</v>
      </c>
      <c r="N7" s="16">
        <v>0.0</v>
      </c>
      <c r="O7" s="16">
        <v>4.0</v>
      </c>
      <c r="P7" s="16">
        <v>3.0</v>
      </c>
      <c r="Q7" s="16">
        <v>2.0</v>
      </c>
      <c r="R7" s="16">
        <v>0.0</v>
      </c>
      <c r="S7" s="16">
        <v>0.0</v>
      </c>
      <c r="T7" s="16">
        <v>0.0</v>
      </c>
      <c r="U7" s="16">
        <v>1.0</v>
      </c>
      <c r="V7" s="16">
        <v>1.0</v>
      </c>
      <c r="W7" s="16" t="s">
        <v>212</v>
      </c>
      <c r="X7" s="16" t="s">
        <v>6848</v>
      </c>
      <c r="Y7" s="16" t="s">
        <v>386</v>
      </c>
      <c r="Z7" s="16" t="s">
        <v>8248</v>
      </c>
      <c r="AA7" s="15"/>
      <c r="AB7" s="15"/>
    </row>
    <row r="8">
      <c r="A8" s="2037">
        <v>44539.0</v>
      </c>
      <c r="B8" s="16" t="s">
        <v>8246</v>
      </c>
      <c r="C8" s="16">
        <v>2.0</v>
      </c>
      <c r="D8" s="16">
        <v>3.0</v>
      </c>
      <c r="E8" s="16">
        <v>3.0</v>
      </c>
      <c r="F8" s="16">
        <v>0.0</v>
      </c>
      <c r="G8" s="16">
        <v>1.0</v>
      </c>
      <c r="H8" s="16">
        <v>0.0</v>
      </c>
      <c r="I8" s="16">
        <v>0.0</v>
      </c>
      <c r="J8" s="16">
        <v>0.0</v>
      </c>
      <c r="K8" s="16">
        <v>0.0</v>
      </c>
      <c r="L8" s="16" t="s">
        <v>386</v>
      </c>
      <c r="M8" s="16" t="s">
        <v>8199</v>
      </c>
      <c r="N8" s="16">
        <v>0.0</v>
      </c>
      <c r="O8" s="16">
        <v>4.0</v>
      </c>
      <c r="P8" s="16">
        <v>0.0</v>
      </c>
      <c r="Q8" s="16">
        <v>1.0</v>
      </c>
      <c r="R8" s="16">
        <v>0.0</v>
      </c>
      <c r="S8" s="16">
        <v>0.0</v>
      </c>
      <c r="T8" s="16">
        <v>1.0</v>
      </c>
      <c r="U8" s="16">
        <v>2.0</v>
      </c>
      <c r="V8" s="16">
        <v>0.0</v>
      </c>
      <c r="W8" s="16" t="s">
        <v>386</v>
      </c>
      <c r="X8" s="16" t="s">
        <v>8192</v>
      </c>
      <c r="Y8" s="16" t="s">
        <v>386</v>
      </c>
      <c r="Z8" s="16" t="s">
        <v>8249</v>
      </c>
      <c r="AA8" s="15"/>
      <c r="AB8" s="15"/>
    </row>
    <row r="9">
      <c r="A9" s="2037">
        <v>44626.0</v>
      </c>
      <c r="B9" s="16" t="s">
        <v>8242</v>
      </c>
      <c r="C9" s="16">
        <v>2.0</v>
      </c>
      <c r="D9" s="16">
        <v>4.0</v>
      </c>
      <c r="E9" s="16">
        <v>3.0</v>
      </c>
      <c r="F9" s="16">
        <v>0.0</v>
      </c>
      <c r="G9" s="16">
        <v>0.0</v>
      </c>
      <c r="H9" s="16">
        <v>0.0</v>
      </c>
      <c r="I9" s="16">
        <v>0.0</v>
      </c>
      <c r="J9" s="16">
        <v>0.0</v>
      </c>
      <c r="K9" s="16">
        <v>1.0</v>
      </c>
      <c r="L9" s="16" t="s">
        <v>386</v>
      </c>
      <c r="M9" s="16" t="s">
        <v>8250</v>
      </c>
      <c r="N9" s="15"/>
      <c r="O9" s="15"/>
      <c r="P9" s="15"/>
      <c r="Q9" s="15"/>
      <c r="R9" s="15"/>
      <c r="S9" s="15"/>
      <c r="T9" s="15"/>
      <c r="U9" s="15"/>
      <c r="V9" s="15"/>
      <c r="W9" s="15"/>
      <c r="X9" s="15"/>
      <c r="Y9" s="15"/>
      <c r="Z9" s="15"/>
      <c r="AA9" s="15"/>
      <c r="AB9" s="15"/>
    </row>
    <row r="10">
      <c r="A10" s="2037">
        <v>44626.0</v>
      </c>
      <c r="B10" s="16" t="s">
        <v>8242</v>
      </c>
      <c r="C10" s="16">
        <v>1.0</v>
      </c>
      <c r="D10" s="16">
        <v>3.0</v>
      </c>
      <c r="E10" s="16">
        <v>2.0</v>
      </c>
      <c r="F10" s="16">
        <v>0.0</v>
      </c>
      <c r="G10" s="16">
        <v>0.0</v>
      </c>
      <c r="H10" s="16">
        <v>0.0</v>
      </c>
      <c r="I10" s="16">
        <v>1.0</v>
      </c>
      <c r="J10" s="16">
        <v>0.0</v>
      </c>
      <c r="K10" s="16">
        <v>0.0</v>
      </c>
      <c r="L10" s="16" t="s">
        <v>386</v>
      </c>
      <c r="M10" s="16" t="s">
        <v>8251</v>
      </c>
      <c r="N10" s="15"/>
      <c r="O10" s="15"/>
      <c r="P10" s="15"/>
      <c r="Q10" s="15"/>
      <c r="R10" s="15"/>
      <c r="S10" s="15"/>
      <c r="T10" s="15"/>
      <c r="U10" s="15"/>
      <c r="V10" s="15"/>
      <c r="W10" s="15"/>
      <c r="X10" s="15"/>
      <c r="Y10" s="15"/>
      <c r="Z10" s="15"/>
      <c r="AA10" s="15"/>
      <c r="AB10" s="15"/>
    </row>
    <row r="11">
      <c r="A11" s="2037">
        <v>44627.0</v>
      </c>
      <c r="B11" s="16" t="s">
        <v>8246</v>
      </c>
      <c r="C11" s="16">
        <v>1.0</v>
      </c>
      <c r="D11" s="16">
        <v>3.0</v>
      </c>
      <c r="E11" s="16">
        <v>3.0</v>
      </c>
      <c r="F11" s="16">
        <v>0.0</v>
      </c>
      <c r="G11" s="16">
        <v>0.0</v>
      </c>
      <c r="H11" s="16">
        <v>0.0</v>
      </c>
      <c r="I11" s="16">
        <v>0.0</v>
      </c>
      <c r="J11" s="16">
        <v>0.0</v>
      </c>
      <c r="K11" s="16">
        <v>1.0</v>
      </c>
      <c r="L11" s="16" t="s">
        <v>386</v>
      </c>
      <c r="M11" s="16" t="s">
        <v>8252</v>
      </c>
      <c r="N11" s="16">
        <v>0.0</v>
      </c>
      <c r="O11" s="16">
        <v>4.0</v>
      </c>
      <c r="P11" s="16">
        <v>3.0</v>
      </c>
      <c r="Q11" s="16">
        <v>0.0</v>
      </c>
      <c r="R11" s="16">
        <v>1.0</v>
      </c>
      <c r="S11" s="16">
        <v>1.0</v>
      </c>
      <c r="T11" s="16">
        <v>0.0</v>
      </c>
      <c r="U11" s="16">
        <v>1.0</v>
      </c>
      <c r="V11" s="16">
        <v>1.0</v>
      </c>
      <c r="W11" s="16" t="s">
        <v>386</v>
      </c>
      <c r="X11" s="16" t="s">
        <v>8253</v>
      </c>
      <c r="Y11" s="16" t="s">
        <v>386</v>
      </c>
      <c r="Z11" s="2038" t="s">
        <v>8217</v>
      </c>
      <c r="AA11" s="15"/>
      <c r="AB11" s="15"/>
    </row>
    <row r="12">
      <c r="A12" s="2037">
        <v>44627.0</v>
      </c>
      <c r="B12" s="16" t="s">
        <v>8246</v>
      </c>
      <c r="C12" s="16">
        <v>1.0</v>
      </c>
      <c r="D12" s="16">
        <v>3.0</v>
      </c>
      <c r="E12" s="16">
        <v>3.0</v>
      </c>
      <c r="F12" s="14">
        <v>0.0</v>
      </c>
      <c r="G12" s="14">
        <v>0.0</v>
      </c>
      <c r="H12" s="14">
        <v>0.0</v>
      </c>
      <c r="I12" s="14">
        <v>0.0</v>
      </c>
      <c r="J12" s="16">
        <v>1.0</v>
      </c>
      <c r="K12" s="14">
        <v>0.0</v>
      </c>
      <c r="L12" s="14" t="s">
        <v>212</v>
      </c>
      <c r="M12" s="14" t="s">
        <v>6947</v>
      </c>
      <c r="N12" s="14">
        <v>0.0</v>
      </c>
      <c r="O12" s="14">
        <v>4.0</v>
      </c>
      <c r="P12" s="16">
        <v>3.0</v>
      </c>
      <c r="Q12" s="16">
        <v>1.0</v>
      </c>
      <c r="R12" s="16">
        <v>0.0</v>
      </c>
      <c r="S12" s="16">
        <v>0.0</v>
      </c>
      <c r="T12" s="16">
        <v>1.0</v>
      </c>
      <c r="U12" s="16">
        <v>1.0</v>
      </c>
      <c r="V12" s="16">
        <v>0.0</v>
      </c>
      <c r="W12" s="16" t="s">
        <v>212</v>
      </c>
      <c r="X12" s="16" t="s">
        <v>6848</v>
      </c>
      <c r="Y12" s="16" t="s">
        <v>212</v>
      </c>
      <c r="Z12" s="16" t="s">
        <v>7028</v>
      </c>
      <c r="AA12" s="15"/>
      <c r="AB12" s="15"/>
    </row>
    <row r="13">
      <c r="A13" s="2037">
        <v>44629.0</v>
      </c>
      <c r="B13" s="16" t="s">
        <v>8242</v>
      </c>
      <c r="C13" s="16">
        <v>2.0</v>
      </c>
      <c r="D13" s="16">
        <v>4.0</v>
      </c>
      <c r="E13" s="16">
        <v>2.0</v>
      </c>
      <c r="F13" s="14">
        <v>0.0</v>
      </c>
      <c r="G13" s="14">
        <v>1.0</v>
      </c>
      <c r="H13" s="14">
        <v>0.0</v>
      </c>
      <c r="I13" s="14">
        <v>0.0</v>
      </c>
      <c r="J13" s="16">
        <v>0.0</v>
      </c>
      <c r="K13" s="14">
        <v>0.0</v>
      </c>
      <c r="L13" s="14" t="s">
        <v>386</v>
      </c>
      <c r="M13" s="14" t="s">
        <v>8254</v>
      </c>
      <c r="N13" s="14">
        <v>0.0</v>
      </c>
      <c r="O13" s="14">
        <v>4.0</v>
      </c>
      <c r="P13" s="16">
        <v>3.0</v>
      </c>
      <c r="Q13" s="16">
        <v>0.0</v>
      </c>
      <c r="R13" s="16">
        <v>0.0</v>
      </c>
      <c r="S13" s="16">
        <v>2.0</v>
      </c>
      <c r="T13" s="16">
        <v>0.0</v>
      </c>
      <c r="U13" s="16">
        <v>2.0</v>
      </c>
      <c r="V13" s="16">
        <v>0.0</v>
      </c>
      <c r="W13" s="16" t="s">
        <v>386</v>
      </c>
      <c r="X13" s="16" t="s">
        <v>8243</v>
      </c>
      <c r="Y13" s="16" t="s">
        <v>386</v>
      </c>
      <c r="Z13" s="2038" t="s">
        <v>8195</v>
      </c>
      <c r="AA13" s="15"/>
      <c r="AB13" s="15"/>
    </row>
    <row r="14">
      <c r="A14" s="2037">
        <v>44630.0</v>
      </c>
      <c r="B14" s="16" t="s">
        <v>8246</v>
      </c>
      <c r="C14" s="16">
        <v>2.0</v>
      </c>
      <c r="D14" s="16">
        <v>2.0</v>
      </c>
      <c r="E14" s="16">
        <v>2.0</v>
      </c>
      <c r="F14" s="14">
        <v>0.0</v>
      </c>
      <c r="G14" s="14">
        <v>1.0</v>
      </c>
      <c r="H14" s="14">
        <v>0.0</v>
      </c>
      <c r="I14" s="14">
        <v>0.0</v>
      </c>
      <c r="J14" s="16">
        <v>0.0</v>
      </c>
      <c r="K14" s="14">
        <v>0.0</v>
      </c>
      <c r="L14" s="14" t="s">
        <v>386</v>
      </c>
      <c r="M14" s="14" t="s">
        <v>8255</v>
      </c>
      <c r="N14" s="14">
        <v>0.0</v>
      </c>
      <c r="O14" s="14">
        <v>4.0</v>
      </c>
      <c r="P14" s="16">
        <v>3.0</v>
      </c>
      <c r="Q14" s="16">
        <v>0.0</v>
      </c>
      <c r="R14" s="16">
        <v>1.0</v>
      </c>
      <c r="S14" s="16">
        <v>1.0</v>
      </c>
      <c r="T14" s="16">
        <v>2.0</v>
      </c>
      <c r="U14" s="16">
        <v>0.0</v>
      </c>
      <c r="V14" s="16">
        <v>0.0</v>
      </c>
      <c r="W14" s="16" t="s">
        <v>386</v>
      </c>
      <c r="X14" s="16" t="s">
        <v>8256</v>
      </c>
      <c r="Y14" s="16" t="s">
        <v>386</v>
      </c>
      <c r="Z14" s="2038" t="s">
        <v>8201</v>
      </c>
      <c r="AA14" s="15"/>
      <c r="AB14" s="15"/>
    </row>
    <row r="15">
      <c r="A15" s="2037">
        <v>44630.0</v>
      </c>
      <c r="B15" s="16" t="s">
        <v>8246</v>
      </c>
      <c r="C15" s="16">
        <v>1.0</v>
      </c>
      <c r="D15" s="16">
        <v>2.0</v>
      </c>
      <c r="E15" s="16">
        <v>2.0</v>
      </c>
      <c r="F15" s="14">
        <v>0.0</v>
      </c>
      <c r="G15" s="14">
        <v>0.0</v>
      </c>
      <c r="H15" s="14">
        <v>0.0</v>
      </c>
      <c r="I15" s="14">
        <v>0.0</v>
      </c>
      <c r="J15" s="16">
        <v>0.0</v>
      </c>
      <c r="K15" s="16">
        <v>1.0</v>
      </c>
      <c r="L15" s="16" t="s">
        <v>386</v>
      </c>
      <c r="M15" s="16" t="s">
        <v>8257</v>
      </c>
      <c r="N15" s="16">
        <v>0.0</v>
      </c>
      <c r="O15" s="16">
        <v>4.0</v>
      </c>
      <c r="P15" s="16">
        <v>3.0</v>
      </c>
      <c r="Q15" s="16">
        <v>0.0</v>
      </c>
      <c r="R15" s="16">
        <v>2.0</v>
      </c>
      <c r="S15" s="16">
        <v>0.0</v>
      </c>
      <c r="T15" s="16">
        <v>1.0</v>
      </c>
      <c r="U15" s="16">
        <v>0.0</v>
      </c>
      <c r="V15" s="16">
        <v>1.0</v>
      </c>
      <c r="W15" s="16" t="s">
        <v>212</v>
      </c>
      <c r="X15" s="16" t="s">
        <v>6523</v>
      </c>
      <c r="Y15" s="16" t="s">
        <v>386</v>
      </c>
      <c r="Z15" s="2038" t="s">
        <v>8207</v>
      </c>
      <c r="AA15" s="15"/>
      <c r="AB15" s="15"/>
    </row>
    <row r="16">
      <c r="A16" s="2039">
        <v>44623.0</v>
      </c>
      <c r="B16" s="16" t="s">
        <v>8246</v>
      </c>
      <c r="L16" s="2040" t="s">
        <v>386</v>
      </c>
      <c r="M16" s="2040" t="s">
        <v>8249</v>
      </c>
      <c r="W16" s="2040" t="s">
        <v>212</v>
      </c>
      <c r="X16" s="2040" t="s">
        <v>7029</v>
      </c>
      <c r="Y16" s="2040" t="s">
        <v>212</v>
      </c>
      <c r="Z16" s="2040" t="s">
        <v>7084</v>
      </c>
      <c r="AA16" s="15"/>
      <c r="AB16" s="15"/>
    </row>
    <row r="17">
      <c r="A17" s="2039">
        <v>44623.0</v>
      </c>
      <c r="B17" s="16" t="s">
        <v>8246</v>
      </c>
      <c r="L17" s="2040" t="s">
        <v>386</v>
      </c>
      <c r="M17" s="2040" t="s">
        <v>8249</v>
      </c>
      <c r="W17" s="2040" t="s">
        <v>386</v>
      </c>
      <c r="X17" s="2040" t="s">
        <v>8251</v>
      </c>
      <c r="Y17" s="2040" t="s">
        <v>386</v>
      </c>
      <c r="Z17" s="2040" t="s">
        <v>8250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8181</v>
      </c>
      <c r="B1" s="16" t="s">
        <v>8224</v>
      </c>
      <c r="C1" s="16" t="s">
        <v>8225</v>
      </c>
      <c r="N1" s="16" t="s">
        <v>8226</v>
      </c>
      <c r="AA1" s="15"/>
      <c r="AB1" s="15"/>
      <c r="AC1" s="15"/>
      <c r="AD1" s="15"/>
    </row>
    <row r="2">
      <c r="A2" s="15"/>
      <c r="B2" s="15"/>
      <c r="C2" s="16" t="s">
        <v>8227</v>
      </c>
      <c r="D2" s="16" t="s">
        <v>8228</v>
      </c>
      <c r="E2" s="16" t="s">
        <v>8229</v>
      </c>
      <c r="F2" s="16" t="s">
        <v>8258</v>
      </c>
      <c r="G2" s="16" t="s">
        <v>8259</v>
      </c>
      <c r="H2" s="16" t="s">
        <v>8260</v>
      </c>
      <c r="I2" s="16" t="s">
        <v>8261</v>
      </c>
      <c r="J2" s="16" t="s">
        <v>8262</v>
      </c>
      <c r="K2" s="16" t="s">
        <v>8263</v>
      </c>
      <c r="L2" s="16" t="s">
        <v>8236</v>
      </c>
      <c r="M2" s="16" t="s">
        <v>8237</v>
      </c>
      <c r="N2" s="16" t="s">
        <v>8227</v>
      </c>
      <c r="O2" s="16" t="s">
        <v>8228</v>
      </c>
      <c r="P2" s="16" t="s">
        <v>8229</v>
      </c>
      <c r="Q2" s="16" t="s">
        <v>8258</v>
      </c>
      <c r="R2" s="16" t="s">
        <v>8259</v>
      </c>
      <c r="S2" s="16" t="s">
        <v>8260</v>
      </c>
      <c r="T2" s="16" t="s">
        <v>8261</v>
      </c>
      <c r="U2" s="16" t="s">
        <v>8262</v>
      </c>
      <c r="V2" s="16" t="s">
        <v>8263</v>
      </c>
      <c r="W2" s="16" t="s">
        <v>8238</v>
      </c>
      <c r="X2" s="16" t="s">
        <v>8239</v>
      </c>
      <c r="Y2" s="16" t="s">
        <v>8240</v>
      </c>
      <c r="Z2" s="16" t="s">
        <v>8241</v>
      </c>
      <c r="AA2" s="15"/>
      <c r="AB2" s="15"/>
      <c r="AC2" s="15"/>
      <c r="AD2" s="15"/>
    </row>
    <row r="3">
      <c r="A3" s="2037">
        <v>44532.0</v>
      </c>
      <c r="B3" s="16" t="s">
        <v>8242</v>
      </c>
      <c r="C3" s="16">
        <v>1.0</v>
      </c>
      <c r="D3" s="16">
        <v>3.0</v>
      </c>
      <c r="E3" s="16">
        <v>2.0</v>
      </c>
      <c r="F3" s="16">
        <v>0.0</v>
      </c>
      <c r="G3" s="16">
        <v>0.0</v>
      </c>
      <c r="H3" s="16">
        <v>1.0</v>
      </c>
      <c r="I3" s="16">
        <v>0.0</v>
      </c>
      <c r="J3" s="16">
        <v>0.0</v>
      </c>
      <c r="K3" s="16">
        <v>0.0</v>
      </c>
      <c r="L3" s="16" t="s">
        <v>176</v>
      </c>
      <c r="M3" s="16" t="s">
        <v>8264</v>
      </c>
      <c r="N3" s="16">
        <v>0.0</v>
      </c>
      <c r="O3" s="16">
        <v>4.0</v>
      </c>
      <c r="P3" s="16">
        <v>3.0</v>
      </c>
      <c r="Q3" s="16">
        <v>0.0</v>
      </c>
      <c r="R3" s="16">
        <v>1.0</v>
      </c>
      <c r="S3" s="16">
        <v>0.0</v>
      </c>
      <c r="T3" s="16">
        <v>1.0</v>
      </c>
      <c r="U3" s="16">
        <v>1.0</v>
      </c>
      <c r="V3" s="16">
        <v>1.0</v>
      </c>
      <c r="W3" s="16" t="s">
        <v>386</v>
      </c>
      <c r="X3" s="16" t="s">
        <v>8256</v>
      </c>
      <c r="Y3" s="16" t="s">
        <v>386</v>
      </c>
      <c r="Z3" s="16" t="s">
        <v>8265</v>
      </c>
      <c r="AA3" s="15"/>
      <c r="AB3" s="13" t="s">
        <v>8266</v>
      </c>
      <c r="AC3" s="15">
        <f>countif(L3:L10001,"R")</f>
        <v>43</v>
      </c>
      <c r="AD3" s="15"/>
    </row>
    <row r="4">
      <c r="A4" s="2037">
        <v>44532.0</v>
      </c>
      <c r="B4" s="16" t="s">
        <v>8242</v>
      </c>
      <c r="C4" s="16">
        <v>2.0</v>
      </c>
      <c r="D4" s="16">
        <v>4.0</v>
      </c>
      <c r="E4" s="16">
        <v>2.0</v>
      </c>
      <c r="F4" s="16">
        <v>0.0</v>
      </c>
      <c r="G4" s="16">
        <v>1.0</v>
      </c>
      <c r="H4" s="16">
        <v>0.0</v>
      </c>
      <c r="I4" s="16">
        <v>0.0</v>
      </c>
      <c r="J4" s="16">
        <v>0.0</v>
      </c>
      <c r="K4" s="16">
        <v>0.0</v>
      </c>
      <c r="L4" s="16" t="s">
        <v>386</v>
      </c>
      <c r="M4" s="16" t="s">
        <v>8256</v>
      </c>
      <c r="N4" s="15"/>
      <c r="O4" s="15"/>
      <c r="P4" s="15"/>
      <c r="Q4" s="15"/>
      <c r="R4" s="15"/>
      <c r="S4" s="15"/>
      <c r="T4" s="15"/>
      <c r="U4" s="15"/>
      <c r="V4" s="15"/>
      <c r="W4" s="15"/>
      <c r="X4" s="15"/>
      <c r="Y4" s="15"/>
      <c r="Z4" s="15"/>
      <c r="AA4" s="15"/>
      <c r="AB4" s="13" t="s">
        <v>8267</v>
      </c>
      <c r="AC4" s="15">
        <f>countif(L3:L10001,"SR")</f>
        <v>49</v>
      </c>
      <c r="AD4" s="15"/>
    </row>
    <row r="5">
      <c r="A5" s="2037">
        <v>44532.0</v>
      </c>
      <c r="B5" s="16" t="s">
        <v>8242</v>
      </c>
      <c r="C5" s="16">
        <v>1.0</v>
      </c>
      <c r="D5" s="16">
        <v>3.0</v>
      </c>
      <c r="E5" s="16">
        <v>2.0</v>
      </c>
      <c r="F5" s="16">
        <v>0.0</v>
      </c>
      <c r="G5" s="16">
        <v>1.0</v>
      </c>
      <c r="H5" s="16">
        <v>0.0</v>
      </c>
      <c r="I5" s="16">
        <v>0.0</v>
      </c>
      <c r="J5" s="16">
        <v>0.0</v>
      </c>
      <c r="K5" s="16">
        <v>0.0</v>
      </c>
      <c r="L5" s="16" t="s">
        <v>386</v>
      </c>
      <c r="M5" s="16" t="s">
        <v>8248</v>
      </c>
      <c r="N5" s="15"/>
      <c r="O5" s="15"/>
      <c r="P5" s="15"/>
      <c r="Q5" s="15"/>
      <c r="R5" s="15"/>
      <c r="S5" s="15"/>
      <c r="T5" s="15"/>
      <c r="U5" s="15"/>
      <c r="V5" s="15"/>
      <c r="W5" s="15"/>
      <c r="X5" s="15"/>
      <c r="Y5" s="15"/>
      <c r="Z5" s="15"/>
      <c r="AA5" s="15"/>
      <c r="AB5" s="13" t="s">
        <v>8268</v>
      </c>
      <c r="AC5" s="15">
        <f>countif(L3:L10001,"SSR")</f>
        <v>5</v>
      </c>
      <c r="AD5" s="15"/>
    </row>
    <row r="6">
      <c r="A6" s="2037">
        <v>44539.0</v>
      </c>
      <c r="B6" s="16" t="s">
        <v>8246</v>
      </c>
      <c r="C6" s="16">
        <v>1.0</v>
      </c>
      <c r="D6" s="16">
        <v>4.0</v>
      </c>
      <c r="E6" s="16">
        <v>2.0</v>
      </c>
      <c r="F6" s="16">
        <v>0.0</v>
      </c>
      <c r="G6" s="16">
        <v>0.0</v>
      </c>
      <c r="H6" s="16">
        <v>0.0</v>
      </c>
      <c r="I6" s="16">
        <v>0.0</v>
      </c>
      <c r="J6" s="16">
        <v>0.0</v>
      </c>
      <c r="K6" s="16">
        <v>1.0</v>
      </c>
      <c r="L6" s="16" t="s">
        <v>176</v>
      </c>
      <c r="M6" s="16" t="s">
        <v>8264</v>
      </c>
      <c r="N6" s="16">
        <v>0.0</v>
      </c>
      <c r="O6" s="16">
        <v>4.0</v>
      </c>
      <c r="P6" s="16">
        <v>3.0</v>
      </c>
      <c r="Q6" s="16">
        <v>0.0</v>
      </c>
      <c r="R6" s="16">
        <v>0.0</v>
      </c>
      <c r="S6" s="16">
        <v>0.0</v>
      </c>
      <c r="T6" s="16">
        <v>2.0</v>
      </c>
      <c r="U6" s="16">
        <v>2.0</v>
      </c>
      <c r="V6" s="16">
        <v>0.0</v>
      </c>
      <c r="W6" s="16" t="s">
        <v>386</v>
      </c>
      <c r="X6" s="16" t="s">
        <v>8269</v>
      </c>
      <c r="Y6" s="16" t="s">
        <v>386</v>
      </c>
      <c r="Z6" s="16" t="s">
        <v>8247</v>
      </c>
      <c r="AA6" s="15"/>
      <c r="AB6" s="13" t="s">
        <v>8270</v>
      </c>
      <c r="AC6" s="15">
        <f>countif(W3:W10003,"SR")</f>
        <v>21</v>
      </c>
      <c r="AD6" s="15"/>
    </row>
    <row r="7">
      <c r="A7" s="2037">
        <v>44539.0</v>
      </c>
      <c r="B7" s="16" t="s">
        <v>8246</v>
      </c>
      <c r="C7" s="16">
        <v>2.0</v>
      </c>
      <c r="D7" s="16">
        <v>3.0</v>
      </c>
      <c r="E7" s="16">
        <v>3.0</v>
      </c>
      <c r="F7" s="16">
        <v>0.0</v>
      </c>
      <c r="G7" s="16">
        <v>0.0</v>
      </c>
      <c r="H7" s="16">
        <v>0.0</v>
      </c>
      <c r="I7" s="16">
        <v>1.0</v>
      </c>
      <c r="J7" s="16">
        <v>0.0</v>
      </c>
      <c r="K7" s="16">
        <v>0.0</v>
      </c>
      <c r="L7" s="16" t="s">
        <v>176</v>
      </c>
      <c r="M7" s="16" t="s">
        <v>8271</v>
      </c>
      <c r="N7" s="16">
        <v>0.0</v>
      </c>
      <c r="O7" s="16">
        <v>4.0</v>
      </c>
      <c r="P7" s="16">
        <v>3.0</v>
      </c>
      <c r="Q7" s="16">
        <v>0.0</v>
      </c>
      <c r="R7" s="16">
        <v>0.0</v>
      </c>
      <c r="S7" s="16">
        <v>2.0</v>
      </c>
      <c r="T7" s="16">
        <v>0.0</v>
      </c>
      <c r="U7" s="16">
        <v>0.0</v>
      </c>
      <c r="V7" s="16">
        <v>2.0</v>
      </c>
      <c r="W7" s="16" t="s">
        <v>386</v>
      </c>
      <c r="X7" s="16" t="s">
        <v>8272</v>
      </c>
      <c r="Y7" s="16" t="s">
        <v>386</v>
      </c>
      <c r="Z7" s="16" t="s">
        <v>8248</v>
      </c>
      <c r="AA7" s="15"/>
      <c r="AB7" s="13" t="s">
        <v>8273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8246</v>
      </c>
      <c r="C16" s="16">
        <v>1.0</v>
      </c>
      <c r="D16" s="16">
        <v>3.0</v>
      </c>
      <c r="E16" s="16">
        <v>2.0</v>
      </c>
      <c r="F16" s="16">
        <v>0.0</v>
      </c>
      <c r="G16" s="16">
        <v>0.0</v>
      </c>
      <c r="H16" s="16">
        <v>0.0</v>
      </c>
      <c r="I16" s="16">
        <v>1.0</v>
      </c>
      <c r="J16" s="16">
        <v>0.0</v>
      </c>
      <c r="K16" s="16">
        <v>0.0</v>
      </c>
      <c r="L16" s="16" t="s">
        <v>386</v>
      </c>
      <c r="M16" s="16" t="s">
        <v>8257</v>
      </c>
      <c r="N16" s="16">
        <v>0.0</v>
      </c>
      <c r="O16" s="16">
        <v>4.0</v>
      </c>
      <c r="P16" s="16">
        <v>3.0</v>
      </c>
      <c r="Q16" s="16">
        <v>0.0</v>
      </c>
      <c r="R16" s="16">
        <v>1.0</v>
      </c>
      <c r="S16" s="16">
        <v>0.0</v>
      </c>
      <c r="T16" s="16">
        <v>1.0</v>
      </c>
      <c r="U16" s="16">
        <v>1.0</v>
      </c>
      <c r="V16" s="16">
        <v>0.0</v>
      </c>
      <c r="W16" s="16" t="s">
        <v>386</v>
      </c>
      <c r="X16" s="16" t="s">
        <v>8265</v>
      </c>
      <c r="Y16" s="16" t="s">
        <v>386</v>
      </c>
      <c r="Z16" s="16" t="s">
        <v>8269</v>
      </c>
      <c r="AA16" s="15"/>
      <c r="AB16" s="15"/>
      <c r="AC16" s="15"/>
      <c r="AD16" s="15"/>
    </row>
    <row r="17">
      <c r="A17" s="2037">
        <v>44621.0</v>
      </c>
      <c r="B17" s="16" t="s">
        <v>8246</v>
      </c>
      <c r="C17" s="16">
        <v>1.0</v>
      </c>
      <c r="D17" s="16">
        <v>3.0</v>
      </c>
      <c r="E17" s="16">
        <v>3.0</v>
      </c>
      <c r="F17" s="16">
        <v>0.0</v>
      </c>
      <c r="G17" s="16">
        <v>0.0</v>
      </c>
      <c r="H17" s="16">
        <v>0.0</v>
      </c>
      <c r="I17" s="16">
        <v>1.0</v>
      </c>
      <c r="J17" s="16">
        <v>0.0</v>
      </c>
      <c r="K17" s="16">
        <v>0.0</v>
      </c>
      <c r="L17" s="16" t="s">
        <v>386</v>
      </c>
      <c r="M17" s="16" t="s">
        <v>8257</v>
      </c>
      <c r="N17" s="16">
        <v>0.0</v>
      </c>
      <c r="O17" s="16">
        <v>4.0</v>
      </c>
      <c r="P17" s="16">
        <v>3.0</v>
      </c>
      <c r="Q17" s="16">
        <v>0.0</v>
      </c>
      <c r="R17" s="16">
        <v>1.0</v>
      </c>
      <c r="S17" s="16">
        <v>2.0</v>
      </c>
      <c r="T17" s="16">
        <v>0.0</v>
      </c>
      <c r="U17" s="16">
        <v>0.0</v>
      </c>
      <c r="V17" s="16">
        <v>1.0</v>
      </c>
      <c r="W17" s="16" t="s">
        <v>386</v>
      </c>
      <c r="X17" s="16" t="s">
        <v>8265</v>
      </c>
      <c r="Y17" s="16" t="s">
        <v>386</v>
      </c>
      <c r="Z17" s="16" t="s">
        <v>8257</v>
      </c>
      <c r="AA17" s="15"/>
      <c r="AB17" s="15"/>
      <c r="AC17" s="15"/>
      <c r="AD17" s="15"/>
    </row>
    <row r="18">
      <c r="A18" s="2037">
        <v>44627.0</v>
      </c>
      <c r="B18" s="16" t="s">
        <v>8242</v>
      </c>
      <c r="C18" s="16">
        <v>1.0</v>
      </c>
      <c r="D18" s="16">
        <v>3.0</v>
      </c>
      <c r="E18" s="16">
        <v>2.0</v>
      </c>
      <c r="F18" s="16">
        <v>0.0</v>
      </c>
      <c r="G18" s="16">
        <v>0.0</v>
      </c>
      <c r="H18" s="16">
        <v>0.0</v>
      </c>
      <c r="I18" s="16">
        <v>0.0</v>
      </c>
      <c r="J18" s="16">
        <v>0.0</v>
      </c>
      <c r="K18" s="16">
        <v>1.0</v>
      </c>
      <c r="L18" s="16" t="s">
        <v>386</v>
      </c>
      <c r="M18" s="16" t="s">
        <v>8276</v>
      </c>
      <c r="N18" s="16">
        <v>0.0</v>
      </c>
      <c r="O18" s="16">
        <v>4.0</v>
      </c>
      <c r="P18" s="16">
        <v>3.0</v>
      </c>
      <c r="Q18" s="16">
        <v>0.0</v>
      </c>
      <c r="R18" s="16">
        <v>0.0</v>
      </c>
      <c r="S18" s="16">
        <v>3.0</v>
      </c>
      <c r="T18" s="16">
        <v>1.0</v>
      </c>
      <c r="U18" s="16">
        <v>0.0</v>
      </c>
      <c r="V18" s="16">
        <v>0.0</v>
      </c>
      <c r="W18" s="16" t="s">
        <v>386</v>
      </c>
      <c r="X18" s="16" t="s">
        <v>8277</v>
      </c>
      <c r="Y18" s="16" t="s">
        <v>386</v>
      </c>
      <c r="Z18" s="16" t="s">
        <v>8278</v>
      </c>
      <c r="AA18" s="15"/>
      <c r="AB18" s="15"/>
      <c r="AC18" s="15"/>
      <c r="AD18" s="15"/>
    </row>
    <row r="19">
      <c r="A19" s="2037">
        <v>44628.0</v>
      </c>
      <c r="B19" s="16" t="s">
        <v>8246</v>
      </c>
      <c r="C19" s="16">
        <v>2.0</v>
      </c>
      <c r="D19" s="16">
        <v>3.0</v>
      </c>
      <c r="E19" s="16">
        <v>3.0</v>
      </c>
      <c r="F19" s="16">
        <v>0.0</v>
      </c>
      <c r="G19" s="16">
        <v>0.0</v>
      </c>
      <c r="H19" s="16">
        <v>0.0</v>
      </c>
      <c r="I19" s="16">
        <v>1.0</v>
      </c>
      <c r="J19" s="16">
        <v>0.0</v>
      </c>
      <c r="K19" s="16">
        <v>0.0</v>
      </c>
      <c r="L19" s="16" t="s">
        <v>386</v>
      </c>
      <c r="M19" s="16" t="s">
        <v>8278</v>
      </c>
      <c r="N19" s="16">
        <v>0.0</v>
      </c>
      <c r="O19" s="16">
        <v>4.0</v>
      </c>
      <c r="P19" s="16">
        <v>3.0</v>
      </c>
      <c r="Q19" s="16">
        <v>1.0</v>
      </c>
      <c r="R19" s="16">
        <v>0.0</v>
      </c>
      <c r="S19" s="16">
        <v>1.0</v>
      </c>
      <c r="T19" s="16">
        <v>0.0</v>
      </c>
      <c r="U19" s="16">
        <v>1.0</v>
      </c>
      <c r="V19" s="16">
        <v>1.0</v>
      </c>
      <c r="W19" s="16" t="s">
        <v>386</v>
      </c>
      <c r="X19" s="16" t="s">
        <v>8279</v>
      </c>
      <c r="Y19" s="16" t="s">
        <v>212</v>
      </c>
      <c r="Z19" s="16" t="s">
        <v>8280</v>
      </c>
      <c r="AA19" s="15"/>
      <c r="AB19" s="15"/>
      <c r="AC19" s="15"/>
      <c r="AD19" s="15"/>
    </row>
    <row r="20">
      <c r="A20" s="2037">
        <v>44628.0</v>
      </c>
      <c r="B20" s="16" t="s">
        <v>8246</v>
      </c>
      <c r="C20" s="16">
        <v>1.0</v>
      </c>
      <c r="D20" s="16">
        <v>2.0</v>
      </c>
      <c r="E20" s="16">
        <v>3.0</v>
      </c>
      <c r="F20" s="16">
        <v>0.0</v>
      </c>
      <c r="G20" s="16">
        <v>0.0</v>
      </c>
      <c r="H20" s="16">
        <v>0.0</v>
      </c>
      <c r="I20" s="16">
        <v>0.0</v>
      </c>
      <c r="J20" s="16">
        <v>0.0</v>
      </c>
      <c r="K20" s="16">
        <v>1.0</v>
      </c>
      <c r="L20" s="16" t="s">
        <v>176</v>
      </c>
      <c r="M20" s="16" t="s">
        <v>8281</v>
      </c>
      <c r="N20" s="16">
        <v>0.0</v>
      </c>
      <c r="O20" s="16">
        <v>4.0</v>
      </c>
      <c r="P20" s="16">
        <v>3.0</v>
      </c>
      <c r="Q20" s="16">
        <v>1.0</v>
      </c>
      <c r="R20" s="16">
        <v>0.0</v>
      </c>
      <c r="S20" s="16">
        <v>0.0</v>
      </c>
      <c r="T20" s="16">
        <v>1.0</v>
      </c>
      <c r="U20" s="16">
        <v>1.0</v>
      </c>
      <c r="V20" s="16">
        <v>1.0</v>
      </c>
      <c r="W20" s="16" t="s">
        <v>212</v>
      </c>
      <c r="X20" s="16" t="s">
        <v>6824</v>
      </c>
      <c r="Y20" s="16" t="s">
        <v>386</v>
      </c>
      <c r="Z20" s="16" t="s">
        <v>8247</v>
      </c>
      <c r="AA20" s="15"/>
      <c r="AB20" s="15"/>
      <c r="AC20" s="15"/>
      <c r="AD20" s="15"/>
    </row>
    <row r="21">
      <c r="A21" s="2037">
        <v>44631.0</v>
      </c>
      <c r="B21" s="16" t="s">
        <v>8242</v>
      </c>
      <c r="C21" s="16">
        <v>1.0</v>
      </c>
      <c r="D21" s="16">
        <v>3.0</v>
      </c>
      <c r="E21" s="16">
        <v>2.0</v>
      </c>
      <c r="F21" s="16">
        <v>0.0</v>
      </c>
      <c r="G21" s="16">
        <v>0.0</v>
      </c>
      <c r="H21" s="16">
        <v>0.0</v>
      </c>
      <c r="I21" s="16">
        <v>0.0</v>
      </c>
      <c r="J21" s="16">
        <v>0.0</v>
      </c>
      <c r="K21" s="16">
        <v>1.0</v>
      </c>
      <c r="L21" s="16" t="s">
        <v>386</v>
      </c>
      <c r="M21" s="16" t="s">
        <v>8256</v>
      </c>
      <c r="N21" s="16">
        <v>0.0</v>
      </c>
      <c r="O21" s="16">
        <v>4.0</v>
      </c>
      <c r="P21" s="16">
        <v>3.0</v>
      </c>
      <c r="Q21" s="16">
        <v>0.0</v>
      </c>
      <c r="R21" s="16">
        <v>0.0</v>
      </c>
      <c r="S21" s="16">
        <v>1.0</v>
      </c>
      <c r="T21" s="16">
        <v>2.0</v>
      </c>
      <c r="U21" s="16">
        <v>1.0</v>
      </c>
      <c r="V21" s="16">
        <v>0.0</v>
      </c>
      <c r="W21" s="16" t="s">
        <v>212</v>
      </c>
      <c r="X21" s="16" t="s">
        <v>6890</v>
      </c>
      <c r="Y21" s="16" t="s">
        <v>386</v>
      </c>
      <c r="Z21" s="16" t="s">
        <v>8269</v>
      </c>
      <c r="AA21" s="15"/>
      <c r="AB21" s="15"/>
      <c r="AC21" s="15"/>
      <c r="AD21" s="15"/>
    </row>
    <row r="22">
      <c r="A22" s="2037">
        <v>44631.0</v>
      </c>
      <c r="B22" s="16" t="s">
        <v>8242</v>
      </c>
      <c r="C22" s="16">
        <v>2.0</v>
      </c>
      <c r="D22" s="16">
        <v>4.0</v>
      </c>
      <c r="E22" s="16">
        <v>2.0</v>
      </c>
      <c r="F22" s="16">
        <v>0.0</v>
      </c>
      <c r="G22" s="16">
        <v>0.0</v>
      </c>
      <c r="H22" s="16">
        <v>0.0</v>
      </c>
      <c r="I22" s="16">
        <v>1.0</v>
      </c>
      <c r="J22" s="16">
        <v>0.0</v>
      </c>
      <c r="K22" s="16">
        <v>0.0</v>
      </c>
      <c r="L22" s="16" t="s">
        <v>386</v>
      </c>
      <c r="M22" s="16" t="s">
        <v>8282</v>
      </c>
      <c r="N22" s="15"/>
      <c r="O22" s="15"/>
      <c r="P22" s="15"/>
      <c r="Q22" s="15"/>
      <c r="R22" s="15"/>
      <c r="S22" s="15"/>
      <c r="T22" s="15"/>
      <c r="U22" s="15"/>
      <c r="V22" s="15"/>
      <c r="W22" s="15"/>
      <c r="X22" s="15"/>
      <c r="Y22" s="15"/>
      <c r="Z22" s="15"/>
      <c r="AA22" s="15"/>
      <c r="AB22" s="15"/>
      <c r="AC22" s="15"/>
      <c r="AD22" s="15"/>
    </row>
    <row r="23">
      <c r="A23" s="2037">
        <v>44631.0</v>
      </c>
      <c r="B23" s="16" t="s">
        <v>8242</v>
      </c>
      <c r="C23" s="16">
        <v>2.0</v>
      </c>
      <c r="D23" s="16">
        <v>2.0</v>
      </c>
      <c r="E23" s="16">
        <v>2.0</v>
      </c>
      <c r="F23" s="16">
        <v>0.0</v>
      </c>
      <c r="G23" s="16">
        <v>0.0</v>
      </c>
      <c r="H23" s="16">
        <v>0.0</v>
      </c>
      <c r="I23" s="16">
        <v>1.0</v>
      </c>
      <c r="J23" s="16">
        <v>0.0</v>
      </c>
      <c r="K23" s="16">
        <v>0.0</v>
      </c>
      <c r="L23" s="16" t="s">
        <v>212</v>
      </c>
      <c r="M23" s="16" t="s">
        <v>6977</v>
      </c>
      <c r="N23" s="15"/>
      <c r="O23" s="15"/>
      <c r="P23" s="15"/>
      <c r="Q23" s="15"/>
      <c r="R23" s="15"/>
      <c r="S23" s="15"/>
      <c r="T23" s="15"/>
      <c r="U23" s="15"/>
      <c r="V23" s="15"/>
      <c r="W23" s="15"/>
      <c r="X23" s="15"/>
      <c r="Y23" s="15"/>
      <c r="Z23" s="15"/>
      <c r="AA23" s="15"/>
      <c r="AB23" s="15"/>
      <c r="AC23" s="15"/>
      <c r="AD23" s="15"/>
    </row>
    <row r="24">
      <c r="A24" s="2037">
        <v>44631.0</v>
      </c>
      <c r="B24" s="16" t="s">
        <v>8246</v>
      </c>
      <c r="C24" s="16">
        <v>1.0</v>
      </c>
      <c r="D24" s="16">
        <v>3.0</v>
      </c>
      <c r="E24" s="16">
        <v>2.0</v>
      </c>
      <c r="F24" s="16">
        <v>0.0</v>
      </c>
      <c r="G24" s="16">
        <v>0.0</v>
      </c>
      <c r="H24" s="16">
        <v>0.0</v>
      </c>
      <c r="I24" s="16">
        <v>0.0</v>
      </c>
      <c r="J24" s="16">
        <v>0.0</v>
      </c>
      <c r="K24" s="16">
        <v>1.0</v>
      </c>
      <c r="L24" s="16" t="s">
        <v>386</v>
      </c>
      <c r="M24" s="16" t="s">
        <v>8269</v>
      </c>
      <c r="N24" s="16">
        <v>0.0</v>
      </c>
      <c r="O24" s="16">
        <v>4.0</v>
      </c>
      <c r="P24" s="16">
        <v>3.0</v>
      </c>
      <c r="Q24" s="16">
        <v>0.0</v>
      </c>
      <c r="R24" s="16">
        <v>1.0</v>
      </c>
      <c r="S24" s="16">
        <v>2.0</v>
      </c>
      <c r="T24" s="16">
        <v>1.0</v>
      </c>
      <c r="U24" s="16">
        <v>0.0</v>
      </c>
      <c r="V24" s="16">
        <v>0.0</v>
      </c>
      <c r="W24" s="16" t="s">
        <v>386</v>
      </c>
      <c r="X24" s="16" t="s">
        <v>8283</v>
      </c>
      <c r="Y24" s="16" t="s">
        <v>386</v>
      </c>
      <c r="Z24" s="16" t="s">
        <v>8269</v>
      </c>
      <c r="AA24" s="15"/>
      <c r="AB24" s="15"/>
      <c r="AC24" s="15"/>
      <c r="AD24" s="15"/>
    </row>
    <row r="25">
      <c r="A25" s="2037">
        <v>44631.0</v>
      </c>
      <c r="B25" s="16" t="s">
        <v>8246</v>
      </c>
      <c r="C25" s="16">
        <v>1.0</v>
      </c>
      <c r="D25" s="16">
        <v>3.0</v>
      </c>
      <c r="E25" s="16">
        <v>3.0</v>
      </c>
      <c r="F25" s="16">
        <v>0.0</v>
      </c>
      <c r="G25" s="16">
        <v>0.0</v>
      </c>
      <c r="H25" s="16">
        <v>0.0</v>
      </c>
      <c r="I25" s="16">
        <v>1.0</v>
      </c>
      <c r="J25" s="16">
        <v>0.0</v>
      </c>
      <c r="K25" s="16">
        <v>0.0</v>
      </c>
      <c r="L25" s="16" t="s">
        <v>176</v>
      </c>
      <c r="M25" s="16" t="s">
        <v>8264</v>
      </c>
      <c r="N25" s="16">
        <v>0.0</v>
      </c>
      <c r="O25" s="16">
        <v>4.0</v>
      </c>
      <c r="P25" s="16">
        <v>3.0</v>
      </c>
      <c r="Q25" s="16">
        <v>0.0</v>
      </c>
      <c r="R25" s="16">
        <v>1.0</v>
      </c>
      <c r="S25" s="16">
        <v>1.0</v>
      </c>
      <c r="T25" s="16">
        <v>0.0</v>
      </c>
      <c r="U25" s="16">
        <v>1.0</v>
      </c>
      <c r="V25" s="16">
        <v>1.0</v>
      </c>
      <c r="W25" s="16" t="s">
        <v>212</v>
      </c>
      <c r="X25" s="16" t="s">
        <v>6878</v>
      </c>
      <c r="Y25" s="16" t="s">
        <v>386</v>
      </c>
      <c r="Z25" s="16" t="s">
        <v>8278</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8246</v>
      </c>
      <c r="C27" s="16">
        <v>1.0</v>
      </c>
      <c r="D27" s="16">
        <v>4.0</v>
      </c>
      <c r="E27" s="16">
        <v>2.0</v>
      </c>
      <c r="F27" s="16">
        <v>0.0</v>
      </c>
      <c r="G27" s="16">
        <v>0.0</v>
      </c>
      <c r="H27" s="16">
        <v>1.0</v>
      </c>
      <c r="I27" s="16">
        <v>0.0</v>
      </c>
      <c r="J27" s="16">
        <v>0.0</v>
      </c>
      <c r="K27" s="16">
        <v>0.0</v>
      </c>
      <c r="L27" s="16" t="s">
        <v>176</v>
      </c>
      <c r="M27" s="16" t="s">
        <v>8281</v>
      </c>
      <c r="N27" s="16">
        <v>0.0</v>
      </c>
      <c r="O27" s="16">
        <v>4.0</v>
      </c>
      <c r="P27" s="16">
        <v>3.0</v>
      </c>
      <c r="Q27" s="16">
        <v>0.0</v>
      </c>
      <c r="R27" s="16">
        <v>1.0</v>
      </c>
      <c r="S27" s="16">
        <v>0.0</v>
      </c>
      <c r="T27" s="16">
        <v>1.0</v>
      </c>
      <c r="U27" s="16">
        <v>1.0</v>
      </c>
      <c r="V27" s="16">
        <v>1.0</v>
      </c>
      <c r="W27" s="16" t="s">
        <v>386</v>
      </c>
      <c r="X27" s="16" t="s">
        <v>8257</v>
      </c>
      <c r="Y27" s="16" t="s">
        <v>386</v>
      </c>
      <c r="Z27" s="16" t="s">
        <v>8272</v>
      </c>
      <c r="AA27" s="15"/>
      <c r="AB27" s="15"/>
      <c r="AC27" s="15"/>
      <c r="AD27" s="15"/>
    </row>
    <row r="28">
      <c r="A28" s="2037">
        <v>44673.0</v>
      </c>
      <c r="B28" s="16" t="s">
        <v>8246</v>
      </c>
      <c r="C28" s="16">
        <v>1.0</v>
      </c>
      <c r="D28" s="16">
        <v>2.0</v>
      </c>
      <c r="E28" s="16">
        <v>2.0</v>
      </c>
      <c r="F28" s="16">
        <v>0.0</v>
      </c>
      <c r="G28" s="16">
        <v>0.0</v>
      </c>
      <c r="H28" s="16">
        <v>0.0</v>
      </c>
      <c r="I28" s="16">
        <v>1.0</v>
      </c>
      <c r="J28" s="16">
        <v>0.0</v>
      </c>
      <c r="K28" s="16">
        <v>0.0</v>
      </c>
      <c r="L28" s="16" t="s">
        <v>176</v>
      </c>
      <c r="M28" s="16" t="s">
        <v>8264</v>
      </c>
      <c r="N28" s="16">
        <v>0.0</v>
      </c>
      <c r="O28" s="16">
        <v>4.0</v>
      </c>
      <c r="P28" s="16">
        <v>3.0</v>
      </c>
      <c r="Q28" s="16">
        <v>0.0</v>
      </c>
      <c r="R28" s="16">
        <v>1.0</v>
      </c>
      <c r="S28" s="16">
        <v>1.0</v>
      </c>
      <c r="T28" s="16">
        <v>0.0</v>
      </c>
      <c r="U28" s="16">
        <v>0.0</v>
      </c>
      <c r="V28" s="16">
        <v>2.0</v>
      </c>
      <c r="W28" s="16" t="s">
        <v>386</v>
      </c>
      <c r="X28" s="16" t="s">
        <v>8282</v>
      </c>
      <c r="Y28" s="2041" t="s">
        <v>386</v>
      </c>
      <c r="Z28" s="2041" t="s">
        <v>8282</v>
      </c>
      <c r="AA28" s="15"/>
      <c r="AB28" s="15"/>
      <c r="AC28" s="15"/>
      <c r="AD28" s="15"/>
    </row>
    <row r="29">
      <c r="A29" s="2037">
        <v>44673.0</v>
      </c>
      <c r="B29" s="16" t="s">
        <v>8246</v>
      </c>
      <c r="C29" s="16">
        <v>1.0</v>
      </c>
      <c r="D29" s="16">
        <v>3.0</v>
      </c>
      <c r="E29" s="16">
        <v>3.0</v>
      </c>
      <c r="F29" s="16">
        <v>0.0</v>
      </c>
      <c r="G29" s="16">
        <v>0.0</v>
      </c>
      <c r="H29" s="16">
        <v>0.0</v>
      </c>
      <c r="I29" s="16">
        <v>0.0</v>
      </c>
      <c r="J29" s="16">
        <v>0.0</v>
      </c>
      <c r="K29" s="16">
        <v>1.0</v>
      </c>
      <c r="L29" s="16" t="s">
        <v>386</v>
      </c>
      <c r="M29" s="16" t="s">
        <v>8282</v>
      </c>
      <c r="N29" s="16">
        <v>0.0</v>
      </c>
      <c r="O29" s="16">
        <v>4.0</v>
      </c>
      <c r="P29" s="16">
        <v>3.0</v>
      </c>
      <c r="Q29" s="16">
        <v>0.0</v>
      </c>
      <c r="R29" s="16">
        <v>0.0</v>
      </c>
      <c r="S29" s="16">
        <v>2.0</v>
      </c>
      <c r="T29" s="16">
        <v>1.0</v>
      </c>
      <c r="U29" s="16">
        <v>1.0</v>
      </c>
      <c r="V29" s="16">
        <v>0.0</v>
      </c>
      <c r="W29" s="16" t="s">
        <v>386</v>
      </c>
      <c r="X29" s="16" t="s">
        <v>8284</v>
      </c>
      <c r="Y29" s="16" t="s">
        <v>386</v>
      </c>
      <c r="Z29" s="16" t="s">
        <v>8276</v>
      </c>
      <c r="AA29" s="15"/>
      <c r="AB29" s="15"/>
      <c r="AC29" s="15"/>
      <c r="AD29" s="15"/>
    </row>
    <row r="30">
      <c r="A30" s="2037">
        <v>44673.0</v>
      </c>
      <c r="B30" s="16" t="s">
        <v>8246</v>
      </c>
      <c r="C30" s="16">
        <v>1.0</v>
      </c>
      <c r="D30" s="16">
        <v>3.0</v>
      </c>
      <c r="E30" s="16">
        <v>2.0</v>
      </c>
      <c r="F30" s="16">
        <v>0.0</v>
      </c>
      <c r="G30" s="16">
        <v>0.0</v>
      </c>
      <c r="H30" s="16">
        <v>0.0</v>
      </c>
      <c r="I30" s="16">
        <v>0.0</v>
      </c>
      <c r="J30" s="16">
        <v>0.0</v>
      </c>
      <c r="K30" s="16">
        <v>1.0</v>
      </c>
      <c r="L30" s="16" t="s">
        <v>386</v>
      </c>
      <c r="M30" s="16" t="s">
        <v>8248</v>
      </c>
      <c r="N30" s="16">
        <v>0.0</v>
      </c>
      <c r="O30" s="16">
        <v>4.0</v>
      </c>
      <c r="P30" s="16">
        <v>3.0</v>
      </c>
      <c r="Q30" s="16">
        <v>0.0</v>
      </c>
      <c r="R30" s="16">
        <v>2.0</v>
      </c>
      <c r="S30" s="16">
        <v>0.0</v>
      </c>
      <c r="T30" s="16">
        <v>0.0</v>
      </c>
      <c r="U30" s="16">
        <v>0.0</v>
      </c>
      <c r="V30" s="16">
        <v>2.0</v>
      </c>
      <c r="W30" s="16" t="s">
        <v>386</v>
      </c>
      <c r="X30" s="16" t="s">
        <v>8249</v>
      </c>
      <c r="Y30" s="16" t="s">
        <v>212</v>
      </c>
      <c r="Z30" s="16" t="s">
        <v>6890</v>
      </c>
      <c r="AA30" s="15"/>
      <c r="AB30" s="15"/>
      <c r="AC30" s="15"/>
      <c r="AD30" s="15"/>
    </row>
    <row r="31">
      <c r="A31" s="2037">
        <v>44673.0</v>
      </c>
      <c r="B31" s="16" t="s">
        <v>8246</v>
      </c>
      <c r="C31" s="16">
        <v>2.0</v>
      </c>
      <c r="D31" s="16">
        <v>3.0</v>
      </c>
      <c r="E31" s="16">
        <v>2.0</v>
      </c>
      <c r="F31" s="16">
        <v>0.0</v>
      </c>
      <c r="G31" s="16">
        <v>0.0</v>
      </c>
      <c r="H31" s="16">
        <v>0.0</v>
      </c>
      <c r="I31" s="16">
        <v>1.0</v>
      </c>
      <c r="J31" s="16">
        <v>0.0</v>
      </c>
      <c r="K31" s="16">
        <v>0.0</v>
      </c>
      <c r="L31" s="16" t="s">
        <v>386</v>
      </c>
      <c r="M31" s="16" t="s">
        <v>8248</v>
      </c>
      <c r="N31" s="16">
        <v>0.0</v>
      </c>
      <c r="O31" s="16">
        <v>4.0</v>
      </c>
      <c r="P31" s="16">
        <v>3.0</v>
      </c>
      <c r="Q31" s="16">
        <v>1.0</v>
      </c>
      <c r="R31" s="16">
        <v>0.0</v>
      </c>
      <c r="S31" s="16">
        <v>0.0</v>
      </c>
      <c r="T31" s="16">
        <v>2.0</v>
      </c>
      <c r="U31" s="16">
        <v>1.0</v>
      </c>
      <c r="V31" s="16">
        <v>0.0</v>
      </c>
      <c r="W31" s="16" t="s">
        <v>386</v>
      </c>
      <c r="X31" s="16" t="s">
        <v>8282</v>
      </c>
      <c r="Y31" s="16" t="s">
        <v>386</v>
      </c>
      <c r="Z31" s="16" t="s">
        <v>8272</v>
      </c>
      <c r="AA31" s="15"/>
      <c r="AB31" s="15"/>
      <c r="AC31" s="15"/>
      <c r="AD31" s="15"/>
    </row>
    <row r="32">
      <c r="A32" s="2037">
        <v>44673.0</v>
      </c>
      <c r="B32" s="16" t="s">
        <v>8246</v>
      </c>
      <c r="C32" s="16">
        <v>1.0</v>
      </c>
      <c r="D32" s="16">
        <v>2.0</v>
      </c>
      <c r="E32" s="16">
        <v>2.0</v>
      </c>
      <c r="F32" s="16">
        <v>0.0</v>
      </c>
      <c r="G32" s="16">
        <v>0.0</v>
      </c>
      <c r="H32" s="16">
        <v>1.0</v>
      </c>
      <c r="I32" s="16">
        <v>0.0</v>
      </c>
      <c r="J32" s="16">
        <v>0.0</v>
      </c>
      <c r="K32" s="16">
        <v>0.0</v>
      </c>
      <c r="L32" s="16" t="s">
        <v>176</v>
      </c>
      <c r="M32" s="16" t="s">
        <v>8285</v>
      </c>
      <c r="N32" s="16">
        <v>0.0</v>
      </c>
      <c r="O32" s="16">
        <v>4.0</v>
      </c>
      <c r="P32" s="16">
        <v>3.0</v>
      </c>
      <c r="Q32" s="16">
        <v>1.0</v>
      </c>
      <c r="R32" s="16">
        <v>1.0</v>
      </c>
      <c r="S32" s="16">
        <v>0.0</v>
      </c>
      <c r="T32" s="16">
        <v>1.0</v>
      </c>
      <c r="U32" s="16">
        <v>1.0</v>
      </c>
      <c r="V32" s="16">
        <v>0.0</v>
      </c>
      <c r="W32" s="16" t="s">
        <v>212</v>
      </c>
      <c r="X32" s="16" t="s">
        <v>6878</v>
      </c>
      <c r="Y32" s="16" t="s">
        <v>386</v>
      </c>
      <c r="Z32" s="16" t="s">
        <v>8276</v>
      </c>
      <c r="AA32" s="15"/>
      <c r="AB32" s="15"/>
      <c r="AC32" s="15"/>
      <c r="AD32" s="15"/>
    </row>
    <row r="33">
      <c r="A33" s="2037">
        <v>44673.0</v>
      </c>
      <c r="B33" s="16" t="s">
        <v>8246</v>
      </c>
      <c r="C33" s="16">
        <v>2.0</v>
      </c>
      <c r="D33" s="16">
        <v>3.0</v>
      </c>
      <c r="E33" s="16">
        <v>3.0</v>
      </c>
      <c r="F33" s="16">
        <v>0.0</v>
      </c>
      <c r="G33" s="16">
        <v>0.0</v>
      </c>
      <c r="H33" s="16">
        <v>0.0</v>
      </c>
      <c r="I33" s="16">
        <v>1.0</v>
      </c>
      <c r="J33" s="16">
        <v>0.0</v>
      </c>
      <c r="K33" s="16">
        <v>0.0</v>
      </c>
      <c r="L33" s="16" t="s">
        <v>176</v>
      </c>
      <c r="M33" s="16" t="s">
        <v>8271</v>
      </c>
      <c r="N33" s="16">
        <v>0.0</v>
      </c>
      <c r="O33" s="16">
        <v>4.0</v>
      </c>
      <c r="P33" s="16">
        <v>3.0</v>
      </c>
      <c r="Q33" s="16">
        <v>1.0</v>
      </c>
      <c r="R33" s="16">
        <v>1.0</v>
      </c>
      <c r="S33" s="16">
        <v>0.0</v>
      </c>
      <c r="T33" s="16">
        <v>1.0</v>
      </c>
      <c r="U33" s="16">
        <v>0.0</v>
      </c>
      <c r="V33" s="16">
        <v>1.0</v>
      </c>
      <c r="W33" s="16" t="s">
        <v>386</v>
      </c>
      <c r="X33" s="16" t="s">
        <v>8272</v>
      </c>
      <c r="Y33" s="16" t="s">
        <v>386</v>
      </c>
      <c r="Z33" s="16" t="s">
        <v>8248</v>
      </c>
      <c r="AA33" s="15"/>
      <c r="AB33" s="15"/>
      <c r="AC33" s="15"/>
      <c r="AD33" s="15"/>
    </row>
    <row r="34">
      <c r="A34" s="2037">
        <v>44673.0</v>
      </c>
      <c r="B34" s="16" t="s">
        <v>8246</v>
      </c>
      <c r="C34" s="16">
        <v>1.0</v>
      </c>
      <c r="D34" s="16">
        <v>3.0</v>
      </c>
      <c r="E34" s="16">
        <v>2.0</v>
      </c>
      <c r="F34" s="16">
        <v>0.0</v>
      </c>
      <c r="G34" s="16">
        <v>0.0</v>
      </c>
      <c r="H34" s="16">
        <v>0.0</v>
      </c>
      <c r="I34" s="16">
        <v>1.0</v>
      </c>
      <c r="J34" s="16">
        <v>0.0</v>
      </c>
      <c r="K34" s="16">
        <v>0.0</v>
      </c>
      <c r="L34" s="16" t="s">
        <v>386</v>
      </c>
      <c r="M34" s="16" t="s">
        <v>8277</v>
      </c>
      <c r="N34" s="16">
        <v>0.0</v>
      </c>
      <c r="O34" s="16">
        <v>4.0</v>
      </c>
      <c r="P34" s="16">
        <v>3.0</v>
      </c>
      <c r="Q34" s="16">
        <v>1.0</v>
      </c>
      <c r="R34" s="16">
        <v>0.0</v>
      </c>
      <c r="S34" s="16">
        <v>1.0</v>
      </c>
      <c r="T34" s="16">
        <v>1.0</v>
      </c>
      <c r="U34" s="16">
        <v>0.0</v>
      </c>
      <c r="V34" s="16">
        <v>1.0</v>
      </c>
      <c r="W34" s="16" t="s">
        <v>386</v>
      </c>
      <c r="X34" s="16" t="s">
        <v>8248</v>
      </c>
      <c r="Y34" s="16" t="s">
        <v>386</v>
      </c>
      <c r="Z34" s="16" t="s">
        <v>8247</v>
      </c>
      <c r="AA34" s="15"/>
      <c r="AB34" s="15"/>
      <c r="AC34" s="15"/>
      <c r="AD34" s="15"/>
    </row>
    <row r="35">
      <c r="A35" s="2037">
        <v>44673.0</v>
      </c>
      <c r="B35" s="16" t="s">
        <v>8246</v>
      </c>
      <c r="C35" s="16">
        <v>2.0</v>
      </c>
      <c r="D35" s="16">
        <v>3.0</v>
      </c>
      <c r="E35" s="16">
        <v>2.0</v>
      </c>
      <c r="F35" s="16">
        <v>0.0</v>
      </c>
      <c r="G35" s="16">
        <v>1.0</v>
      </c>
      <c r="H35" s="16">
        <v>0.0</v>
      </c>
      <c r="I35" s="16">
        <v>0.0</v>
      </c>
      <c r="J35" s="16">
        <v>0.0</v>
      </c>
      <c r="K35" s="16">
        <v>0.0</v>
      </c>
      <c r="L35" s="16" t="s">
        <v>176</v>
      </c>
      <c r="M35" s="16" t="s">
        <v>8281</v>
      </c>
      <c r="N35" s="16">
        <v>0.0</v>
      </c>
      <c r="O35" s="16">
        <v>4.0</v>
      </c>
      <c r="P35" s="16">
        <v>3.0</v>
      </c>
      <c r="Q35" s="16">
        <v>0.0</v>
      </c>
      <c r="R35" s="16">
        <v>0.0</v>
      </c>
      <c r="S35" s="16">
        <v>1.0</v>
      </c>
      <c r="T35" s="16">
        <v>1.0</v>
      </c>
      <c r="U35" s="16">
        <v>0.0</v>
      </c>
      <c r="V35" s="16">
        <v>2.0</v>
      </c>
      <c r="W35" s="16" t="s">
        <v>386</v>
      </c>
      <c r="X35" s="16" t="s">
        <v>8272</v>
      </c>
      <c r="Y35" s="16" t="s">
        <v>386</v>
      </c>
      <c r="Z35" s="16" t="s">
        <v>8256</v>
      </c>
      <c r="AA35" s="15"/>
      <c r="AB35" s="15"/>
      <c r="AC35" s="15"/>
      <c r="AD35" s="15"/>
    </row>
    <row r="36">
      <c r="A36" s="2037">
        <v>44673.0</v>
      </c>
      <c r="B36" s="16" t="s">
        <v>8246</v>
      </c>
      <c r="C36" s="16">
        <v>2.0</v>
      </c>
      <c r="D36" s="16">
        <v>3.0</v>
      </c>
      <c r="E36" s="16">
        <v>2.0</v>
      </c>
      <c r="F36" s="16">
        <v>0.0</v>
      </c>
      <c r="G36" s="16">
        <v>0.0</v>
      </c>
      <c r="H36" s="16">
        <v>0.0</v>
      </c>
      <c r="I36" s="16">
        <v>0.0</v>
      </c>
      <c r="J36" s="16">
        <v>0.0</v>
      </c>
      <c r="K36" s="16">
        <v>1.0</v>
      </c>
      <c r="L36" s="16" t="s">
        <v>176</v>
      </c>
      <c r="M36" s="16" t="s">
        <v>8286</v>
      </c>
      <c r="N36" s="16">
        <v>0.0</v>
      </c>
      <c r="O36" s="16">
        <v>4.0</v>
      </c>
      <c r="P36" s="16">
        <v>3.0</v>
      </c>
      <c r="Q36" s="16">
        <v>1.0</v>
      </c>
      <c r="R36" s="16">
        <v>1.0</v>
      </c>
      <c r="S36" s="16">
        <v>1.0</v>
      </c>
      <c r="T36" s="16">
        <v>0.0</v>
      </c>
      <c r="U36" s="16">
        <v>0.0</v>
      </c>
      <c r="V36" s="16">
        <v>1.0</v>
      </c>
      <c r="W36" s="16" t="s">
        <v>212</v>
      </c>
      <c r="X36" s="16" t="s">
        <v>6848</v>
      </c>
      <c r="Y36" s="16" t="s">
        <v>386</v>
      </c>
      <c r="Z36" s="16" t="s">
        <v>8276</v>
      </c>
      <c r="AA36" s="15"/>
      <c r="AB36" s="15"/>
      <c r="AC36" s="15"/>
      <c r="AD36" s="15"/>
    </row>
    <row r="37">
      <c r="A37" s="2037">
        <v>44673.0</v>
      </c>
      <c r="B37" s="16" t="s">
        <v>8246</v>
      </c>
      <c r="C37" s="16">
        <v>1.0</v>
      </c>
      <c r="D37" s="16">
        <v>3.0</v>
      </c>
      <c r="E37" s="16">
        <v>3.0</v>
      </c>
      <c r="F37" s="16">
        <v>0.0</v>
      </c>
      <c r="G37" s="16">
        <v>1.0</v>
      </c>
      <c r="H37" s="16">
        <v>0.0</v>
      </c>
      <c r="I37" s="16">
        <v>0.0</v>
      </c>
      <c r="J37" s="16">
        <v>0.0</v>
      </c>
      <c r="K37" s="16">
        <v>0.0</v>
      </c>
      <c r="L37" s="16" t="s">
        <v>176</v>
      </c>
      <c r="M37" s="16" t="s">
        <v>8285</v>
      </c>
      <c r="N37" s="16">
        <v>0.0</v>
      </c>
      <c r="O37" s="16">
        <v>4.0</v>
      </c>
      <c r="P37" s="16">
        <v>3.0</v>
      </c>
      <c r="Q37" s="16">
        <v>0.0</v>
      </c>
      <c r="R37" s="16">
        <v>1.0</v>
      </c>
      <c r="S37" s="16">
        <v>1.0</v>
      </c>
      <c r="T37" s="16">
        <v>1.0</v>
      </c>
      <c r="U37" s="16">
        <v>0.0</v>
      </c>
      <c r="V37" s="16">
        <v>1.0</v>
      </c>
      <c r="W37" s="16" t="s">
        <v>386</v>
      </c>
      <c r="X37" s="16" t="s">
        <v>8277</v>
      </c>
      <c r="Y37" s="16" t="s">
        <v>386</v>
      </c>
      <c r="Z37" s="16" t="s">
        <v>8265</v>
      </c>
      <c r="AA37" s="15"/>
      <c r="AB37" s="15"/>
      <c r="AC37" s="15"/>
      <c r="AD37" s="15"/>
    </row>
    <row r="38">
      <c r="A38" s="2037">
        <v>44673.0</v>
      </c>
      <c r="B38" s="16" t="s">
        <v>8246</v>
      </c>
      <c r="C38" s="16">
        <v>1.0</v>
      </c>
      <c r="D38" s="16">
        <v>2.0</v>
      </c>
      <c r="E38" s="16">
        <v>2.0</v>
      </c>
      <c r="F38" s="16">
        <v>0.0</v>
      </c>
      <c r="G38" s="16">
        <v>0.0</v>
      </c>
      <c r="H38" s="16">
        <v>0.0</v>
      </c>
      <c r="I38" s="16">
        <v>0.0</v>
      </c>
      <c r="J38" s="16">
        <v>0.0</v>
      </c>
      <c r="K38" s="16">
        <v>1.0</v>
      </c>
      <c r="L38" s="16" t="s">
        <v>176</v>
      </c>
      <c r="M38" s="16" t="s">
        <v>8264</v>
      </c>
      <c r="N38" s="16">
        <v>0.0</v>
      </c>
      <c r="O38" s="16">
        <v>4.0</v>
      </c>
      <c r="P38" s="16">
        <v>3.0</v>
      </c>
      <c r="Q38" s="16">
        <v>1.0</v>
      </c>
      <c r="R38" s="16">
        <v>0.0</v>
      </c>
      <c r="S38" s="16">
        <v>0.0</v>
      </c>
      <c r="T38" s="16">
        <v>2.0</v>
      </c>
      <c r="U38" s="16">
        <v>1.0</v>
      </c>
      <c r="V38" s="16">
        <v>0.0</v>
      </c>
      <c r="W38" s="16" t="s">
        <v>386</v>
      </c>
      <c r="X38" s="16" t="s">
        <v>8256</v>
      </c>
      <c r="Y38" s="16" t="s">
        <v>386</v>
      </c>
      <c r="Z38" s="16" t="s">
        <v>8284</v>
      </c>
      <c r="AA38" s="15"/>
      <c r="AB38" s="15"/>
      <c r="AC38" s="15"/>
      <c r="AD38" s="15"/>
    </row>
    <row r="39">
      <c r="A39" s="2037">
        <v>44673.0</v>
      </c>
      <c r="B39" s="16" t="s">
        <v>8246</v>
      </c>
      <c r="C39" s="16">
        <v>1.0</v>
      </c>
      <c r="D39" s="16">
        <v>4.0</v>
      </c>
      <c r="E39" s="16">
        <v>2.0</v>
      </c>
      <c r="F39" s="16">
        <v>0.0</v>
      </c>
      <c r="G39" s="16">
        <v>1.0</v>
      </c>
      <c r="H39" s="16">
        <v>0.0</v>
      </c>
      <c r="I39" s="16">
        <v>0.0</v>
      </c>
      <c r="J39" s="16">
        <v>0.0</v>
      </c>
      <c r="K39" s="16">
        <v>0.0</v>
      </c>
      <c r="L39" s="16" t="s">
        <v>386</v>
      </c>
      <c r="M39" s="16" t="s">
        <v>8249</v>
      </c>
      <c r="N39" s="16">
        <v>0.0</v>
      </c>
      <c r="O39" s="16">
        <v>4.0</v>
      </c>
      <c r="P39" s="16">
        <v>3.0</v>
      </c>
      <c r="Q39" s="16">
        <v>2.0</v>
      </c>
      <c r="R39" s="16">
        <v>0.0</v>
      </c>
      <c r="S39" s="16">
        <v>0.0</v>
      </c>
      <c r="T39" s="16">
        <v>1.0</v>
      </c>
      <c r="U39" s="16">
        <v>1.0</v>
      </c>
      <c r="V39" s="16">
        <v>0.0</v>
      </c>
      <c r="W39" s="16" t="s">
        <v>212</v>
      </c>
      <c r="X39" s="16" t="s">
        <v>6890</v>
      </c>
      <c r="Y39" s="16" t="s">
        <v>212</v>
      </c>
      <c r="Z39" s="16" t="s">
        <v>8287</v>
      </c>
      <c r="AA39" s="15"/>
      <c r="AB39" s="15"/>
      <c r="AC39" s="15"/>
      <c r="AD39" s="15"/>
    </row>
    <row r="40">
      <c r="A40" s="2037">
        <v>44673.0</v>
      </c>
      <c r="B40" s="16" t="s">
        <v>8246</v>
      </c>
      <c r="C40" s="16">
        <v>1.0</v>
      </c>
      <c r="D40" s="16">
        <v>3.0</v>
      </c>
      <c r="E40" s="16">
        <v>2.0</v>
      </c>
      <c r="F40" s="16">
        <v>0.0</v>
      </c>
      <c r="G40" s="16">
        <v>0.0</v>
      </c>
      <c r="H40" s="16">
        <v>1.0</v>
      </c>
      <c r="I40" s="16">
        <v>0.0</v>
      </c>
      <c r="J40" s="16">
        <v>0.0</v>
      </c>
      <c r="K40" s="16">
        <v>0.0</v>
      </c>
      <c r="L40" s="16" t="s">
        <v>212</v>
      </c>
      <c r="M40" s="16" t="s">
        <v>6953</v>
      </c>
      <c r="N40" s="15"/>
      <c r="O40" s="15"/>
      <c r="P40" s="15"/>
      <c r="Q40" s="15"/>
      <c r="R40" s="15"/>
      <c r="S40" s="15"/>
      <c r="T40" s="15"/>
      <c r="U40" s="15"/>
      <c r="V40" s="15"/>
      <c r="W40" s="15"/>
      <c r="X40" s="15"/>
      <c r="Y40" s="15"/>
      <c r="Z40" s="15"/>
      <c r="AA40" s="15"/>
      <c r="AB40" s="15"/>
      <c r="AC40" s="15"/>
      <c r="AD40" s="15"/>
    </row>
    <row r="41">
      <c r="A41" s="2037">
        <v>44673.0</v>
      </c>
      <c r="B41" s="16" t="s">
        <v>8246</v>
      </c>
      <c r="C41" s="16">
        <v>1.0</v>
      </c>
      <c r="D41" s="16">
        <v>4.0</v>
      </c>
      <c r="E41" s="16">
        <v>3.0</v>
      </c>
      <c r="F41" s="16">
        <v>0.0</v>
      </c>
      <c r="G41" s="16">
        <v>0.0</v>
      </c>
      <c r="H41" s="16">
        <v>0.0</v>
      </c>
      <c r="I41" s="16">
        <v>1.0</v>
      </c>
      <c r="J41" s="16">
        <v>0.0</v>
      </c>
      <c r="K41" s="16">
        <v>0.0</v>
      </c>
      <c r="L41" s="16" t="s">
        <v>386</v>
      </c>
      <c r="M41" s="16" t="s">
        <v>8279</v>
      </c>
      <c r="N41" s="15"/>
      <c r="O41" s="15"/>
      <c r="P41" s="15"/>
      <c r="Q41" s="15"/>
      <c r="R41" s="15"/>
      <c r="S41" s="15"/>
      <c r="T41" s="15"/>
      <c r="U41" s="15"/>
      <c r="V41" s="15"/>
      <c r="W41" s="15"/>
      <c r="X41" s="15"/>
      <c r="Y41" s="15"/>
      <c r="Z41" s="15"/>
      <c r="AA41" s="15"/>
      <c r="AB41" s="15"/>
      <c r="AC41" s="15"/>
      <c r="AD41" s="15"/>
    </row>
    <row r="42">
      <c r="A42" s="2037">
        <v>44673.0</v>
      </c>
      <c r="B42" s="16" t="s">
        <v>8246</v>
      </c>
      <c r="C42" s="16">
        <v>2.0</v>
      </c>
      <c r="D42" s="16">
        <v>3.0</v>
      </c>
      <c r="E42" s="16">
        <v>2.0</v>
      </c>
      <c r="F42" s="16">
        <v>0.0</v>
      </c>
      <c r="G42" s="16">
        <v>0.0</v>
      </c>
      <c r="H42" s="16">
        <v>0.0</v>
      </c>
      <c r="I42" s="16">
        <v>0.0</v>
      </c>
      <c r="J42" s="16">
        <v>1.0</v>
      </c>
      <c r="K42" s="16">
        <v>0.0</v>
      </c>
      <c r="L42" s="16" t="s">
        <v>386</v>
      </c>
      <c r="M42" s="16" t="s">
        <v>8276</v>
      </c>
      <c r="N42" s="15"/>
      <c r="O42" s="15"/>
      <c r="P42" s="15"/>
      <c r="Q42" s="15"/>
      <c r="R42" s="15"/>
      <c r="S42" s="15"/>
      <c r="T42" s="15"/>
      <c r="U42" s="15"/>
      <c r="V42" s="15"/>
      <c r="W42" s="15"/>
      <c r="X42" s="15"/>
      <c r="Y42" s="15"/>
      <c r="Z42" s="15"/>
      <c r="AA42" s="15"/>
      <c r="AB42" s="15"/>
      <c r="AC42" s="15"/>
      <c r="AD42" s="15"/>
    </row>
    <row r="43">
      <c r="A43" s="2037">
        <v>44673.0</v>
      </c>
      <c r="B43" s="16" t="s">
        <v>8246</v>
      </c>
      <c r="C43" s="16">
        <v>1.0</v>
      </c>
      <c r="D43" s="16">
        <v>3.0</v>
      </c>
      <c r="E43" s="16">
        <v>2.0</v>
      </c>
      <c r="F43" s="16">
        <v>0.0</v>
      </c>
      <c r="G43" s="16">
        <v>0.0</v>
      </c>
      <c r="H43" s="16">
        <v>0.0</v>
      </c>
      <c r="I43" s="16">
        <v>1.0</v>
      </c>
      <c r="J43" s="16">
        <v>0.0</v>
      </c>
      <c r="K43" s="16">
        <v>0.0</v>
      </c>
      <c r="L43" s="16" t="s">
        <v>386</v>
      </c>
      <c r="M43" s="16" t="s">
        <v>8269</v>
      </c>
      <c r="N43" s="15"/>
      <c r="O43" s="15"/>
      <c r="P43" s="15"/>
      <c r="Q43" s="15"/>
      <c r="R43" s="15"/>
      <c r="S43" s="15"/>
      <c r="T43" s="15"/>
      <c r="U43" s="15"/>
      <c r="V43" s="15"/>
      <c r="W43" s="15"/>
      <c r="X43" s="15"/>
      <c r="Y43" s="15"/>
      <c r="Z43" s="15"/>
      <c r="AA43" s="15"/>
      <c r="AB43" s="15"/>
      <c r="AC43" s="15"/>
      <c r="AD43" s="15"/>
    </row>
    <row r="44">
      <c r="A44" s="2037">
        <v>44673.0</v>
      </c>
      <c r="B44" s="16" t="s">
        <v>8246</v>
      </c>
      <c r="C44" s="16">
        <v>1.0</v>
      </c>
      <c r="D44" s="16">
        <v>2.0</v>
      </c>
      <c r="E44" s="16">
        <v>3.0</v>
      </c>
      <c r="F44" s="16">
        <v>0.0</v>
      </c>
      <c r="G44" s="16">
        <v>0.0</v>
      </c>
      <c r="H44" s="16">
        <v>0.0</v>
      </c>
      <c r="I44" s="16">
        <v>0.0</v>
      </c>
      <c r="J44" s="16">
        <v>0.0</v>
      </c>
      <c r="K44" s="16">
        <v>1.0</v>
      </c>
      <c r="L44" s="16" t="s">
        <v>386</v>
      </c>
      <c r="M44" s="16" t="s">
        <v>8248</v>
      </c>
      <c r="N44" s="15"/>
      <c r="O44" s="15"/>
      <c r="P44" s="15"/>
      <c r="Q44" s="15"/>
      <c r="R44" s="15"/>
      <c r="S44" s="15"/>
      <c r="T44" s="15"/>
      <c r="U44" s="15"/>
      <c r="V44" s="15"/>
      <c r="W44" s="15"/>
      <c r="X44" s="15"/>
      <c r="Y44" s="15"/>
      <c r="Z44" s="15"/>
      <c r="AA44" s="15"/>
      <c r="AB44" s="15"/>
      <c r="AC44" s="15"/>
      <c r="AD44" s="15"/>
    </row>
    <row r="45">
      <c r="A45" s="2037">
        <v>44673.0</v>
      </c>
      <c r="B45" s="16" t="s">
        <v>8246</v>
      </c>
      <c r="C45" s="16">
        <v>1.0</v>
      </c>
      <c r="D45" s="16">
        <v>2.0</v>
      </c>
      <c r="E45" s="16">
        <v>3.0</v>
      </c>
      <c r="F45" s="16">
        <v>0.0</v>
      </c>
      <c r="G45" s="16">
        <v>1.0</v>
      </c>
      <c r="H45" s="16">
        <v>0.0</v>
      </c>
      <c r="I45" s="16">
        <v>0.0</v>
      </c>
      <c r="J45" s="16">
        <v>0.0</v>
      </c>
      <c r="K45" s="16">
        <v>0.0</v>
      </c>
      <c r="L45" s="16" t="s">
        <v>386</v>
      </c>
      <c r="M45" s="16" t="s">
        <v>8256</v>
      </c>
      <c r="N45" s="15"/>
      <c r="O45" s="15"/>
      <c r="P45" s="15"/>
      <c r="Q45" s="15"/>
      <c r="R45" s="15"/>
      <c r="S45" s="15"/>
      <c r="T45" s="15"/>
      <c r="U45" s="15"/>
      <c r="V45" s="15"/>
      <c r="W45" s="15"/>
      <c r="X45" s="15"/>
      <c r="Y45" s="15"/>
      <c r="Z45" s="15"/>
      <c r="AA45" s="15"/>
      <c r="AB45" s="15"/>
      <c r="AC45" s="15"/>
      <c r="AD45" s="15"/>
    </row>
    <row r="46">
      <c r="A46" s="2037">
        <v>44673.0</v>
      </c>
      <c r="B46" s="16" t="s">
        <v>8246</v>
      </c>
      <c r="C46" s="16">
        <v>2.0</v>
      </c>
      <c r="D46" s="16">
        <v>3.0</v>
      </c>
      <c r="E46" s="16">
        <v>2.0</v>
      </c>
      <c r="F46" s="16">
        <v>0.0</v>
      </c>
      <c r="G46" s="16">
        <v>0.0</v>
      </c>
      <c r="H46" s="16">
        <v>0.0</v>
      </c>
      <c r="I46" s="16">
        <v>0.0</v>
      </c>
      <c r="J46" s="16">
        <v>0.0</v>
      </c>
      <c r="K46" s="16">
        <v>1.0</v>
      </c>
      <c r="L46" s="16" t="s">
        <v>176</v>
      </c>
      <c r="M46" s="16" t="s">
        <v>8285</v>
      </c>
      <c r="N46" s="15"/>
      <c r="O46" s="15"/>
      <c r="P46" s="15"/>
      <c r="Q46" s="15"/>
      <c r="R46" s="15"/>
      <c r="S46" s="15"/>
      <c r="T46" s="15"/>
      <c r="U46" s="15"/>
      <c r="V46" s="15"/>
      <c r="W46" s="15"/>
      <c r="X46" s="15"/>
      <c r="Y46" s="15"/>
      <c r="Z46" s="15"/>
      <c r="AA46" s="15"/>
      <c r="AB46" s="15"/>
      <c r="AC46" s="15"/>
      <c r="AD46" s="15"/>
    </row>
    <row r="47">
      <c r="A47" s="2037">
        <v>44673.0</v>
      </c>
      <c r="B47" s="16" t="s">
        <v>8246</v>
      </c>
      <c r="C47" s="16">
        <v>1.0</v>
      </c>
      <c r="D47" s="16">
        <v>2.0</v>
      </c>
      <c r="E47" s="16">
        <v>2.0</v>
      </c>
      <c r="F47" s="16">
        <v>0.0</v>
      </c>
      <c r="G47" s="16">
        <v>0.0</v>
      </c>
      <c r="H47" s="16">
        <v>0.0</v>
      </c>
      <c r="I47" s="16">
        <v>0.0</v>
      </c>
      <c r="J47" s="16">
        <v>1.0</v>
      </c>
      <c r="K47" s="16">
        <v>0.0</v>
      </c>
      <c r="L47" s="16" t="s">
        <v>386</v>
      </c>
      <c r="M47" s="16" t="s">
        <v>8247</v>
      </c>
      <c r="N47" s="15"/>
      <c r="O47" s="15"/>
      <c r="P47" s="15"/>
      <c r="Q47" s="15"/>
      <c r="R47" s="15"/>
      <c r="S47" s="15"/>
      <c r="T47" s="15"/>
      <c r="U47" s="15"/>
      <c r="V47" s="15"/>
      <c r="W47" s="15"/>
      <c r="X47" s="15"/>
      <c r="Y47" s="15"/>
      <c r="Z47" s="15"/>
      <c r="AA47" s="15"/>
      <c r="AB47" s="15"/>
      <c r="AC47" s="15"/>
      <c r="AD47" s="15"/>
    </row>
    <row r="48">
      <c r="A48" s="2037">
        <v>44677.0</v>
      </c>
      <c r="B48" s="16" t="s">
        <v>8246</v>
      </c>
      <c r="C48" s="16">
        <v>1.0</v>
      </c>
      <c r="D48" s="16">
        <v>4.0</v>
      </c>
      <c r="E48" s="16">
        <v>2.0</v>
      </c>
      <c r="F48" s="16">
        <v>0.0</v>
      </c>
      <c r="G48" s="16">
        <v>0.0</v>
      </c>
      <c r="H48" s="16">
        <v>0.0</v>
      </c>
      <c r="I48" s="16">
        <v>0.0</v>
      </c>
      <c r="J48" s="16">
        <v>1.0</v>
      </c>
      <c r="K48" s="16">
        <v>0.0</v>
      </c>
      <c r="L48" s="16" t="s">
        <v>176</v>
      </c>
      <c r="M48" s="16" t="s">
        <v>8281</v>
      </c>
      <c r="N48" s="16">
        <v>0.0</v>
      </c>
      <c r="O48" s="16">
        <v>4.0</v>
      </c>
      <c r="P48" s="16">
        <v>3.0</v>
      </c>
      <c r="Q48" s="16">
        <v>1.0</v>
      </c>
      <c r="R48" s="16">
        <v>1.0</v>
      </c>
      <c r="S48" s="16">
        <v>2.0</v>
      </c>
      <c r="T48" s="16">
        <v>0.0</v>
      </c>
      <c r="U48" s="16">
        <v>0.0</v>
      </c>
      <c r="V48" s="16">
        <v>0.0</v>
      </c>
      <c r="W48" s="16" t="s">
        <v>386</v>
      </c>
      <c r="X48" s="16" t="s">
        <v>8265</v>
      </c>
      <c r="Y48" s="16" t="s">
        <v>386</v>
      </c>
      <c r="Z48" s="16" t="s">
        <v>8265</v>
      </c>
      <c r="AA48" s="15"/>
      <c r="AB48" s="15"/>
      <c r="AC48" s="15"/>
      <c r="AD48" s="15"/>
    </row>
    <row r="49">
      <c r="A49" s="2037">
        <v>44677.0</v>
      </c>
      <c r="B49" s="16" t="s">
        <v>8246</v>
      </c>
      <c r="C49" s="16">
        <v>1.0</v>
      </c>
      <c r="D49" s="16">
        <v>3.0</v>
      </c>
      <c r="E49" s="16">
        <v>2.0</v>
      </c>
      <c r="F49" s="16">
        <v>0.0</v>
      </c>
      <c r="G49" s="16">
        <v>0.0</v>
      </c>
      <c r="H49" s="16">
        <v>0.0</v>
      </c>
      <c r="I49" s="16">
        <v>1.0</v>
      </c>
      <c r="J49" s="16">
        <v>0.0</v>
      </c>
      <c r="K49" s="16">
        <v>0.0</v>
      </c>
      <c r="L49" s="16" t="s">
        <v>386</v>
      </c>
      <c r="M49" s="16" t="s">
        <v>8276</v>
      </c>
      <c r="N49" s="16">
        <v>0.0</v>
      </c>
      <c r="O49" s="16">
        <v>4.0</v>
      </c>
      <c r="P49" s="16">
        <v>3.0</v>
      </c>
      <c r="Q49" s="16">
        <v>1.0</v>
      </c>
      <c r="R49" s="16">
        <v>0.0</v>
      </c>
      <c r="S49" s="16">
        <v>2.0</v>
      </c>
      <c r="T49" s="16">
        <v>0.0</v>
      </c>
      <c r="U49" s="16">
        <v>0.0</v>
      </c>
      <c r="V49" s="16">
        <v>1.0</v>
      </c>
      <c r="W49" s="16" t="s">
        <v>212</v>
      </c>
      <c r="X49" s="16" t="s">
        <v>8280</v>
      </c>
      <c r="Y49" s="16" t="s">
        <v>386</v>
      </c>
      <c r="Z49" s="16" t="s">
        <v>8279</v>
      </c>
      <c r="AA49" s="15"/>
      <c r="AB49" s="15"/>
      <c r="AC49" s="15"/>
      <c r="AD49" s="15"/>
    </row>
    <row r="50">
      <c r="A50" s="2037">
        <v>44677.0</v>
      </c>
      <c r="B50" s="16" t="s">
        <v>8246</v>
      </c>
      <c r="C50" s="16">
        <v>1.0</v>
      </c>
      <c r="D50" s="16">
        <v>3.0</v>
      </c>
      <c r="E50" s="16">
        <v>3.0</v>
      </c>
      <c r="F50" s="16">
        <v>0.0</v>
      </c>
      <c r="G50" s="16">
        <v>0.0</v>
      </c>
      <c r="H50" s="16">
        <v>0.0</v>
      </c>
      <c r="I50" s="16">
        <v>0.0</v>
      </c>
      <c r="J50" s="16">
        <v>0.0</v>
      </c>
      <c r="K50" s="16">
        <v>1.0</v>
      </c>
      <c r="L50" s="16" t="s">
        <v>176</v>
      </c>
      <c r="M50" s="16" t="s">
        <v>8285</v>
      </c>
      <c r="N50" s="15"/>
      <c r="O50" s="15"/>
      <c r="P50" s="15"/>
      <c r="Q50" s="15"/>
      <c r="R50" s="15"/>
      <c r="S50" s="15"/>
      <c r="T50" s="15"/>
      <c r="U50" s="15"/>
      <c r="V50" s="15"/>
      <c r="W50" s="15"/>
      <c r="X50" s="15"/>
      <c r="Y50" s="15"/>
      <c r="Z50" s="15"/>
      <c r="AA50" s="15"/>
      <c r="AB50" s="15"/>
      <c r="AC50" s="15"/>
      <c r="AD50" s="15"/>
    </row>
    <row r="51">
      <c r="A51" s="2037">
        <v>44677.0</v>
      </c>
      <c r="B51" s="16" t="s">
        <v>8246</v>
      </c>
      <c r="C51" s="16">
        <v>1.0</v>
      </c>
      <c r="D51" s="16">
        <v>4.0</v>
      </c>
      <c r="E51" s="16">
        <v>3.0</v>
      </c>
      <c r="F51" s="16">
        <v>0.0</v>
      </c>
      <c r="G51" s="16">
        <v>0.0</v>
      </c>
      <c r="H51" s="16">
        <v>0.0</v>
      </c>
      <c r="I51" s="16">
        <v>1.0</v>
      </c>
      <c r="J51" s="16">
        <v>0.0</v>
      </c>
      <c r="K51" s="16">
        <v>0.0</v>
      </c>
      <c r="L51" s="16" t="s">
        <v>386</v>
      </c>
      <c r="M51" s="16" t="s">
        <v>8288</v>
      </c>
      <c r="N51" s="15"/>
      <c r="O51" s="15"/>
      <c r="P51" s="15"/>
      <c r="Q51" s="15"/>
      <c r="R51" s="15"/>
      <c r="S51" s="15"/>
      <c r="T51" s="15"/>
      <c r="U51" s="15"/>
      <c r="V51" s="15"/>
      <c r="W51" s="15"/>
      <c r="X51" s="15"/>
      <c r="Y51" s="15"/>
      <c r="Z51" s="15"/>
      <c r="AA51" s="15"/>
      <c r="AB51" s="15"/>
      <c r="AC51" s="15"/>
      <c r="AD51" s="15"/>
    </row>
    <row r="52">
      <c r="A52" s="2037">
        <v>44677.0</v>
      </c>
      <c r="B52" s="16" t="s">
        <v>8246</v>
      </c>
      <c r="C52" s="16">
        <v>1.0</v>
      </c>
      <c r="D52" s="16">
        <v>3.0</v>
      </c>
      <c r="E52" s="16">
        <v>3.0</v>
      </c>
      <c r="F52" s="16">
        <v>0.0</v>
      </c>
      <c r="G52" s="16">
        <v>0.0</v>
      </c>
      <c r="H52" s="16">
        <v>0.0</v>
      </c>
      <c r="I52" s="16">
        <v>0.0</v>
      </c>
      <c r="J52" s="16">
        <v>0.0</v>
      </c>
      <c r="K52" s="16">
        <v>1.0</v>
      </c>
      <c r="L52" s="16" t="s">
        <v>176</v>
      </c>
      <c r="M52" s="16" t="s">
        <v>8286</v>
      </c>
      <c r="N52" s="15"/>
      <c r="O52" s="15"/>
      <c r="P52" s="15"/>
      <c r="Q52" s="15"/>
      <c r="R52" s="15"/>
      <c r="S52" s="15"/>
      <c r="T52" s="15"/>
      <c r="U52" s="15"/>
      <c r="V52" s="15"/>
      <c r="W52" s="15"/>
      <c r="X52" s="15"/>
      <c r="Y52" s="15"/>
      <c r="Z52" s="15"/>
      <c r="AA52" s="15"/>
      <c r="AB52" s="15"/>
      <c r="AC52" s="15"/>
      <c r="AD52" s="15"/>
    </row>
    <row r="53">
      <c r="A53" s="2037">
        <v>44677.0</v>
      </c>
      <c r="B53" s="16" t="s">
        <v>8246</v>
      </c>
      <c r="C53" s="16">
        <v>1.0</v>
      </c>
      <c r="D53" s="16">
        <v>2.0</v>
      </c>
      <c r="E53" s="16">
        <v>3.0</v>
      </c>
      <c r="F53" s="16">
        <v>0.0</v>
      </c>
      <c r="G53" s="16">
        <v>1.0</v>
      </c>
      <c r="H53" s="16">
        <v>0.0</v>
      </c>
      <c r="I53" s="16">
        <v>0.0</v>
      </c>
      <c r="J53" s="16">
        <v>0.0</v>
      </c>
      <c r="K53" s="16">
        <v>0.0</v>
      </c>
      <c r="L53" s="16" t="s">
        <v>386</v>
      </c>
      <c r="M53" s="16" t="s">
        <v>8256</v>
      </c>
      <c r="N53" s="15"/>
      <c r="O53" s="15"/>
      <c r="P53" s="15"/>
      <c r="Q53" s="15"/>
      <c r="R53" s="15"/>
      <c r="S53" s="15"/>
      <c r="T53" s="15"/>
      <c r="U53" s="15"/>
      <c r="V53" s="15"/>
      <c r="W53" s="15"/>
      <c r="X53" s="15"/>
      <c r="Y53" s="15"/>
      <c r="Z53" s="15"/>
      <c r="AA53" s="15"/>
      <c r="AB53" s="15"/>
      <c r="AC53" s="15"/>
      <c r="AD53" s="15"/>
    </row>
    <row r="54">
      <c r="A54" s="2037">
        <v>44677.0</v>
      </c>
      <c r="B54" s="16" t="s">
        <v>8246</v>
      </c>
      <c r="C54" s="16">
        <v>1.0</v>
      </c>
      <c r="D54" s="16">
        <v>2.0</v>
      </c>
      <c r="E54" s="16">
        <v>2.0</v>
      </c>
      <c r="F54" s="16">
        <v>1.0</v>
      </c>
      <c r="G54" s="16">
        <v>0.0</v>
      </c>
      <c r="H54" s="16">
        <v>0.0</v>
      </c>
      <c r="I54" s="16">
        <v>0.0</v>
      </c>
      <c r="J54" s="16">
        <v>0.0</v>
      </c>
      <c r="K54" s="16">
        <v>0.0</v>
      </c>
      <c r="L54" s="16" t="s">
        <v>386</v>
      </c>
      <c r="M54" s="16" t="s">
        <v>8282</v>
      </c>
      <c r="N54" s="15"/>
      <c r="O54" s="15"/>
      <c r="P54" s="15"/>
      <c r="Q54" s="15"/>
      <c r="R54" s="15"/>
      <c r="S54" s="15"/>
      <c r="T54" s="15"/>
      <c r="U54" s="15"/>
      <c r="V54" s="15"/>
      <c r="W54" s="15"/>
      <c r="X54" s="15"/>
      <c r="Y54" s="15"/>
      <c r="Z54" s="15"/>
      <c r="AA54" s="15"/>
      <c r="AB54" s="15"/>
      <c r="AC54" s="15"/>
      <c r="AD54" s="15"/>
    </row>
    <row r="55">
      <c r="A55" s="2037">
        <v>44677.0</v>
      </c>
      <c r="B55" s="16" t="s">
        <v>8246</v>
      </c>
      <c r="C55" s="16">
        <v>2.0</v>
      </c>
      <c r="D55" s="16">
        <v>4.0</v>
      </c>
      <c r="E55" s="16">
        <v>3.0</v>
      </c>
      <c r="F55" s="16">
        <v>0.0</v>
      </c>
      <c r="G55" s="16">
        <v>0.0</v>
      </c>
      <c r="H55" s="16">
        <v>0.0</v>
      </c>
      <c r="I55" s="16">
        <v>0.0</v>
      </c>
      <c r="J55" s="16">
        <v>1.0</v>
      </c>
      <c r="K55" s="16">
        <v>0.0</v>
      </c>
      <c r="L55" s="16" t="s">
        <v>176</v>
      </c>
      <c r="M55" s="16" t="s">
        <v>8285</v>
      </c>
      <c r="N55" s="15"/>
      <c r="O55" s="15"/>
      <c r="P55" s="15"/>
      <c r="Q55" s="15"/>
      <c r="R55" s="15"/>
      <c r="S55" s="15"/>
      <c r="T55" s="15"/>
      <c r="U55" s="15"/>
      <c r="V55" s="15"/>
      <c r="W55" s="15"/>
      <c r="X55" s="15"/>
      <c r="Y55" s="15"/>
      <c r="Z55" s="15"/>
      <c r="AA55" s="15"/>
      <c r="AB55" s="15"/>
      <c r="AC55" s="15"/>
      <c r="AD55" s="15"/>
    </row>
    <row r="56">
      <c r="A56" s="2037">
        <v>44677.0</v>
      </c>
      <c r="B56" s="16" t="s">
        <v>8246</v>
      </c>
      <c r="C56" s="16">
        <v>1.0</v>
      </c>
      <c r="D56" s="16">
        <v>3.0</v>
      </c>
      <c r="E56" s="16">
        <v>2.0</v>
      </c>
      <c r="F56" s="16">
        <v>0.0</v>
      </c>
      <c r="G56" s="16">
        <v>1.0</v>
      </c>
      <c r="H56" s="16">
        <v>0.0</v>
      </c>
      <c r="I56" s="16">
        <v>0.0</v>
      </c>
      <c r="J56" s="16">
        <v>0.0</v>
      </c>
      <c r="K56" s="16">
        <v>0.0</v>
      </c>
      <c r="L56" s="16" t="s">
        <v>176</v>
      </c>
      <c r="M56" s="16" t="s">
        <v>8285</v>
      </c>
      <c r="N56" s="15"/>
      <c r="O56" s="15"/>
      <c r="P56" s="15"/>
      <c r="Q56" s="15"/>
      <c r="R56" s="15"/>
      <c r="S56" s="15"/>
      <c r="T56" s="15"/>
      <c r="U56" s="15"/>
      <c r="V56" s="15"/>
      <c r="W56" s="15"/>
      <c r="X56" s="15"/>
      <c r="Y56" s="15"/>
      <c r="Z56" s="15"/>
      <c r="AA56" s="15"/>
      <c r="AB56" s="15"/>
      <c r="AC56" s="15"/>
      <c r="AD56" s="15"/>
    </row>
    <row r="57">
      <c r="A57" s="2037">
        <v>44677.0</v>
      </c>
      <c r="B57" s="16" t="s">
        <v>8246</v>
      </c>
      <c r="C57" s="16">
        <v>2.0</v>
      </c>
      <c r="D57" s="16">
        <v>3.0</v>
      </c>
      <c r="E57" s="16">
        <v>2.0</v>
      </c>
      <c r="F57" s="16">
        <v>0.0</v>
      </c>
      <c r="G57" s="16">
        <v>0.0</v>
      </c>
      <c r="H57" s="16">
        <v>0.0</v>
      </c>
      <c r="I57" s="16">
        <v>1.0</v>
      </c>
      <c r="J57" s="16">
        <v>0.0</v>
      </c>
      <c r="K57" s="16">
        <v>0.0</v>
      </c>
      <c r="L57" s="16" t="s">
        <v>176</v>
      </c>
      <c r="M57" s="16" t="s">
        <v>8264</v>
      </c>
      <c r="N57" s="15"/>
      <c r="O57" s="15"/>
      <c r="P57" s="15"/>
      <c r="Q57" s="15"/>
      <c r="R57" s="15"/>
      <c r="S57" s="15"/>
      <c r="T57" s="15"/>
      <c r="U57" s="15"/>
      <c r="V57" s="15"/>
      <c r="W57" s="15"/>
      <c r="X57" s="15"/>
      <c r="Y57" s="15"/>
      <c r="Z57" s="15"/>
      <c r="AA57" s="15"/>
      <c r="AB57" s="15"/>
      <c r="AC57" s="15"/>
      <c r="AD57" s="15"/>
    </row>
    <row r="58">
      <c r="A58" s="2037">
        <v>44677.0</v>
      </c>
      <c r="B58" s="16" t="s">
        <v>8246</v>
      </c>
      <c r="C58" s="16">
        <v>1.0</v>
      </c>
      <c r="D58" s="16">
        <v>2.0</v>
      </c>
      <c r="E58" s="16">
        <v>3.0</v>
      </c>
      <c r="F58" s="16">
        <v>0.0</v>
      </c>
      <c r="G58" s="16">
        <v>1.0</v>
      </c>
      <c r="H58" s="16">
        <v>0.0</v>
      </c>
      <c r="I58" s="16">
        <v>0.0</v>
      </c>
      <c r="J58" s="16">
        <v>0.0</v>
      </c>
      <c r="K58" s="16">
        <v>0.0</v>
      </c>
      <c r="L58" s="16" t="s">
        <v>176</v>
      </c>
      <c r="M58" s="16" t="s">
        <v>8285</v>
      </c>
      <c r="N58" s="15"/>
      <c r="O58" s="15"/>
      <c r="P58" s="15"/>
      <c r="Q58" s="15"/>
      <c r="R58" s="15"/>
      <c r="S58" s="15"/>
      <c r="T58" s="15"/>
      <c r="U58" s="15"/>
      <c r="V58" s="15"/>
      <c r="W58" s="15"/>
      <c r="X58" s="15"/>
      <c r="Y58" s="15"/>
      <c r="Z58" s="15"/>
      <c r="AA58" s="15"/>
      <c r="AB58" s="15"/>
      <c r="AC58" s="15"/>
      <c r="AD58" s="15"/>
    </row>
    <row r="59">
      <c r="A59" s="2037">
        <v>44677.0</v>
      </c>
      <c r="B59" s="16" t="s">
        <v>8246</v>
      </c>
      <c r="C59" s="16">
        <v>1.0</v>
      </c>
      <c r="D59" s="16">
        <v>2.0</v>
      </c>
      <c r="E59" s="16">
        <v>2.0</v>
      </c>
      <c r="F59" s="16">
        <v>0.0</v>
      </c>
      <c r="G59" s="16">
        <v>0.0</v>
      </c>
      <c r="H59" s="16">
        <v>0.0</v>
      </c>
      <c r="I59" s="16">
        <v>1.0</v>
      </c>
      <c r="J59" s="16">
        <v>0.0</v>
      </c>
      <c r="K59" s="16">
        <v>0.0</v>
      </c>
      <c r="L59" s="16" t="s">
        <v>176</v>
      </c>
      <c r="M59" s="16" t="s">
        <v>8281</v>
      </c>
      <c r="N59" s="15"/>
      <c r="O59" s="15"/>
      <c r="P59" s="15"/>
      <c r="Q59" s="15"/>
      <c r="R59" s="15"/>
      <c r="S59" s="15"/>
      <c r="T59" s="15"/>
      <c r="U59" s="15"/>
      <c r="V59" s="15"/>
      <c r="W59" s="15"/>
      <c r="X59" s="15"/>
      <c r="Y59" s="15"/>
      <c r="Z59" s="15"/>
      <c r="AA59" s="15"/>
      <c r="AB59" s="15"/>
      <c r="AC59" s="15"/>
      <c r="AD59" s="15"/>
    </row>
    <row r="60">
      <c r="A60" s="2037">
        <v>44677.0</v>
      </c>
      <c r="B60" s="16" t="s">
        <v>8246</v>
      </c>
      <c r="C60" s="16">
        <v>1.0</v>
      </c>
      <c r="D60" s="16">
        <v>4.0</v>
      </c>
      <c r="E60" s="16">
        <v>3.0</v>
      </c>
      <c r="F60" s="16">
        <v>0.0</v>
      </c>
      <c r="G60" s="16">
        <v>0.0</v>
      </c>
      <c r="H60" s="16">
        <v>0.0</v>
      </c>
      <c r="I60" s="16">
        <v>0.0</v>
      </c>
      <c r="J60" s="16">
        <v>0.0</v>
      </c>
      <c r="K60" s="16">
        <v>1.0</v>
      </c>
      <c r="L60" s="16" t="s">
        <v>386</v>
      </c>
      <c r="M60" s="16" t="s">
        <v>8282</v>
      </c>
      <c r="N60" s="15"/>
      <c r="O60" s="15"/>
      <c r="P60" s="15"/>
      <c r="Q60" s="15"/>
      <c r="R60" s="15"/>
      <c r="S60" s="15"/>
      <c r="T60" s="15"/>
      <c r="U60" s="15"/>
      <c r="V60" s="15"/>
      <c r="W60" s="15"/>
      <c r="X60" s="15"/>
      <c r="Y60" s="15"/>
      <c r="Z60" s="15"/>
      <c r="AA60" s="15"/>
      <c r="AB60" s="15"/>
      <c r="AC60" s="15"/>
      <c r="AD60" s="15"/>
    </row>
    <row r="61">
      <c r="A61" s="2037">
        <v>44677.0</v>
      </c>
      <c r="B61" s="16" t="s">
        <v>8246</v>
      </c>
      <c r="C61" s="16">
        <v>1.0</v>
      </c>
      <c r="D61" s="16">
        <v>4.0</v>
      </c>
      <c r="E61" s="16">
        <v>3.0</v>
      </c>
      <c r="F61" s="16">
        <v>0.0</v>
      </c>
      <c r="G61" s="16">
        <v>0.0</v>
      </c>
      <c r="H61" s="16">
        <v>1.0</v>
      </c>
      <c r="I61" s="16">
        <v>0.0</v>
      </c>
      <c r="J61" s="16">
        <v>0.0</v>
      </c>
      <c r="K61" s="16">
        <v>0.0</v>
      </c>
      <c r="L61" s="16" t="s">
        <v>386</v>
      </c>
      <c r="M61" s="16" t="s">
        <v>8288</v>
      </c>
      <c r="N61" s="15"/>
      <c r="O61" s="15"/>
      <c r="P61" s="15"/>
      <c r="Q61" s="15"/>
      <c r="R61" s="15"/>
      <c r="S61" s="15"/>
      <c r="T61" s="15"/>
      <c r="U61" s="15"/>
      <c r="V61" s="15"/>
      <c r="W61" s="15"/>
      <c r="X61" s="15"/>
      <c r="Y61" s="15"/>
      <c r="Z61" s="15"/>
      <c r="AA61" s="15"/>
      <c r="AB61" s="15"/>
      <c r="AC61" s="15"/>
      <c r="AD61" s="15"/>
    </row>
    <row r="62">
      <c r="A62" s="2037">
        <v>44677.0</v>
      </c>
      <c r="B62" s="16" t="s">
        <v>8246</v>
      </c>
      <c r="C62" s="16">
        <v>1.0</v>
      </c>
      <c r="D62" s="16">
        <v>3.0</v>
      </c>
      <c r="E62" s="16">
        <v>3.0</v>
      </c>
      <c r="F62" s="16">
        <v>0.0</v>
      </c>
      <c r="G62" s="16">
        <v>0.0</v>
      </c>
      <c r="H62" s="16">
        <v>0.0</v>
      </c>
      <c r="I62" s="16">
        <v>1.0</v>
      </c>
      <c r="J62" s="16">
        <v>0.0</v>
      </c>
      <c r="K62" s="16">
        <v>0.0</v>
      </c>
      <c r="L62" s="16" t="s">
        <v>176</v>
      </c>
      <c r="M62" s="16" t="s">
        <v>8285</v>
      </c>
      <c r="N62" s="15"/>
      <c r="O62" s="15"/>
      <c r="P62" s="15"/>
      <c r="Q62" s="15"/>
      <c r="R62" s="15"/>
      <c r="S62" s="15"/>
      <c r="T62" s="15"/>
      <c r="U62" s="15"/>
      <c r="V62" s="15"/>
      <c r="W62" s="15"/>
      <c r="X62" s="15"/>
      <c r="Y62" s="15"/>
      <c r="Z62" s="15"/>
      <c r="AA62" s="15"/>
      <c r="AB62" s="15"/>
      <c r="AC62" s="15"/>
      <c r="AD62" s="15"/>
    </row>
    <row r="63">
      <c r="A63" s="2037">
        <v>44677.0</v>
      </c>
      <c r="B63" s="16" t="s">
        <v>8246</v>
      </c>
      <c r="C63" s="16">
        <v>1.0</v>
      </c>
      <c r="D63" s="16">
        <v>4.0</v>
      </c>
      <c r="E63" s="16">
        <v>2.0</v>
      </c>
      <c r="F63" s="16">
        <v>0.0</v>
      </c>
      <c r="G63" s="16">
        <v>0.0</v>
      </c>
      <c r="H63" s="16">
        <v>0.0</v>
      </c>
      <c r="I63" s="16">
        <v>1.0</v>
      </c>
      <c r="J63" s="16">
        <v>0.0</v>
      </c>
      <c r="K63" s="16">
        <v>0.0</v>
      </c>
      <c r="L63" s="16" t="s">
        <v>386</v>
      </c>
      <c r="M63" s="16" t="s">
        <v>8247</v>
      </c>
      <c r="N63" s="15"/>
      <c r="O63" s="15"/>
      <c r="P63" s="15"/>
      <c r="Q63" s="15"/>
      <c r="R63" s="15"/>
      <c r="S63" s="15"/>
      <c r="T63" s="15"/>
      <c r="U63" s="15"/>
      <c r="V63" s="15"/>
      <c r="W63" s="15"/>
      <c r="X63" s="15"/>
      <c r="Y63" s="15"/>
      <c r="Z63" s="15"/>
      <c r="AA63" s="15"/>
      <c r="AB63" s="15"/>
      <c r="AC63" s="15"/>
      <c r="AD63" s="15"/>
    </row>
    <row r="64">
      <c r="A64" s="2037">
        <v>44677.0</v>
      </c>
      <c r="B64" s="16" t="s">
        <v>8246</v>
      </c>
      <c r="C64" s="16">
        <v>1.0</v>
      </c>
      <c r="D64" s="16">
        <v>4.0</v>
      </c>
      <c r="E64" s="16">
        <v>2.0</v>
      </c>
      <c r="F64" s="16">
        <v>0.0</v>
      </c>
      <c r="G64" s="16">
        <v>0.0</v>
      </c>
      <c r="H64" s="16">
        <v>0.0</v>
      </c>
      <c r="I64" s="16">
        <v>0.0</v>
      </c>
      <c r="J64" s="16">
        <v>0.0</v>
      </c>
      <c r="K64" s="16">
        <v>1.0</v>
      </c>
      <c r="L64" s="16" t="s">
        <v>386</v>
      </c>
      <c r="M64" s="16" t="s">
        <v>8257</v>
      </c>
      <c r="N64" s="15"/>
      <c r="O64" s="15"/>
      <c r="P64" s="15"/>
      <c r="Q64" s="15"/>
      <c r="R64" s="15"/>
      <c r="S64" s="15"/>
      <c r="T64" s="15"/>
      <c r="U64" s="15"/>
      <c r="V64" s="15"/>
      <c r="W64" s="15"/>
      <c r="X64" s="15"/>
      <c r="Y64" s="15"/>
      <c r="Z64" s="15"/>
      <c r="AA64" s="15"/>
      <c r="AB64" s="15"/>
      <c r="AC64" s="15"/>
      <c r="AD64" s="15"/>
    </row>
    <row r="65">
      <c r="A65" s="2037">
        <v>44677.0</v>
      </c>
      <c r="B65" s="16" t="s">
        <v>8246</v>
      </c>
      <c r="C65" s="16">
        <v>1.0</v>
      </c>
      <c r="D65" s="16">
        <v>4.0</v>
      </c>
      <c r="E65" s="16">
        <v>3.0</v>
      </c>
      <c r="F65" s="16">
        <v>0.0</v>
      </c>
      <c r="G65" s="16">
        <v>0.0</v>
      </c>
      <c r="H65" s="16">
        <v>0.0</v>
      </c>
      <c r="I65" s="16">
        <v>1.0</v>
      </c>
      <c r="J65" s="16">
        <v>0.0</v>
      </c>
      <c r="K65" s="16">
        <v>0.0</v>
      </c>
      <c r="L65" s="16" t="s">
        <v>386</v>
      </c>
      <c r="M65" s="16" t="s">
        <v>8284</v>
      </c>
      <c r="N65" s="15"/>
      <c r="O65" s="15"/>
      <c r="P65" s="15"/>
      <c r="Q65" s="15"/>
      <c r="R65" s="15"/>
      <c r="S65" s="15"/>
      <c r="T65" s="15"/>
      <c r="U65" s="15"/>
      <c r="V65" s="15"/>
      <c r="W65" s="15"/>
      <c r="X65" s="15"/>
      <c r="Y65" s="15"/>
      <c r="Z65" s="15"/>
      <c r="AA65" s="15"/>
      <c r="AB65" s="15"/>
      <c r="AC65" s="15"/>
      <c r="AD65" s="15"/>
    </row>
    <row r="66">
      <c r="A66" s="2037">
        <v>44677.0</v>
      </c>
      <c r="B66" s="16" t="s">
        <v>8246</v>
      </c>
      <c r="C66" s="16">
        <v>2.0</v>
      </c>
      <c r="D66" s="16">
        <v>3.0</v>
      </c>
      <c r="E66" s="16">
        <v>3.0</v>
      </c>
      <c r="F66" s="16">
        <v>0.0</v>
      </c>
      <c r="G66" s="16">
        <v>0.0</v>
      </c>
      <c r="H66" s="16">
        <v>1.0</v>
      </c>
      <c r="I66" s="16">
        <v>0.0</v>
      </c>
      <c r="J66" s="16">
        <v>0.0</v>
      </c>
      <c r="K66" s="16">
        <v>0.0</v>
      </c>
      <c r="L66" s="16" t="s">
        <v>176</v>
      </c>
      <c r="M66" s="16" t="s">
        <v>8281</v>
      </c>
      <c r="N66" s="15"/>
      <c r="O66" s="15"/>
      <c r="P66" s="15"/>
      <c r="Q66" s="15"/>
      <c r="R66" s="15"/>
      <c r="S66" s="15"/>
      <c r="T66" s="15"/>
      <c r="U66" s="15"/>
      <c r="V66" s="15"/>
      <c r="W66" s="15"/>
      <c r="X66" s="15"/>
      <c r="Y66" s="15"/>
      <c r="Z66" s="15"/>
      <c r="AA66" s="15"/>
      <c r="AB66" s="15"/>
      <c r="AC66" s="15"/>
      <c r="AD66" s="15"/>
    </row>
    <row r="67">
      <c r="A67" s="2037">
        <v>44677.0</v>
      </c>
      <c r="B67" s="16" t="s">
        <v>8246</v>
      </c>
      <c r="C67" s="16">
        <v>2.0</v>
      </c>
      <c r="D67" s="16">
        <v>4.0</v>
      </c>
      <c r="E67" s="16">
        <v>3.0</v>
      </c>
      <c r="F67" s="16">
        <v>0.0</v>
      </c>
      <c r="G67" s="16">
        <v>0.0</v>
      </c>
      <c r="H67" s="16">
        <v>0.0</v>
      </c>
      <c r="I67" s="16">
        <v>1.0</v>
      </c>
      <c r="J67" s="16">
        <v>0.0</v>
      </c>
      <c r="K67" s="16">
        <v>0.0</v>
      </c>
      <c r="L67" s="16" t="s">
        <v>176</v>
      </c>
      <c r="M67" s="16" t="s">
        <v>8285</v>
      </c>
      <c r="N67" s="15"/>
      <c r="O67" s="15"/>
      <c r="P67" s="15"/>
      <c r="Q67" s="15"/>
      <c r="R67" s="15"/>
      <c r="S67" s="15"/>
      <c r="T67" s="15"/>
      <c r="U67" s="15"/>
      <c r="V67" s="15"/>
      <c r="W67" s="15"/>
      <c r="X67" s="15"/>
      <c r="Y67" s="15"/>
      <c r="Z67" s="15"/>
      <c r="AA67" s="15"/>
      <c r="AB67" s="15"/>
      <c r="AC67" s="15"/>
      <c r="AD67" s="15"/>
    </row>
    <row r="68">
      <c r="A68" s="2037">
        <v>44677.0</v>
      </c>
      <c r="B68" s="16" t="s">
        <v>8246</v>
      </c>
      <c r="C68" s="16">
        <v>1.0</v>
      </c>
      <c r="D68" s="16">
        <v>4.0</v>
      </c>
      <c r="E68" s="16">
        <v>3.0</v>
      </c>
      <c r="F68" s="16">
        <v>0.0</v>
      </c>
      <c r="G68" s="16">
        <v>0.0</v>
      </c>
      <c r="H68" s="16">
        <v>0.0</v>
      </c>
      <c r="I68" s="16">
        <v>0.0</v>
      </c>
      <c r="J68" s="16">
        <v>0.0</v>
      </c>
      <c r="K68" s="16">
        <v>1.0</v>
      </c>
      <c r="L68" s="16" t="s">
        <v>386</v>
      </c>
      <c r="M68" s="16" t="s">
        <v>8265</v>
      </c>
      <c r="N68" s="15"/>
      <c r="O68" s="15"/>
      <c r="P68" s="15"/>
      <c r="Q68" s="15"/>
      <c r="R68" s="15"/>
      <c r="S68" s="15"/>
      <c r="T68" s="15"/>
      <c r="U68" s="15"/>
      <c r="V68" s="15"/>
      <c r="W68" s="15"/>
      <c r="X68" s="15"/>
      <c r="Y68" s="15"/>
      <c r="Z68" s="15"/>
      <c r="AA68" s="15"/>
      <c r="AB68" s="15"/>
      <c r="AC68" s="15"/>
      <c r="AD68" s="15"/>
    </row>
    <row r="69">
      <c r="A69" s="2037">
        <v>44680.0</v>
      </c>
      <c r="B69" s="16" t="s">
        <v>8246</v>
      </c>
      <c r="C69" s="16">
        <v>1.0</v>
      </c>
      <c r="D69" s="16">
        <v>4.0</v>
      </c>
      <c r="E69" s="16">
        <v>2.0</v>
      </c>
      <c r="F69" s="16">
        <v>0.0</v>
      </c>
      <c r="G69" s="16">
        <v>1.0</v>
      </c>
      <c r="H69" s="16">
        <v>0.0</v>
      </c>
      <c r="I69" s="16">
        <v>0.0</v>
      </c>
      <c r="J69" s="16">
        <v>0.0</v>
      </c>
      <c r="K69" s="16">
        <v>0.0</v>
      </c>
      <c r="L69" s="16" t="s">
        <v>386</v>
      </c>
      <c r="M69" s="16" t="s">
        <v>8289</v>
      </c>
      <c r="N69" s="16">
        <v>0.0</v>
      </c>
      <c r="O69" s="16">
        <v>4.0</v>
      </c>
      <c r="P69" s="16">
        <v>3.0</v>
      </c>
      <c r="Q69" s="16">
        <v>2.0</v>
      </c>
      <c r="R69" s="16">
        <v>0.0</v>
      </c>
      <c r="S69" s="16">
        <v>1.0</v>
      </c>
      <c r="T69" s="16">
        <v>0.0</v>
      </c>
      <c r="U69" s="16">
        <v>0.0</v>
      </c>
      <c r="V69" s="16">
        <v>1.0</v>
      </c>
      <c r="W69" s="16" t="s">
        <v>212</v>
      </c>
      <c r="X69" s="16" t="s">
        <v>6896</v>
      </c>
      <c r="Y69" s="16" t="s">
        <v>386</v>
      </c>
      <c r="Z69" s="16" t="s">
        <v>8278</v>
      </c>
      <c r="AA69" s="15"/>
      <c r="AB69" s="15"/>
      <c r="AC69" s="15"/>
      <c r="AD69" s="15"/>
    </row>
    <row r="70">
      <c r="A70" s="2037">
        <v>44680.0</v>
      </c>
      <c r="B70" s="16" t="s">
        <v>8246</v>
      </c>
      <c r="C70" s="16">
        <v>2.0</v>
      </c>
      <c r="D70" s="16">
        <v>3.0</v>
      </c>
      <c r="E70" s="16">
        <v>2.0</v>
      </c>
      <c r="F70" s="16">
        <v>0.0</v>
      </c>
      <c r="G70" s="16">
        <v>0.0</v>
      </c>
      <c r="H70" s="16">
        <v>0.0</v>
      </c>
      <c r="I70" s="16">
        <v>0.0</v>
      </c>
      <c r="J70" s="16">
        <v>0.0</v>
      </c>
      <c r="K70" s="16">
        <v>1.0</v>
      </c>
      <c r="L70" s="16" t="s">
        <v>176</v>
      </c>
      <c r="M70" s="16" t="s">
        <v>8286</v>
      </c>
      <c r="N70" s="16">
        <v>0.0</v>
      </c>
      <c r="O70" s="16">
        <v>4.0</v>
      </c>
      <c r="P70" s="16">
        <v>3.0</v>
      </c>
      <c r="Q70" s="16">
        <v>0.0</v>
      </c>
      <c r="R70" s="16">
        <v>1.0</v>
      </c>
      <c r="S70" s="16">
        <v>1.0</v>
      </c>
      <c r="T70" s="16">
        <v>1.0</v>
      </c>
      <c r="U70" s="16">
        <v>0.0</v>
      </c>
      <c r="V70" s="16">
        <v>1.0</v>
      </c>
      <c r="W70" s="16" t="s">
        <v>386</v>
      </c>
      <c r="X70" s="16" t="s">
        <v>8288</v>
      </c>
      <c r="Y70" s="16" t="s">
        <v>386</v>
      </c>
      <c r="Z70" s="16" t="s">
        <v>8265</v>
      </c>
      <c r="AA70" s="15"/>
      <c r="AB70" s="15"/>
      <c r="AC70" s="15"/>
      <c r="AD70" s="15"/>
    </row>
    <row r="71">
      <c r="A71" s="2037">
        <v>44680.0</v>
      </c>
      <c r="B71" s="16" t="s">
        <v>8246</v>
      </c>
      <c r="C71" s="16">
        <v>2.0</v>
      </c>
      <c r="D71" s="16">
        <v>3.0</v>
      </c>
      <c r="E71" s="16">
        <v>3.0</v>
      </c>
      <c r="F71" s="16">
        <v>0.0</v>
      </c>
      <c r="G71" s="16">
        <v>1.0</v>
      </c>
      <c r="H71" s="16">
        <v>0.0</v>
      </c>
      <c r="I71" s="16">
        <v>0.0</v>
      </c>
      <c r="J71" s="16">
        <v>0.0</v>
      </c>
      <c r="K71" s="16">
        <v>0.0</v>
      </c>
      <c r="L71" s="16" t="s">
        <v>176</v>
      </c>
      <c r="M71" s="16" t="s">
        <v>8285</v>
      </c>
      <c r="N71" s="15"/>
      <c r="O71" s="15"/>
      <c r="P71" s="15"/>
      <c r="Q71" s="15"/>
      <c r="R71" s="15"/>
      <c r="S71" s="15"/>
      <c r="T71" s="15"/>
      <c r="U71" s="15"/>
      <c r="V71" s="15"/>
      <c r="W71" s="15"/>
      <c r="X71" s="15"/>
      <c r="Y71" s="15"/>
      <c r="Z71" s="15"/>
      <c r="AA71" s="15"/>
      <c r="AB71" s="15"/>
      <c r="AC71" s="15"/>
      <c r="AD71" s="15"/>
    </row>
    <row r="72">
      <c r="A72" s="2037">
        <v>44680.0</v>
      </c>
      <c r="B72" s="16" t="s">
        <v>8246</v>
      </c>
      <c r="C72" s="16">
        <v>1.0</v>
      </c>
      <c r="D72" s="16">
        <v>4.0</v>
      </c>
      <c r="E72" s="16">
        <v>2.0</v>
      </c>
      <c r="F72" s="16">
        <v>0.0</v>
      </c>
      <c r="G72" s="16">
        <v>0.0</v>
      </c>
      <c r="H72" s="16">
        <v>0.0</v>
      </c>
      <c r="I72" s="16">
        <v>0.0</v>
      </c>
      <c r="J72" s="16">
        <v>0.0</v>
      </c>
      <c r="K72" s="16">
        <v>1.0</v>
      </c>
      <c r="L72" s="16" t="s">
        <v>386</v>
      </c>
      <c r="M72" s="16" t="s">
        <v>8284</v>
      </c>
      <c r="N72" s="15"/>
      <c r="O72" s="15"/>
      <c r="P72" s="15"/>
      <c r="Q72" s="15"/>
      <c r="R72" s="15"/>
      <c r="S72" s="15"/>
      <c r="T72" s="15"/>
      <c r="U72" s="15"/>
      <c r="V72" s="15"/>
      <c r="W72" s="15"/>
      <c r="X72" s="15"/>
      <c r="Y72" s="15"/>
      <c r="Z72" s="15"/>
      <c r="AA72" s="15"/>
      <c r="AB72" s="15"/>
      <c r="AC72" s="15"/>
      <c r="AD72" s="15"/>
    </row>
    <row r="73">
      <c r="A73" s="2037">
        <v>44680.0</v>
      </c>
      <c r="B73" s="16" t="s">
        <v>8246</v>
      </c>
      <c r="C73" s="16">
        <v>1.0</v>
      </c>
      <c r="D73" s="16">
        <v>4.0</v>
      </c>
      <c r="E73" s="16">
        <v>3.0</v>
      </c>
      <c r="F73" s="16">
        <v>0.0</v>
      </c>
      <c r="G73" s="16">
        <v>0.0</v>
      </c>
      <c r="H73" s="16">
        <v>0.0</v>
      </c>
      <c r="I73" s="16">
        <v>0.0</v>
      </c>
      <c r="J73" s="16">
        <v>0.0</v>
      </c>
      <c r="K73" s="16">
        <v>1.0</v>
      </c>
      <c r="L73" s="16" t="s">
        <v>176</v>
      </c>
      <c r="M73" s="16" t="s">
        <v>8281</v>
      </c>
      <c r="N73" s="15"/>
      <c r="O73" s="15"/>
      <c r="P73" s="15"/>
      <c r="Q73" s="15"/>
      <c r="R73" s="15"/>
      <c r="S73" s="15"/>
      <c r="T73" s="15"/>
      <c r="U73" s="15"/>
      <c r="V73" s="15"/>
      <c r="W73" s="15"/>
      <c r="X73" s="15"/>
      <c r="Y73" s="15"/>
      <c r="Z73" s="15"/>
      <c r="AA73" s="15"/>
      <c r="AB73" s="15"/>
      <c r="AC73" s="15"/>
      <c r="AD73" s="15"/>
    </row>
    <row r="74">
      <c r="A74" s="2037">
        <v>44680.0</v>
      </c>
      <c r="B74" s="16" t="s">
        <v>8246</v>
      </c>
      <c r="C74" s="16">
        <v>1.0</v>
      </c>
      <c r="D74" s="16">
        <v>3.0</v>
      </c>
      <c r="E74" s="16">
        <v>3.0</v>
      </c>
      <c r="F74" s="16">
        <v>0.0</v>
      </c>
      <c r="G74" s="16">
        <v>1.0</v>
      </c>
      <c r="H74" s="16">
        <v>0.0</v>
      </c>
      <c r="I74" s="16">
        <v>0.0</v>
      </c>
      <c r="J74" s="16">
        <v>0.0</v>
      </c>
      <c r="K74" s="16">
        <v>0.0</v>
      </c>
      <c r="L74" s="16" t="s">
        <v>386</v>
      </c>
      <c r="M74" s="16" t="s">
        <v>8278</v>
      </c>
      <c r="N74" s="15"/>
      <c r="O74" s="15"/>
      <c r="P74" s="15"/>
      <c r="Q74" s="15"/>
      <c r="R74" s="15"/>
      <c r="S74" s="15"/>
      <c r="T74" s="15"/>
      <c r="U74" s="15"/>
      <c r="V74" s="15"/>
      <c r="W74" s="15"/>
      <c r="X74" s="15"/>
      <c r="Y74" s="15"/>
      <c r="Z74" s="15"/>
      <c r="AA74" s="15"/>
      <c r="AB74" s="15"/>
      <c r="AC74" s="15"/>
      <c r="AD74" s="15"/>
    </row>
    <row r="75">
      <c r="A75" s="2037">
        <v>44680.0</v>
      </c>
      <c r="B75" s="16" t="s">
        <v>8246</v>
      </c>
      <c r="C75" s="16">
        <v>1.0</v>
      </c>
      <c r="D75" s="16">
        <v>3.0</v>
      </c>
      <c r="E75" s="16">
        <v>2.0</v>
      </c>
      <c r="F75" s="16">
        <v>0.0</v>
      </c>
      <c r="G75" s="16">
        <v>1.0</v>
      </c>
      <c r="H75" s="16">
        <v>0.0</v>
      </c>
      <c r="I75" s="16">
        <v>0.0</v>
      </c>
      <c r="J75" s="16">
        <v>0.0</v>
      </c>
      <c r="K75" s="16">
        <v>0.0</v>
      </c>
      <c r="L75" s="16" t="s">
        <v>176</v>
      </c>
      <c r="M75" s="16" t="s">
        <v>8286</v>
      </c>
      <c r="N75" s="15"/>
      <c r="O75" s="15"/>
      <c r="P75" s="15"/>
      <c r="Q75" s="15"/>
      <c r="R75" s="15"/>
      <c r="S75" s="15"/>
      <c r="T75" s="15"/>
      <c r="U75" s="15"/>
      <c r="V75" s="15"/>
      <c r="W75" s="15"/>
      <c r="X75" s="15"/>
      <c r="Y75" s="15"/>
      <c r="Z75" s="15"/>
      <c r="AA75" s="15"/>
      <c r="AB75" s="15"/>
      <c r="AC75" s="15"/>
      <c r="AD75" s="15"/>
    </row>
    <row r="76">
      <c r="A76" s="2037">
        <v>44680.0</v>
      </c>
      <c r="B76" s="16" t="s">
        <v>8246</v>
      </c>
      <c r="C76" s="16">
        <v>1.0</v>
      </c>
      <c r="D76" s="16">
        <v>3.0</v>
      </c>
      <c r="E76" s="16">
        <v>3.0</v>
      </c>
      <c r="F76" s="16">
        <v>0.0</v>
      </c>
      <c r="G76" s="16">
        <v>0.0</v>
      </c>
      <c r="H76" s="16">
        <v>0.0</v>
      </c>
      <c r="I76" s="16">
        <v>1.0</v>
      </c>
      <c r="J76" s="16">
        <v>0.0</v>
      </c>
      <c r="K76" s="16">
        <v>0.0</v>
      </c>
      <c r="L76" s="16" t="s">
        <v>386</v>
      </c>
      <c r="M76" s="16" t="s">
        <v>8282</v>
      </c>
      <c r="N76" s="15"/>
      <c r="O76" s="15"/>
      <c r="P76" s="15"/>
      <c r="Q76" s="15"/>
      <c r="R76" s="15"/>
      <c r="S76" s="15"/>
      <c r="T76" s="15"/>
      <c r="U76" s="15"/>
      <c r="V76" s="15"/>
      <c r="W76" s="15"/>
      <c r="X76" s="15"/>
      <c r="Y76" s="15"/>
      <c r="Z76" s="15"/>
      <c r="AA76" s="15"/>
      <c r="AB76" s="15"/>
      <c r="AC76" s="15"/>
      <c r="AD76" s="15"/>
    </row>
    <row r="77">
      <c r="A77" s="2037">
        <v>44680.0</v>
      </c>
      <c r="B77" s="16" t="s">
        <v>8246</v>
      </c>
      <c r="C77" s="16">
        <v>1.0</v>
      </c>
      <c r="D77" s="16">
        <v>2.0</v>
      </c>
      <c r="E77" s="16">
        <v>2.0</v>
      </c>
      <c r="F77" s="16">
        <v>0.0</v>
      </c>
      <c r="G77" s="16">
        <v>0.0</v>
      </c>
      <c r="H77" s="16">
        <v>0.0</v>
      </c>
      <c r="I77" s="16">
        <v>1.0</v>
      </c>
      <c r="J77" s="16">
        <v>0.0</v>
      </c>
      <c r="K77" s="16">
        <v>0.0</v>
      </c>
      <c r="L77" s="16" t="s">
        <v>386</v>
      </c>
      <c r="M77" s="16" t="s">
        <v>8265</v>
      </c>
      <c r="N77" s="15"/>
      <c r="O77" s="15"/>
      <c r="P77" s="15"/>
      <c r="Q77" s="15"/>
      <c r="R77" s="15"/>
      <c r="S77" s="15"/>
      <c r="T77" s="15"/>
      <c r="U77" s="15"/>
      <c r="V77" s="15"/>
      <c r="W77" s="15"/>
      <c r="X77" s="15"/>
      <c r="Y77" s="15"/>
      <c r="Z77" s="15"/>
      <c r="AA77" s="15"/>
      <c r="AB77" s="15"/>
      <c r="AC77" s="15"/>
      <c r="AD77" s="15"/>
    </row>
    <row r="78">
      <c r="A78" s="2037">
        <v>44680.0</v>
      </c>
      <c r="B78" s="16" t="s">
        <v>8246</v>
      </c>
      <c r="C78" s="16">
        <v>1.0</v>
      </c>
      <c r="D78" s="16">
        <v>3.0</v>
      </c>
      <c r="E78" s="16">
        <v>3.0</v>
      </c>
      <c r="F78" s="16">
        <v>0.0</v>
      </c>
      <c r="G78" s="16">
        <v>1.0</v>
      </c>
      <c r="H78" s="16">
        <v>0.0</v>
      </c>
      <c r="I78" s="16">
        <v>0.0</v>
      </c>
      <c r="J78" s="16">
        <v>0.0</v>
      </c>
      <c r="K78" s="16">
        <v>0.0</v>
      </c>
      <c r="L78" s="16" t="s">
        <v>176</v>
      </c>
      <c r="M78" s="16" t="s">
        <v>8285</v>
      </c>
      <c r="N78" s="15"/>
      <c r="O78" s="15"/>
      <c r="P78" s="15"/>
      <c r="Q78" s="15"/>
      <c r="R78" s="15"/>
      <c r="S78" s="15"/>
      <c r="T78" s="15"/>
      <c r="U78" s="15"/>
      <c r="V78" s="15"/>
      <c r="W78" s="15"/>
      <c r="X78" s="15"/>
      <c r="Y78" s="15"/>
      <c r="Z78" s="15"/>
      <c r="AA78" s="15"/>
      <c r="AB78" s="15"/>
      <c r="AC78" s="15"/>
      <c r="AD78" s="15"/>
    </row>
    <row r="79">
      <c r="A79" s="2037">
        <v>44680.0</v>
      </c>
      <c r="B79" s="16" t="s">
        <v>8246</v>
      </c>
      <c r="C79" s="16">
        <v>1.0</v>
      </c>
      <c r="D79" s="16">
        <v>3.0</v>
      </c>
      <c r="E79" s="16">
        <v>3.0</v>
      </c>
      <c r="F79" s="16">
        <v>0.0</v>
      </c>
      <c r="G79" s="16">
        <v>1.0</v>
      </c>
      <c r="H79" s="16">
        <v>0.0</v>
      </c>
      <c r="I79" s="16">
        <v>0.0</v>
      </c>
      <c r="J79" s="16">
        <v>0.0</v>
      </c>
      <c r="K79" s="16">
        <v>0.0</v>
      </c>
      <c r="L79" s="16" t="s">
        <v>176</v>
      </c>
      <c r="M79" s="16" t="s">
        <v>8285</v>
      </c>
      <c r="N79" s="15"/>
      <c r="O79" s="15"/>
      <c r="P79" s="15"/>
      <c r="Q79" s="15"/>
      <c r="R79" s="15"/>
      <c r="S79" s="15"/>
      <c r="T79" s="15"/>
      <c r="U79" s="15"/>
      <c r="V79" s="15"/>
      <c r="W79" s="15"/>
      <c r="X79" s="15"/>
      <c r="Y79" s="15"/>
      <c r="Z79" s="15"/>
      <c r="AA79" s="15"/>
      <c r="AB79" s="15"/>
      <c r="AC79" s="15"/>
      <c r="AD79" s="15"/>
    </row>
    <row r="80">
      <c r="A80" s="2037">
        <v>44680.0</v>
      </c>
      <c r="B80" s="16" t="s">
        <v>8246</v>
      </c>
      <c r="C80" s="16">
        <v>1.0</v>
      </c>
      <c r="D80" s="16">
        <v>4.0</v>
      </c>
      <c r="E80" s="16">
        <v>3.0</v>
      </c>
      <c r="F80" s="16">
        <v>0.0</v>
      </c>
      <c r="G80" s="16">
        <v>0.0</v>
      </c>
      <c r="H80" s="16">
        <v>0.0</v>
      </c>
      <c r="I80" s="16">
        <v>1.0</v>
      </c>
      <c r="J80" s="16">
        <v>0.0</v>
      </c>
      <c r="K80" s="16">
        <v>0.0</v>
      </c>
      <c r="L80" s="16" t="s">
        <v>176</v>
      </c>
      <c r="M80" s="16" t="s">
        <v>8290</v>
      </c>
      <c r="N80" s="15"/>
      <c r="O80" s="15"/>
      <c r="P80" s="15"/>
      <c r="Q80" s="15"/>
      <c r="R80" s="15"/>
      <c r="S80" s="15"/>
      <c r="T80" s="15"/>
      <c r="U80" s="15"/>
      <c r="V80" s="15"/>
      <c r="W80" s="15"/>
      <c r="X80" s="15"/>
      <c r="Y80" s="15"/>
      <c r="Z80" s="15"/>
      <c r="AA80" s="15"/>
      <c r="AB80" s="15"/>
      <c r="AC80" s="15"/>
      <c r="AD80" s="15"/>
    </row>
    <row r="81">
      <c r="A81" s="2037">
        <v>44680.0</v>
      </c>
      <c r="B81" s="16" t="s">
        <v>8246</v>
      </c>
      <c r="C81" s="16">
        <v>1.0</v>
      </c>
      <c r="D81" s="16">
        <v>2.0</v>
      </c>
      <c r="E81" s="16">
        <v>3.0</v>
      </c>
      <c r="F81" s="16">
        <v>1.0</v>
      </c>
      <c r="G81" s="16">
        <v>0.0</v>
      </c>
      <c r="H81" s="16">
        <v>0.0</v>
      </c>
      <c r="I81" s="16">
        <v>0.0</v>
      </c>
      <c r="J81" s="16">
        <v>0.0</v>
      </c>
      <c r="K81" s="16">
        <v>0.0</v>
      </c>
      <c r="L81" s="16" t="s">
        <v>386</v>
      </c>
      <c r="M81" s="16" t="s">
        <v>8256</v>
      </c>
      <c r="N81" s="15"/>
      <c r="O81" s="15"/>
      <c r="P81" s="15"/>
      <c r="Q81" s="15"/>
      <c r="R81" s="15"/>
      <c r="S81" s="15"/>
      <c r="T81" s="15"/>
      <c r="U81" s="15"/>
      <c r="V81" s="15"/>
      <c r="W81" s="15"/>
      <c r="X81" s="15"/>
      <c r="Y81" s="15"/>
      <c r="Z81" s="15"/>
      <c r="AA81" s="15"/>
      <c r="AB81" s="15"/>
      <c r="AC81" s="15"/>
      <c r="AD81" s="15"/>
    </row>
    <row r="82">
      <c r="A82" s="2037">
        <v>44680.0</v>
      </c>
      <c r="B82" s="16" t="s">
        <v>8246</v>
      </c>
      <c r="C82" s="16">
        <v>2.0</v>
      </c>
      <c r="D82" s="16">
        <v>3.0</v>
      </c>
      <c r="E82" s="16">
        <v>2.0</v>
      </c>
      <c r="F82" s="16">
        <v>0.0</v>
      </c>
      <c r="G82" s="16">
        <v>0.0</v>
      </c>
      <c r="H82" s="16">
        <v>0.0</v>
      </c>
      <c r="I82" s="16">
        <v>0.0</v>
      </c>
      <c r="J82" s="16">
        <v>0.0</v>
      </c>
      <c r="K82" s="16">
        <v>1.0</v>
      </c>
      <c r="L82" s="16" t="s">
        <v>386</v>
      </c>
      <c r="M82" s="16" t="s">
        <v>8257</v>
      </c>
      <c r="N82" s="15"/>
      <c r="O82" s="15"/>
      <c r="P82" s="15"/>
      <c r="Q82" s="15"/>
      <c r="R82" s="15"/>
      <c r="S82" s="15"/>
      <c r="T82" s="15"/>
      <c r="U82" s="15"/>
      <c r="V82" s="15"/>
      <c r="W82" s="15"/>
      <c r="X82" s="15"/>
      <c r="Y82" s="15"/>
      <c r="Z82" s="15"/>
      <c r="AA82" s="15"/>
      <c r="AB82" s="15"/>
      <c r="AC82" s="15"/>
      <c r="AD82" s="15"/>
    </row>
    <row r="83">
      <c r="A83" s="2037">
        <v>44680.0</v>
      </c>
      <c r="B83" s="16" t="s">
        <v>8246</v>
      </c>
      <c r="C83" s="16">
        <v>1.0</v>
      </c>
      <c r="D83" s="16">
        <v>3.0</v>
      </c>
      <c r="E83" s="16">
        <v>3.0</v>
      </c>
      <c r="F83" s="16">
        <v>0.0</v>
      </c>
      <c r="G83" s="16">
        <v>0.0</v>
      </c>
      <c r="H83" s="16">
        <v>0.0</v>
      </c>
      <c r="I83" s="16">
        <v>0.0</v>
      </c>
      <c r="J83" s="16">
        <v>1.0</v>
      </c>
      <c r="K83" s="16">
        <v>0.0</v>
      </c>
      <c r="L83" s="16" t="s">
        <v>176</v>
      </c>
      <c r="M83" s="16" t="s">
        <v>8290</v>
      </c>
      <c r="N83" s="15"/>
      <c r="O83" s="15"/>
      <c r="P83" s="15"/>
      <c r="Q83" s="15"/>
      <c r="R83" s="15"/>
      <c r="S83" s="15"/>
      <c r="T83" s="15"/>
      <c r="U83" s="15"/>
      <c r="V83" s="15"/>
      <c r="W83" s="15"/>
      <c r="X83" s="15"/>
      <c r="Y83" s="15"/>
      <c r="Z83" s="15"/>
      <c r="AA83" s="15"/>
      <c r="AB83" s="15"/>
      <c r="AC83" s="15"/>
      <c r="AD83" s="15"/>
    </row>
    <row r="84">
      <c r="A84" s="2037">
        <v>44680.0</v>
      </c>
      <c r="B84" s="16" t="s">
        <v>8246</v>
      </c>
      <c r="C84" s="16">
        <v>1.0</v>
      </c>
      <c r="D84" s="16">
        <v>4.0</v>
      </c>
      <c r="E84" s="16">
        <v>3.0</v>
      </c>
      <c r="F84" s="16">
        <v>0.0</v>
      </c>
      <c r="G84" s="16">
        <v>0.0</v>
      </c>
      <c r="H84" s="16">
        <v>0.0</v>
      </c>
      <c r="I84" s="16">
        <v>1.0</v>
      </c>
      <c r="J84" s="16">
        <v>0.0</v>
      </c>
      <c r="K84" s="16">
        <v>0.0</v>
      </c>
      <c r="L84" s="16" t="s">
        <v>386</v>
      </c>
      <c r="M84" s="16" t="s">
        <v>8269</v>
      </c>
      <c r="N84" s="15"/>
      <c r="O84" s="15"/>
      <c r="P84" s="15"/>
      <c r="Q84" s="15"/>
      <c r="R84" s="15"/>
      <c r="S84" s="15"/>
      <c r="T84" s="15"/>
      <c r="U84" s="15"/>
      <c r="V84" s="15"/>
      <c r="W84" s="15"/>
      <c r="X84" s="15"/>
      <c r="Y84" s="15"/>
      <c r="Z84" s="15"/>
      <c r="AA84" s="15"/>
      <c r="AB84" s="15"/>
      <c r="AC84" s="15"/>
      <c r="AD84" s="15"/>
    </row>
    <row r="85">
      <c r="A85" s="2037">
        <v>44680.0</v>
      </c>
      <c r="B85" s="16" t="s">
        <v>8246</v>
      </c>
      <c r="C85" s="16">
        <v>1.0</v>
      </c>
      <c r="D85" s="16">
        <v>2.0</v>
      </c>
      <c r="E85" s="16">
        <v>3.0</v>
      </c>
      <c r="F85" s="16">
        <v>0.0</v>
      </c>
      <c r="G85" s="16">
        <v>1.0</v>
      </c>
      <c r="H85" s="16">
        <v>0.0</v>
      </c>
      <c r="I85" s="16">
        <v>0.0</v>
      </c>
      <c r="J85" s="16">
        <v>0.0</v>
      </c>
      <c r="K85" s="16">
        <v>0.0</v>
      </c>
      <c r="L85" s="16" t="s">
        <v>386</v>
      </c>
      <c r="M85" s="16" t="s">
        <v>8282</v>
      </c>
      <c r="N85" s="15"/>
      <c r="O85" s="15"/>
      <c r="P85" s="15"/>
      <c r="Q85" s="15"/>
      <c r="R85" s="15"/>
      <c r="S85" s="15"/>
      <c r="T85" s="15"/>
      <c r="U85" s="15"/>
      <c r="V85" s="15"/>
      <c r="W85" s="15"/>
      <c r="X85" s="15"/>
      <c r="Y85" s="15"/>
      <c r="Z85" s="15"/>
      <c r="AA85" s="15"/>
      <c r="AB85" s="15"/>
      <c r="AC85" s="15"/>
      <c r="AD85" s="15"/>
    </row>
    <row r="86">
      <c r="A86" s="2037">
        <v>44680.0</v>
      </c>
      <c r="B86" s="16" t="s">
        <v>8246</v>
      </c>
      <c r="C86" s="16">
        <v>1.0</v>
      </c>
      <c r="D86" s="16">
        <v>4.0</v>
      </c>
      <c r="E86" s="16">
        <v>2.0</v>
      </c>
      <c r="F86" s="16">
        <v>1.0</v>
      </c>
      <c r="G86" s="16">
        <v>0.0</v>
      </c>
      <c r="H86" s="16">
        <v>0.0</v>
      </c>
      <c r="I86" s="16">
        <v>0.0</v>
      </c>
      <c r="J86" s="16">
        <v>0.0</v>
      </c>
      <c r="K86" s="16">
        <v>0.0</v>
      </c>
      <c r="L86" s="16" t="s">
        <v>386</v>
      </c>
      <c r="M86" s="16" t="s">
        <v>8265</v>
      </c>
      <c r="N86" s="15"/>
      <c r="O86" s="15"/>
      <c r="P86" s="15"/>
      <c r="Q86" s="15"/>
      <c r="R86" s="15"/>
      <c r="S86" s="15"/>
      <c r="T86" s="15"/>
      <c r="U86" s="15"/>
      <c r="V86" s="15"/>
      <c r="W86" s="15"/>
      <c r="X86" s="15"/>
      <c r="Y86" s="15"/>
      <c r="Z86" s="15"/>
      <c r="AA86" s="15"/>
      <c r="AB86" s="15"/>
      <c r="AC86" s="15"/>
      <c r="AD86" s="15"/>
    </row>
    <row r="87">
      <c r="A87" s="2037">
        <v>44680.0</v>
      </c>
      <c r="B87" s="16" t="s">
        <v>8246</v>
      </c>
      <c r="C87" s="16">
        <v>1.0</v>
      </c>
      <c r="D87" s="16">
        <v>3.0</v>
      </c>
      <c r="E87" s="16">
        <v>3.0</v>
      </c>
      <c r="F87" s="16">
        <v>0.0</v>
      </c>
      <c r="G87" s="16">
        <v>1.0</v>
      </c>
      <c r="H87" s="16">
        <v>0.0</v>
      </c>
      <c r="I87" s="16">
        <v>0.0</v>
      </c>
      <c r="J87" s="16">
        <v>0.0</v>
      </c>
      <c r="K87" s="16">
        <v>0.0</v>
      </c>
      <c r="L87" s="16" t="s">
        <v>386</v>
      </c>
      <c r="M87" s="16" t="s">
        <v>8269</v>
      </c>
      <c r="N87" s="15"/>
      <c r="O87" s="15"/>
      <c r="P87" s="15"/>
      <c r="Q87" s="15"/>
      <c r="R87" s="15"/>
      <c r="S87" s="15"/>
      <c r="T87" s="15"/>
      <c r="U87" s="15"/>
      <c r="V87" s="15"/>
      <c r="W87" s="15"/>
      <c r="X87" s="15"/>
      <c r="Y87" s="15"/>
      <c r="Z87" s="15"/>
      <c r="AA87" s="15"/>
      <c r="AB87" s="15"/>
      <c r="AC87" s="15"/>
      <c r="AD87" s="15"/>
    </row>
    <row r="88">
      <c r="A88" s="2037">
        <v>44680.0</v>
      </c>
      <c r="B88" s="16" t="s">
        <v>8246</v>
      </c>
      <c r="C88" s="16">
        <v>1.0</v>
      </c>
      <c r="D88" s="16">
        <v>4.0</v>
      </c>
      <c r="E88" s="16">
        <v>3.0</v>
      </c>
      <c r="F88" s="16">
        <v>0.0</v>
      </c>
      <c r="G88" s="16">
        <v>0.0</v>
      </c>
      <c r="H88" s="16">
        <v>0.0</v>
      </c>
      <c r="I88" s="16">
        <v>1.0</v>
      </c>
      <c r="J88" s="16">
        <v>0.0</v>
      </c>
      <c r="K88" s="16">
        <v>0.0</v>
      </c>
      <c r="L88" s="16" t="s">
        <v>176</v>
      </c>
      <c r="M88" s="16" t="s">
        <v>8271</v>
      </c>
      <c r="N88" s="15"/>
      <c r="O88" s="15"/>
      <c r="P88" s="15"/>
      <c r="Q88" s="15"/>
      <c r="R88" s="15"/>
      <c r="S88" s="15"/>
      <c r="T88" s="15"/>
      <c r="U88" s="15"/>
      <c r="V88" s="15"/>
      <c r="W88" s="15"/>
      <c r="X88" s="15"/>
      <c r="Y88" s="15"/>
      <c r="Z88" s="15"/>
      <c r="AA88" s="15"/>
      <c r="AB88" s="15"/>
      <c r="AC88" s="15"/>
      <c r="AD88" s="15"/>
    </row>
    <row r="89">
      <c r="A89" s="2037">
        <v>44684.0</v>
      </c>
      <c r="B89" s="16" t="s">
        <v>8246</v>
      </c>
      <c r="C89" s="16">
        <v>1.0</v>
      </c>
      <c r="D89" s="16">
        <v>3.0</v>
      </c>
      <c r="E89" s="16">
        <v>3.0</v>
      </c>
      <c r="F89" s="16">
        <v>0.0</v>
      </c>
      <c r="G89" s="16">
        <v>0.0</v>
      </c>
      <c r="H89" s="16">
        <v>1.0</v>
      </c>
      <c r="I89" s="16">
        <v>0.0</v>
      </c>
      <c r="J89" s="16">
        <v>0.0</v>
      </c>
      <c r="K89" s="16">
        <v>0.0</v>
      </c>
      <c r="L89" s="16" t="s">
        <v>176</v>
      </c>
      <c r="M89" s="16" t="s">
        <v>8264</v>
      </c>
      <c r="N89" s="16">
        <v>0.0</v>
      </c>
      <c r="O89" s="16">
        <v>4.0</v>
      </c>
      <c r="P89" s="16">
        <v>3.0</v>
      </c>
      <c r="Q89" s="16">
        <v>1.0</v>
      </c>
      <c r="R89" s="16">
        <v>0.0</v>
      </c>
      <c r="S89" s="16">
        <v>1.0</v>
      </c>
      <c r="T89" s="16">
        <v>0.0</v>
      </c>
      <c r="U89" s="16">
        <v>2.0</v>
      </c>
      <c r="V89" s="16">
        <v>0.0</v>
      </c>
      <c r="W89" s="16" t="s">
        <v>212</v>
      </c>
      <c r="X89" s="16" t="s">
        <v>6953</v>
      </c>
      <c r="Y89" s="16" t="s">
        <v>386</v>
      </c>
      <c r="Z89" s="16" t="s">
        <v>8289</v>
      </c>
      <c r="AA89" s="15"/>
      <c r="AB89" s="15"/>
      <c r="AC89" s="15"/>
      <c r="AD89" s="15"/>
    </row>
    <row r="90">
      <c r="A90" s="2037">
        <v>44684.0</v>
      </c>
      <c r="B90" s="16" t="s">
        <v>8246</v>
      </c>
      <c r="C90" s="16">
        <v>1.0</v>
      </c>
      <c r="D90" s="16">
        <v>2.0</v>
      </c>
      <c r="E90" s="16">
        <v>2.0</v>
      </c>
      <c r="F90" s="16">
        <v>0.0</v>
      </c>
      <c r="G90" s="16">
        <v>1.0</v>
      </c>
      <c r="H90" s="16">
        <v>0.0</v>
      </c>
      <c r="I90" s="16">
        <v>0.0</v>
      </c>
      <c r="J90" s="16">
        <v>0.0</v>
      </c>
      <c r="K90" s="16">
        <v>0.0</v>
      </c>
      <c r="L90" s="16" t="s">
        <v>176</v>
      </c>
      <c r="M90" s="16" t="s">
        <v>8264</v>
      </c>
      <c r="N90" s="16">
        <v>0.0</v>
      </c>
      <c r="O90" s="16">
        <v>4.0</v>
      </c>
      <c r="P90" s="16">
        <v>3.0</v>
      </c>
      <c r="Q90" s="16">
        <v>0.0</v>
      </c>
      <c r="R90" s="16">
        <v>0.0</v>
      </c>
      <c r="S90" s="16">
        <v>1.0</v>
      </c>
      <c r="T90" s="16">
        <v>0.0</v>
      </c>
      <c r="U90" s="16">
        <v>1.0</v>
      </c>
      <c r="V90" s="16">
        <v>2.0</v>
      </c>
      <c r="W90" s="16" t="s">
        <v>386</v>
      </c>
      <c r="X90" s="16" t="s">
        <v>8269</v>
      </c>
      <c r="Y90" s="16" t="s">
        <v>212</v>
      </c>
      <c r="Z90" s="16" t="s">
        <v>6914</v>
      </c>
      <c r="AA90" s="15"/>
      <c r="AB90" s="15"/>
      <c r="AC90" s="15"/>
      <c r="AD90" s="15"/>
    </row>
    <row r="91">
      <c r="A91" s="2037">
        <v>44684.0</v>
      </c>
      <c r="B91" s="16" t="s">
        <v>8246</v>
      </c>
      <c r="C91" s="16">
        <v>2.0</v>
      </c>
      <c r="D91" s="16">
        <v>3.0</v>
      </c>
      <c r="E91" s="16">
        <v>3.0</v>
      </c>
      <c r="F91" s="16">
        <v>0.0</v>
      </c>
      <c r="G91" s="16">
        <v>1.0</v>
      </c>
      <c r="H91" s="16">
        <v>0.0</v>
      </c>
      <c r="I91" s="16">
        <v>0.0</v>
      </c>
      <c r="J91" s="16">
        <v>0.0</v>
      </c>
      <c r="K91" s="16">
        <v>0.0</v>
      </c>
      <c r="L91" s="16" t="s">
        <v>176</v>
      </c>
      <c r="M91" s="16" t="s">
        <v>8285</v>
      </c>
      <c r="N91" s="15"/>
      <c r="O91" s="15"/>
      <c r="P91" s="15"/>
      <c r="Q91" s="15"/>
      <c r="R91" s="15"/>
      <c r="S91" s="15"/>
      <c r="T91" s="15"/>
      <c r="U91" s="15"/>
      <c r="V91" s="15"/>
      <c r="W91" s="15"/>
      <c r="X91" s="15"/>
      <c r="Y91" s="15"/>
      <c r="Z91" s="15"/>
      <c r="AA91" s="15"/>
      <c r="AB91" s="15"/>
      <c r="AC91" s="15"/>
      <c r="AD91" s="15"/>
    </row>
    <row r="92">
      <c r="A92" s="2037">
        <v>44684.0</v>
      </c>
      <c r="B92" s="16" t="s">
        <v>8246</v>
      </c>
      <c r="C92" s="16">
        <v>1.0</v>
      </c>
      <c r="D92" s="16">
        <v>2.0</v>
      </c>
      <c r="E92" s="16">
        <v>2.0</v>
      </c>
      <c r="F92" s="16">
        <v>0.0</v>
      </c>
      <c r="G92" s="16">
        <v>0.0</v>
      </c>
      <c r="H92" s="16">
        <v>0.0</v>
      </c>
      <c r="I92" s="16">
        <v>1.0</v>
      </c>
      <c r="J92" s="16">
        <v>0.0</v>
      </c>
      <c r="K92" s="16">
        <v>0.0</v>
      </c>
      <c r="L92" s="16" t="s">
        <v>176</v>
      </c>
      <c r="M92" s="16" t="s">
        <v>8285</v>
      </c>
      <c r="N92" s="15"/>
      <c r="O92" s="15"/>
      <c r="P92" s="15"/>
      <c r="Q92" s="15"/>
      <c r="R92" s="15"/>
      <c r="S92" s="15"/>
      <c r="T92" s="15"/>
      <c r="U92" s="15"/>
      <c r="V92" s="15"/>
      <c r="W92" s="15"/>
      <c r="X92" s="15"/>
      <c r="Y92" s="15"/>
      <c r="Z92" s="15"/>
      <c r="AA92" s="15"/>
      <c r="AB92" s="15"/>
      <c r="AC92" s="15"/>
      <c r="AD92" s="15"/>
    </row>
    <row r="93">
      <c r="A93" s="2037">
        <v>44684.0</v>
      </c>
      <c r="B93" s="16" t="s">
        <v>8246</v>
      </c>
      <c r="C93" s="16">
        <v>1.0</v>
      </c>
      <c r="D93" s="16">
        <v>4.0</v>
      </c>
      <c r="E93" s="16">
        <v>3.0</v>
      </c>
      <c r="F93" s="16">
        <v>0.0</v>
      </c>
      <c r="G93" s="16">
        <v>1.0</v>
      </c>
      <c r="H93" s="16">
        <v>0.0</v>
      </c>
      <c r="I93" s="16">
        <v>0.0</v>
      </c>
      <c r="J93" s="16">
        <v>0.0</v>
      </c>
      <c r="K93" s="16">
        <v>0.0</v>
      </c>
      <c r="L93" s="16" t="s">
        <v>386</v>
      </c>
      <c r="M93" s="16" t="s">
        <v>8249</v>
      </c>
      <c r="N93" s="15"/>
      <c r="O93" s="15"/>
      <c r="P93" s="15"/>
      <c r="Q93" s="15"/>
      <c r="R93" s="15"/>
      <c r="S93" s="15"/>
      <c r="T93" s="15"/>
      <c r="U93" s="15"/>
      <c r="V93" s="15"/>
      <c r="W93" s="15"/>
      <c r="X93" s="15"/>
      <c r="Y93" s="15"/>
      <c r="Z93" s="15"/>
      <c r="AA93" s="15"/>
      <c r="AB93" s="15"/>
      <c r="AC93" s="15"/>
      <c r="AD93" s="15"/>
    </row>
    <row r="94">
      <c r="A94" s="2037">
        <v>44684.0</v>
      </c>
      <c r="B94" s="16" t="s">
        <v>8246</v>
      </c>
      <c r="C94" s="16">
        <v>1.0</v>
      </c>
      <c r="D94" s="16">
        <v>4.0</v>
      </c>
      <c r="E94" s="16">
        <v>2.0</v>
      </c>
      <c r="F94" s="16">
        <v>0.0</v>
      </c>
      <c r="G94" s="16">
        <v>0.0</v>
      </c>
      <c r="H94" s="16">
        <v>0.0</v>
      </c>
      <c r="I94" s="16">
        <v>0.0</v>
      </c>
      <c r="J94" s="16">
        <v>1.0</v>
      </c>
      <c r="K94" s="16">
        <v>0.0</v>
      </c>
      <c r="L94" s="16" t="s">
        <v>212</v>
      </c>
      <c r="M94" s="16" t="s">
        <v>8287</v>
      </c>
      <c r="N94" s="15"/>
      <c r="O94" s="15"/>
      <c r="P94" s="15"/>
      <c r="Q94" s="15"/>
      <c r="R94" s="15"/>
      <c r="S94" s="15"/>
      <c r="T94" s="15"/>
      <c r="U94" s="15"/>
      <c r="V94" s="15"/>
      <c r="W94" s="15"/>
      <c r="X94" s="15"/>
      <c r="Y94" s="15"/>
      <c r="Z94" s="15"/>
      <c r="AA94" s="15"/>
      <c r="AB94" s="15"/>
      <c r="AC94" s="15"/>
      <c r="AD94" s="15"/>
    </row>
    <row r="95">
      <c r="A95" s="2037">
        <v>44684.0</v>
      </c>
      <c r="B95" s="16" t="s">
        <v>8246</v>
      </c>
      <c r="C95" s="16">
        <v>2.0</v>
      </c>
      <c r="D95" s="16">
        <v>2.0</v>
      </c>
      <c r="E95" s="16">
        <v>3.0</v>
      </c>
      <c r="F95" s="16">
        <v>0.0</v>
      </c>
      <c r="G95" s="16">
        <v>0.0</v>
      </c>
      <c r="H95" s="16">
        <v>0.0</v>
      </c>
      <c r="I95" s="16">
        <v>0.0</v>
      </c>
      <c r="J95" s="16">
        <v>0.0</v>
      </c>
      <c r="K95" s="16">
        <v>1.0</v>
      </c>
      <c r="L95" s="16" t="s">
        <v>212</v>
      </c>
      <c r="M95" s="16" t="s">
        <v>6824</v>
      </c>
      <c r="N95" s="15"/>
      <c r="O95" s="15"/>
      <c r="P95" s="15"/>
      <c r="Q95" s="15"/>
      <c r="R95" s="15"/>
      <c r="S95" s="15"/>
      <c r="T95" s="15"/>
      <c r="U95" s="15"/>
      <c r="V95" s="15"/>
      <c r="W95" s="15"/>
      <c r="X95" s="15"/>
      <c r="Y95" s="15"/>
      <c r="Z95" s="15"/>
      <c r="AA95" s="15"/>
      <c r="AB95" s="15"/>
      <c r="AC95" s="15"/>
      <c r="AD95" s="15"/>
    </row>
    <row r="96">
      <c r="A96" s="2037">
        <v>44684.0</v>
      </c>
      <c r="B96" s="16" t="s">
        <v>8246</v>
      </c>
      <c r="C96" s="16">
        <v>1.0</v>
      </c>
      <c r="D96" s="16">
        <v>2.0</v>
      </c>
      <c r="E96" s="16">
        <v>3.0</v>
      </c>
      <c r="F96" s="16">
        <v>1.0</v>
      </c>
      <c r="G96" s="16">
        <v>0.0</v>
      </c>
      <c r="H96" s="16">
        <v>0.0</v>
      </c>
      <c r="I96" s="16">
        <v>0.0</v>
      </c>
      <c r="J96" s="16">
        <v>0.0</v>
      </c>
      <c r="K96" s="16">
        <v>0.0</v>
      </c>
      <c r="L96" s="16" t="s">
        <v>386</v>
      </c>
      <c r="M96" s="16" t="s">
        <v>8269</v>
      </c>
      <c r="N96" s="15"/>
      <c r="O96" s="15"/>
      <c r="P96" s="15"/>
      <c r="Q96" s="15"/>
      <c r="R96" s="15"/>
      <c r="S96" s="15"/>
      <c r="T96" s="15"/>
      <c r="U96" s="15"/>
      <c r="V96" s="15"/>
      <c r="W96" s="15"/>
      <c r="X96" s="15"/>
      <c r="Y96" s="15"/>
      <c r="Z96" s="15"/>
      <c r="AA96" s="15"/>
      <c r="AB96" s="15"/>
      <c r="AC96" s="15"/>
      <c r="AD96" s="15"/>
    </row>
    <row r="97">
      <c r="A97" s="2037">
        <v>44684.0</v>
      </c>
      <c r="B97" s="16" t="s">
        <v>8246</v>
      </c>
      <c r="C97" s="16">
        <v>1.0</v>
      </c>
      <c r="D97" s="16">
        <v>2.0</v>
      </c>
      <c r="E97" s="16">
        <v>3.0</v>
      </c>
      <c r="F97" s="16">
        <v>0.0</v>
      </c>
      <c r="G97" s="16">
        <v>0.0</v>
      </c>
      <c r="H97" s="16">
        <v>0.0</v>
      </c>
      <c r="I97" s="16">
        <v>1.0</v>
      </c>
      <c r="J97" s="16">
        <v>0.0</v>
      </c>
      <c r="K97" s="16">
        <v>0.0</v>
      </c>
      <c r="L97" s="16" t="s">
        <v>386</v>
      </c>
      <c r="M97" s="16" t="s">
        <v>8249</v>
      </c>
      <c r="N97" s="15"/>
      <c r="O97" s="15"/>
      <c r="P97" s="15"/>
      <c r="Q97" s="15"/>
      <c r="R97" s="15"/>
      <c r="S97" s="15"/>
      <c r="T97" s="15"/>
      <c r="U97" s="15"/>
      <c r="V97" s="15"/>
      <c r="W97" s="15"/>
      <c r="X97" s="15"/>
      <c r="Y97" s="15"/>
      <c r="Z97" s="15"/>
      <c r="AA97" s="15"/>
      <c r="AB97" s="15"/>
      <c r="AC97" s="15"/>
      <c r="AD97" s="15"/>
    </row>
    <row r="98">
      <c r="A98" s="2037">
        <v>44684.0</v>
      </c>
      <c r="B98" s="16" t="s">
        <v>8246</v>
      </c>
      <c r="C98" s="16">
        <v>2.0</v>
      </c>
      <c r="D98" s="16">
        <v>2.0</v>
      </c>
      <c r="E98" s="16">
        <v>3.0</v>
      </c>
      <c r="F98" s="16">
        <v>0.0</v>
      </c>
      <c r="G98" s="16">
        <v>0.0</v>
      </c>
      <c r="H98" s="16">
        <v>0.0</v>
      </c>
      <c r="I98" s="16">
        <v>0.0</v>
      </c>
      <c r="J98" s="16">
        <v>0.0</v>
      </c>
      <c r="K98" s="16">
        <v>1.0</v>
      </c>
      <c r="L98" s="16" t="s">
        <v>386</v>
      </c>
      <c r="M98" s="16" t="s">
        <v>8285</v>
      </c>
      <c r="N98" s="15"/>
      <c r="O98" s="15"/>
      <c r="P98" s="15"/>
      <c r="Q98" s="15"/>
      <c r="R98" s="15"/>
      <c r="S98" s="15"/>
      <c r="T98" s="15"/>
      <c r="U98" s="15"/>
      <c r="V98" s="15"/>
      <c r="W98" s="15"/>
      <c r="X98" s="15"/>
      <c r="Y98" s="15"/>
      <c r="Z98" s="15"/>
      <c r="AA98" s="15"/>
      <c r="AB98" s="15"/>
      <c r="AC98" s="15"/>
      <c r="AD98" s="15"/>
    </row>
    <row r="99">
      <c r="A99" s="2037">
        <v>44684.0</v>
      </c>
      <c r="B99" s="16" t="s">
        <v>8246</v>
      </c>
      <c r="C99" s="16">
        <v>1.0</v>
      </c>
      <c r="D99" s="16">
        <v>4.0</v>
      </c>
      <c r="E99" s="16">
        <v>3.0</v>
      </c>
      <c r="F99" s="16">
        <v>1.0</v>
      </c>
      <c r="G99" s="16">
        <v>0.0</v>
      </c>
      <c r="H99" s="16">
        <v>0.0</v>
      </c>
      <c r="I99" s="16">
        <v>0.0</v>
      </c>
      <c r="J99" s="16">
        <v>0.0</v>
      </c>
      <c r="K99" s="16">
        <v>0.0</v>
      </c>
      <c r="L99" s="16" t="s">
        <v>176</v>
      </c>
      <c r="M99" s="16" t="s">
        <v>8285</v>
      </c>
      <c r="N99" s="15"/>
      <c r="O99" s="15"/>
      <c r="P99" s="15"/>
      <c r="Q99" s="15"/>
      <c r="R99" s="15"/>
      <c r="S99" s="15"/>
      <c r="T99" s="15"/>
      <c r="U99" s="15"/>
      <c r="V99" s="15"/>
      <c r="W99" s="15"/>
      <c r="X99" s="15"/>
      <c r="Y99" s="15"/>
      <c r="Z99" s="15"/>
      <c r="AA99" s="15"/>
      <c r="AB99" s="15"/>
      <c r="AC99" s="15"/>
      <c r="AD99" s="15"/>
    </row>
    <row r="100">
      <c r="A100" s="2037">
        <v>44684.0</v>
      </c>
      <c r="B100" s="16" t="s">
        <v>8246</v>
      </c>
      <c r="C100" s="16">
        <v>2.0</v>
      </c>
      <c r="D100" s="16">
        <v>4.0</v>
      </c>
      <c r="E100" s="16">
        <v>3.0</v>
      </c>
      <c r="F100" s="16">
        <v>0.0</v>
      </c>
      <c r="G100" s="16">
        <v>0.0</v>
      </c>
      <c r="H100" s="16">
        <v>0.0</v>
      </c>
      <c r="I100" s="16">
        <v>1.0</v>
      </c>
      <c r="J100" s="16">
        <v>0.0</v>
      </c>
      <c r="K100" s="16">
        <v>0.0</v>
      </c>
      <c r="L100" s="16" t="s">
        <v>212</v>
      </c>
      <c r="M100" s="16" t="s">
        <v>6959</v>
      </c>
      <c r="N100" s="15"/>
      <c r="O100" s="15"/>
      <c r="P100" s="15"/>
      <c r="Q100" s="15"/>
      <c r="R100" s="15"/>
      <c r="S100" s="15"/>
      <c r="T100" s="15"/>
      <c r="U100" s="15"/>
      <c r="V100" s="15"/>
      <c r="W100" s="15"/>
      <c r="X100" s="15"/>
      <c r="Y100" s="15"/>
      <c r="Z100" s="15"/>
      <c r="AA100" s="15"/>
      <c r="AB100" s="15"/>
      <c r="AC100" s="15"/>
      <c r="AD100" s="15"/>
    </row>
    <row r="101">
      <c r="A101" s="2037">
        <v>44684.0</v>
      </c>
      <c r="B101" s="16" t="s">
        <v>8246</v>
      </c>
      <c r="C101" s="16">
        <v>1.0</v>
      </c>
      <c r="D101" s="16">
        <v>2.0</v>
      </c>
      <c r="E101" s="16">
        <v>2.0</v>
      </c>
      <c r="F101" s="16">
        <v>0.0</v>
      </c>
      <c r="G101" s="16">
        <v>0.0</v>
      </c>
      <c r="H101" s="16">
        <v>0.0</v>
      </c>
      <c r="I101" s="16">
        <v>1.0</v>
      </c>
      <c r="J101" s="16">
        <v>0.0</v>
      </c>
      <c r="K101" s="16">
        <v>0.0</v>
      </c>
      <c r="L101" s="16" t="s">
        <v>176</v>
      </c>
      <c r="M101" s="16" t="s">
        <v>8264</v>
      </c>
      <c r="N101" s="15"/>
      <c r="O101" s="15"/>
      <c r="P101" s="15"/>
      <c r="Q101" s="15"/>
      <c r="R101" s="15"/>
      <c r="S101" s="15"/>
      <c r="T101" s="15"/>
      <c r="U101" s="15"/>
      <c r="V101" s="15"/>
      <c r="W101" s="15"/>
      <c r="X101" s="15"/>
      <c r="Y101" s="15"/>
      <c r="Z101" s="15"/>
      <c r="AA101" s="15"/>
      <c r="AB101" s="15"/>
      <c r="AC101" s="15"/>
      <c r="AD101" s="15"/>
    </row>
    <row r="102">
      <c r="A102" s="2037">
        <v>44684.0</v>
      </c>
      <c r="B102" s="16" t="s">
        <v>8246</v>
      </c>
      <c r="C102" s="16">
        <v>1.0</v>
      </c>
      <c r="D102" s="16">
        <v>3.0</v>
      </c>
      <c r="E102" s="16">
        <v>2.0</v>
      </c>
      <c r="F102" s="16">
        <v>0.0</v>
      </c>
      <c r="G102" s="16">
        <v>0.0</v>
      </c>
      <c r="H102" s="16">
        <v>0.0</v>
      </c>
      <c r="I102" s="16">
        <v>1.0</v>
      </c>
      <c r="J102" s="16">
        <v>0.0</v>
      </c>
      <c r="K102" s="16">
        <v>0.0</v>
      </c>
      <c r="L102" s="16" t="s">
        <v>386</v>
      </c>
      <c r="M102" s="16" t="s">
        <v>8269</v>
      </c>
      <c r="N102" s="15"/>
      <c r="O102" s="15"/>
      <c r="P102" s="15"/>
      <c r="Q102" s="15"/>
      <c r="R102" s="15"/>
      <c r="S102" s="15"/>
      <c r="T102" s="15"/>
      <c r="U102" s="15"/>
      <c r="V102" s="15"/>
      <c r="W102" s="15"/>
      <c r="X102" s="15"/>
      <c r="Y102" s="15"/>
      <c r="Z102" s="15"/>
      <c r="AA102" s="15"/>
      <c r="AB102" s="15"/>
      <c r="AC102" s="15"/>
      <c r="AD102" s="15"/>
    </row>
    <row r="103">
      <c r="A103" s="2037">
        <v>44684.0</v>
      </c>
      <c r="B103" s="16" t="s">
        <v>8246</v>
      </c>
      <c r="C103" s="16">
        <v>2.0</v>
      </c>
      <c r="D103" s="16">
        <v>3.0</v>
      </c>
      <c r="E103" s="16">
        <v>2.0</v>
      </c>
      <c r="F103" s="16">
        <v>0.0</v>
      </c>
      <c r="G103" s="16">
        <v>0.0</v>
      </c>
      <c r="H103" s="16">
        <v>0.0</v>
      </c>
      <c r="I103" s="16">
        <v>1.0</v>
      </c>
      <c r="J103" s="16">
        <v>0.0</v>
      </c>
      <c r="K103" s="16">
        <v>0.0</v>
      </c>
      <c r="L103" s="16" t="s">
        <v>386</v>
      </c>
      <c r="M103" s="16" t="s">
        <v>8276</v>
      </c>
      <c r="N103" s="15"/>
      <c r="O103" s="15"/>
      <c r="P103" s="15"/>
      <c r="Q103" s="15"/>
      <c r="R103" s="15"/>
      <c r="S103" s="15"/>
      <c r="T103" s="15"/>
      <c r="U103" s="15"/>
      <c r="V103" s="15"/>
      <c r="W103" s="15"/>
      <c r="X103" s="15"/>
      <c r="Y103" s="15"/>
      <c r="Z103" s="15"/>
      <c r="AA103" s="15"/>
      <c r="AB103" s="15"/>
      <c r="AC103" s="15"/>
      <c r="AD103" s="15"/>
    </row>
    <row r="104">
      <c r="A104" s="2037">
        <v>44684.0</v>
      </c>
      <c r="B104" s="16" t="s">
        <v>8246</v>
      </c>
      <c r="C104" s="16">
        <v>1.0</v>
      </c>
      <c r="D104" s="16">
        <v>4.0</v>
      </c>
      <c r="E104" s="16">
        <v>2.0</v>
      </c>
      <c r="F104" s="16">
        <v>0.0</v>
      </c>
      <c r="G104" s="16">
        <v>0.0</v>
      </c>
      <c r="H104" s="16">
        <v>0.0</v>
      </c>
      <c r="I104" s="16">
        <v>1.0</v>
      </c>
      <c r="J104" s="16">
        <v>0.0</v>
      </c>
      <c r="K104" s="16">
        <v>0.0</v>
      </c>
      <c r="L104" s="16" t="s">
        <v>386</v>
      </c>
      <c r="M104" s="16" t="s">
        <v>8279</v>
      </c>
      <c r="N104" s="15"/>
      <c r="O104" s="15"/>
      <c r="P104" s="15"/>
      <c r="Q104" s="15"/>
      <c r="R104" s="15"/>
      <c r="S104" s="15"/>
      <c r="T104" s="15"/>
      <c r="U104" s="15"/>
      <c r="V104" s="15"/>
      <c r="W104" s="15"/>
      <c r="X104" s="15"/>
      <c r="Y104" s="15"/>
      <c r="Z104" s="15"/>
      <c r="AA104" s="15"/>
      <c r="AB104" s="15"/>
      <c r="AC104" s="15"/>
      <c r="AD104" s="15"/>
    </row>
    <row r="105">
      <c r="A105" s="2037">
        <v>44684.0</v>
      </c>
      <c r="B105" s="16" t="s">
        <v>8246</v>
      </c>
      <c r="C105" s="16">
        <v>2.0</v>
      </c>
      <c r="D105" s="16">
        <v>2.0</v>
      </c>
      <c r="E105" s="16">
        <v>3.0</v>
      </c>
      <c r="F105" s="16">
        <v>0.0</v>
      </c>
      <c r="G105" s="16">
        <v>1.0</v>
      </c>
      <c r="H105" s="16">
        <v>0.0</v>
      </c>
      <c r="I105" s="16">
        <v>0.0</v>
      </c>
      <c r="J105" s="16">
        <v>0.0</v>
      </c>
      <c r="K105" s="16">
        <v>0.0</v>
      </c>
      <c r="L105" s="16" t="s">
        <v>176</v>
      </c>
      <c r="M105" s="16" t="s">
        <v>8264</v>
      </c>
      <c r="N105" s="15"/>
      <c r="O105" s="15"/>
      <c r="P105" s="15"/>
      <c r="Q105" s="15"/>
      <c r="R105" s="15"/>
      <c r="S105" s="15"/>
      <c r="T105" s="15"/>
      <c r="U105" s="15"/>
      <c r="V105" s="15"/>
      <c r="W105" s="15"/>
      <c r="X105" s="15"/>
      <c r="Y105" s="15"/>
      <c r="Z105" s="15"/>
      <c r="AA105" s="15"/>
      <c r="AB105" s="15"/>
      <c r="AC105" s="15"/>
      <c r="AD105" s="15"/>
    </row>
    <row r="106">
      <c r="A106" s="2037">
        <v>44684.0</v>
      </c>
      <c r="B106" s="16" t="s">
        <v>8246</v>
      </c>
      <c r="C106" s="16">
        <v>1.0</v>
      </c>
      <c r="D106" s="16">
        <v>3.0</v>
      </c>
      <c r="E106" s="16">
        <v>3.0</v>
      </c>
      <c r="F106" s="16">
        <v>0.0</v>
      </c>
      <c r="G106" s="16">
        <v>0.0</v>
      </c>
      <c r="H106" s="16">
        <v>0.0</v>
      </c>
      <c r="I106" s="16">
        <v>0.0</v>
      </c>
      <c r="J106" s="16">
        <v>0.0</v>
      </c>
      <c r="K106" s="16">
        <v>1.0</v>
      </c>
      <c r="L106" s="16" t="s">
        <v>176</v>
      </c>
      <c r="M106" s="16" t="s">
        <v>8290</v>
      </c>
      <c r="N106" s="15"/>
      <c r="O106" s="15"/>
      <c r="P106" s="15"/>
      <c r="Q106" s="15"/>
      <c r="R106" s="15"/>
      <c r="S106" s="15"/>
      <c r="T106" s="15"/>
      <c r="U106" s="15"/>
      <c r="V106" s="15"/>
      <c r="W106" s="15"/>
      <c r="X106" s="15"/>
      <c r="Y106" s="15"/>
      <c r="Z106" s="15"/>
      <c r="AA106" s="15"/>
      <c r="AB106" s="15"/>
      <c r="AC106" s="15"/>
      <c r="AD106" s="15"/>
    </row>
    <row r="107">
      <c r="A107" s="2037">
        <v>44684.0</v>
      </c>
      <c r="B107" s="16" t="s">
        <v>8246</v>
      </c>
      <c r="C107" s="16">
        <v>2.0</v>
      </c>
      <c r="D107" s="16">
        <v>4.0</v>
      </c>
      <c r="E107" s="16">
        <v>3.0</v>
      </c>
      <c r="F107" s="16">
        <v>0.0</v>
      </c>
      <c r="G107" s="16">
        <v>0.0</v>
      </c>
      <c r="H107" s="16">
        <v>0.0</v>
      </c>
      <c r="I107" s="16">
        <v>1.0</v>
      </c>
      <c r="J107" s="16">
        <v>0.0</v>
      </c>
      <c r="K107" s="16">
        <v>0.0</v>
      </c>
      <c r="L107" s="16" t="s">
        <v>386</v>
      </c>
      <c r="M107" s="16" t="s">
        <v>8265</v>
      </c>
      <c r="N107" s="15"/>
      <c r="O107" s="15"/>
      <c r="P107" s="15"/>
      <c r="Q107" s="15"/>
      <c r="R107" s="15"/>
      <c r="S107" s="15"/>
      <c r="T107" s="15"/>
      <c r="U107" s="15"/>
      <c r="V107" s="15"/>
      <c r="W107" s="15"/>
      <c r="X107" s="15"/>
      <c r="Y107" s="15"/>
      <c r="Z107" s="15"/>
      <c r="AA107" s="15"/>
      <c r="AB107" s="15"/>
      <c r="AC107" s="15"/>
      <c r="AD107" s="15"/>
    </row>
    <row r="108">
      <c r="A108" s="2037">
        <v>44684.0</v>
      </c>
      <c r="B108" s="16" t="s">
        <v>8246</v>
      </c>
      <c r="C108" s="16">
        <v>2.0</v>
      </c>
      <c r="D108" s="16">
        <v>2.0</v>
      </c>
      <c r="E108" s="16">
        <v>2.0</v>
      </c>
      <c r="F108" s="16">
        <v>0.0</v>
      </c>
      <c r="G108" s="16">
        <v>0.0</v>
      </c>
      <c r="H108" s="16">
        <v>0.0</v>
      </c>
      <c r="I108" s="16">
        <v>1.0</v>
      </c>
      <c r="J108" s="16">
        <v>0.0</v>
      </c>
      <c r="K108" s="16">
        <v>0.0</v>
      </c>
      <c r="L108" s="16" t="s">
        <v>176</v>
      </c>
      <c r="M108" s="16" t="s">
        <v>8271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8181</v>
      </c>
      <c r="B2" s="16" t="s">
        <v>8224</v>
      </c>
      <c r="C2" s="16" t="s">
        <v>8225</v>
      </c>
      <c r="N2" s="16" t="s">
        <v>8226</v>
      </c>
      <c r="Y2" s="16"/>
      <c r="Z2" s="15"/>
      <c r="AA2" s="15"/>
      <c r="AB2" s="15"/>
      <c r="AC2" s="15"/>
    </row>
    <row r="3">
      <c r="A3" s="15"/>
      <c r="B3" s="15"/>
      <c r="C3" s="16" t="s">
        <v>8227</v>
      </c>
      <c r="D3" s="16" t="s">
        <v>8228</v>
      </c>
      <c r="E3" s="16" t="s">
        <v>8229</v>
      </c>
      <c r="F3" s="16" t="s">
        <v>8292</v>
      </c>
      <c r="G3" s="16" t="s">
        <v>8293</v>
      </c>
      <c r="H3" s="16" t="s">
        <v>8294</v>
      </c>
      <c r="I3" s="16" t="s">
        <v>8295</v>
      </c>
      <c r="J3" s="16" t="s">
        <v>8296</v>
      </c>
      <c r="K3" s="16" t="s">
        <v>8297</v>
      </c>
      <c r="L3" s="16" t="s">
        <v>8236</v>
      </c>
      <c r="M3" s="16" t="s">
        <v>8237</v>
      </c>
      <c r="N3" s="16" t="s">
        <v>8227</v>
      </c>
      <c r="O3" s="16" t="s">
        <v>8228</v>
      </c>
      <c r="P3" s="16" t="s">
        <v>8229</v>
      </c>
      <c r="Q3" s="16" t="s">
        <v>8292</v>
      </c>
      <c r="R3" s="16" t="s">
        <v>8293</v>
      </c>
      <c r="S3" s="16" t="s">
        <v>8294</v>
      </c>
      <c r="T3" s="16" t="s">
        <v>8295</v>
      </c>
      <c r="U3" s="16" t="s">
        <v>8296</v>
      </c>
      <c r="V3" s="16" t="s">
        <v>8297</v>
      </c>
      <c r="W3" s="16" t="s">
        <v>8238</v>
      </c>
      <c r="X3" s="16" t="s">
        <v>8239</v>
      </c>
      <c r="Y3" s="16" t="s">
        <v>8240</v>
      </c>
      <c r="Z3" s="16" t="s">
        <v>8241</v>
      </c>
      <c r="AA3" s="15"/>
      <c r="AB3" s="15"/>
      <c r="AC3" s="15"/>
    </row>
    <row r="4">
      <c r="A4" s="2042">
        <v>44530.0</v>
      </c>
      <c r="B4" s="16" t="s">
        <v>8242</v>
      </c>
      <c r="C4" s="16">
        <v>1.0</v>
      </c>
      <c r="D4" s="16">
        <v>3.0</v>
      </c>
      <c r="E4" s="16">
        <v>3.0</v>
      </c>
      <c r="F4" s="16">
        <v>0.0</v>
      </c>
      <c r="G4" s="16">
        <v>0.0</v>
      </c>
      <c r="H4" s="16">
        <v>0.0</v>
      </c>
      <c r="I4" s="16">
        <v>0.0</v>
      </c>
      <c r="J4" s="16">
        <v>0.0</v>
      </c>
      <c r="K4" s="16">
        <v>1.0</v>
      </c>
      <c r="L4" s="16" t="s">
        <v>386</v>
      </c>
      <c r="M4" s="16" t="s">
        <v>8298</v>
      </c>
      <c r="N4" s="16">
        <v>0.0</v>
      </c>
      <c r="O4" s="16">
        <v>4.0</v>
      </c>
      <c r="P4" s="16">
        <v>3.0</v>
      </c>
      <c r="Q4" s="16">
        <v>0.0</v>
      </c>
      <c r="R4" s="16">
        <v>0.0</v>
      </c>
      <c r="S4" s="16">
        <v>0.0</v>
      </c>
      <c r="T4" s="16">
        <v>1.0</v>
      </c>
      <c r="U4" s="16">
        <v>2.0</v>
      </c>
      <c r="V4" s="16">
        <v>1.0</v>
      </c>
      <c r="W4" s="16" t="s">
        <v>386</v>
      </c>
      <c r="X4" s="16" t="s">
        <v>8299</v>
      </c>
      <c r="Y4" s="16" t="s">
        <v>386</v>
      </c>
      <c r="Z4" s="2038" t="s">
        <v>8300</v>
      </c>
      <c r="AA4" s="15"/>
      <c r="AB4" s="15"/>
      <c r="AC4" s="15"/>
    </row>
    <row r="5">
      <c r="A5" s="2037">
        <v>44531.0</v>
      </c>
      <c r="B5" s="16" t="s">
        <v>8242</v>
      </c>
      <c r="C5" s="16">
        <v>1.0</v>
      </c>
      <c r="D5" s="16">
        <v>3.0</v>
      </c>
      <c r="E5" s="16">
        <v>2.0</v>
      </c>
      <c r="F5" s="16">
        <v>0.0</v>
      </c>
      <c r="G5" s="16">
        <v>0.0</v>
      </c>
      <c r="H5" s="16">
        <v>0.0</v>
      </c>
      <c r="I5" s="16">
        <v>0.0</v>
      </c>
      <c r="J5" s="16">
        <v>0.0</v>
      </c>
      <c r="K5" s="16">
        <v>1.0</v>
      </c>
      <c r="L5" s="16" t="s">
        <v>386</v>
      </c>
      <c r="M5" s="16" t="s">
        <v>8243</v>
      </c>
      <c r="N5" s="15"/>
      <c r="O5" s="15"/>
      <c r="P5" s="15"/>
      <c r="Q5" s="15"/>
      <c r="R5" s="15"/>
      <c r="S5" s="15"/>
      <c r="T5" s="15"/>
      <c r="U5" s="15"/>
      <c r="V5" s="15"/>
      <c r="W5" s="15"/>
      <c r="X5" s="15"/>
      <c r="Y5" s="15"/>
      <c r="Z5" s="15"/>
      <c r="AA5" s="15"/>
      <c r="AB5" s="15"/>
      <c r="AC5" s="15"/>
    </row>
    <row r="6">
      <c r="A6" s="2037">
        <v>44533.0</v>
      </c>
      <c r="B6" s="16" t="s">
        <v>8242</v>
      </c>
      <c r="C6" s="16">
        <v>2.0</v>
      </c>
      <c r="D6" s="16">
        <v>2.0</v>
      </c>
      <c r="E6" s="16">
        <v>2.0</v>
      </c>
      <c r="F6" s="16">
        <v>0.0</v>
      </c>
      <c r="G6" s="16">
        <v>0.0</v>
      </c>
      <c r="H6" s="16">
        <v>0.0</v>
      </c>
      <c r="I6" s="16">
        <v>0.0</v>
      </c>
      <c r="J6" s="16">
        <v>1.0</v>
      </c>
      <c r="K6" s="16">
        <v>0.0</v>
      </c>
      <c r="L6" s="16" t="s">
        <v>386</v>
      </c>
      <c r="M6" s="16" t="s">
        <v>8301</v>
      </c>
      <c r="N6" s="16">
        <v>0.0</v>
      </c>
      <c r="O6" s="16">
        <v>4.0</v>
      </c>
      <c r="P6" s="16">
        <v>3.0</v>
      </c>
      <c r="Q6" s="16">
        <v>1.0</v>
      </c>
      <c r="R6" s="16">
        <v>0.0</v>
      </c>
      <c r="S6" s="16">
        <v>0.0</v>
      </c>
      <c r="T6" s="16">
        <v>0.0</v>
      </c>
      <c r="U6" s="16">
        <v>1.0</v>
      </c>
      <c r="V6" s="16">
        <v>2.0</v>
      </c>
      <c r="W6" s="16" t="s">
        <v>386</v>
      </c>
      <c r="X6" s="16" t="s">
        <v>8302</v>
      </c>
      <c r="Y6" s="16" t="s">
        <v>386</v>
      </c>
      <c r="Z6" s="2038" t="s">
        <v>8303</v>
      </c>
      <c r="AA6" s="15"/>
      <c r="AB6" s="15"/>
      <c r="AC6" s="15"/>
    </row>
    <row r="7">
      <c r="A7" s="2037">
        <v>44533.0</v>
      </c>
      <c r="B7" s="16" t="s">
        <v>8242</v>
      </c>
      <c r="C7" s="16">
        <v>1.0</v>
      </c>
      <c r="D7" s="16">
        <v>2.0</v>
      </c>
      <c r="E7" s="16">
        <v>2.0</v>
      </c>
      <c r="F7" s="16">
        <v>0.0</v>
      </c>
      <c r="G7" s="16">
        <v>0.0</v>
      </c>
      <c r="H7" s="16">
        <v>0.0</v>
      </c>
      <c r="I7" s="16">
        <v>1.0</v>
      </c>
      <c r="J7" s="16">
        <v>0.0</v>
      </c>
      <c r="K7" s="16">
        <v>0.0</v>
      </c>
      <c r="L7" s="16" t="s">
        <v>386</v>
      </c>
      <c r="M7" s="16" t="s">
        <v>8304</v>
      </c>
      <c r="N7" s="15"/>
      <c r="O7" s="15"/>
      <c r="P7" s="15"/>
      <c r="Q7" s="15"/>
      <c r="R7" s="15"/>
      <c r="S7" s="15"/>
      <c r="T7" s="15"/>
      <c r="U7" s="15"/>
      <c r="V7" s="15"/>
      <c r="W7" s="15"/>
      <c r="X7" s="15"/>
      <c r="Y7" s="15"/>
      <c r="Z7" s="15"/>
      <c r="AA7" s="15"/>
      <c r="AB7" s="15"/>
      <c r="AC7" s="15"/>
    </row>
    <row r="8">
      <c r="A8" s="2037">
        <v>44533.0</v>
      </c>
      <c r="B8" s="16" t="s">
        <v>8242</v>
      </c>
      <c r="C8" s="16">
        <v>1.0</v>
      </c>
      <c r="D8" s="16">
        <v>3.0</v>
      </c>
      <c r="E8" s="16">
        <v>2.0</v>
      </c>
      <c r="F8" s="16">
        <v>0.0</v>
      </c>
      <c r="G8" s="16">
        <v>1.0</v>
      </c>
      <c r="H8" s="16">
        <v>0.0</v>
      </c>
      <c r="I8" s="16">
        <v>0.0</v>
      </c>
      <c r="J8" s="16">
        <v>0.0</v>
      </c>
      <c r="K8" s="16">
        <v>0.0</v>
      </c>
      <c r="L8" s="16" t="s">
        <v>386</v>
      </c>
      <c r="M8" s="16" t="s">
        <v>8305</v>
      </c>
      <c r="N8" s="15"/>
      <c r="O8" s="15"/>
      <c r="P8" s="15"/>
      <c r="Q8" s="15"/>
      <c r="R8" s="15"/>
      <c r="S8" s="15"/>
      <c r="T8" s="15"/>
      <c r="U8" s="15"/>
      <c r="V8" s="15"/>
      <c r="W8" s="15"/>
      <c r="X8" s="15"/>
      <c r="Y8" s="15"/>
      <c r="Z8" s="15"/>
      <c r="AA8" s="15"/>
      <c r="AB8" s="15"/>
      <c r="AC8" s="15"/>
    </row>
    <row r="9">
      <c r="A9" s="2037">
        <v>44534.0</v>
      </c>
      <c r="B9" s="16" t="s">
        <v>8242</v>
      </c>
      <c r="C9" s="16">
        <v>1.0</v>
      </c>
      <c r="D9" s="16">
        <v>2.0</v>
      </c>
      <c r="E9" s="16">
        <v>3.0</v>
      </c>
      <c r="F9" s="16">
        <v>0.0</v>
      </c>
      <c r="G9" s="16">
        <v>1.0</v>
      </c>
      <c r="H9" s="16">
        <v>0.0</v>
      </c>
      <c r="I9" s="16">
        <v>0.0</v>
      </c>
      <c r="J9" s="16">
        <v>0.0</v>
      </c>
      <c r="K9" s="16">
        <v>0.0</v>
      </c>
      <c r="L9" s="16" t="s">
        <v>386</v>
      </c>
      <c r="M9" s="16" t="s">
        <v>8298</v>
      </c>
      <c r="N9" s="15"/>
      <c r="O9" s="15"/>
      <c r="P9" s="15"/>
      <c r="Q9" s="15"/>
      <c r="R9" s="15"/>
      <c r="S9" s="15"/>
      <c r="T9" s="15"/>
      <c r="U9" s="15"/>
      <c r="V9" s="15"/>
      <c r="W9" s="15"/>
      <c r="X9" s="15"/>
      <c r="Y9" s="15"/>
      <c r="Z9" s="15"/>
      <c r="AA9" s="15"/>
      <c r="AB9" s="15"/>
      <c r="AC9" s="15"/>
    </row>
    <row r="10">
      <c r="A10" s="2037">
        <v>44534.0</v>
      </c>
      <c r="B10" s="16" t="s">
        <v>8242</v>
      </c>
      <c r="C10" s="16">
        <v>1.0</v>
      </c>
      <c r="D10" s="16">
        <v>2.0</v>
      </c>
      <c r="E10" s="16">
        <v>3.0</v>
      </c>
      <c r="F10" s="16">
        <v>0.0</v>
      </c>
      <c r="G10" s="16">
        <v>0.0</v>
      </c>
      <c r="H10" s="16">
        <v>0.0</v>
      </c>
      <c r="I10" s="16">
        <v>1.0</v>
      </c>
      <c r="J10" s="16">
        <v>0.0</v>
      </c>
      <c r="K10" s="16">
        <v>0.0</v>
      </c>
      <c r="L10" s="16" t="s">
        <v>386</v>
      </c>
      <c r="M10" s="16" t="s">
        <v>8306</v>
      </c>
      <c r="N10" s="15"/>
      <c r="O10" s="15"/>
      <c r="P10" s="15"/>
      <c r="Q10" s="15"/>
      <c r="R10" s="15"/>
      <c r="S10" s="15"/>
      <c r="T10" s="15"/>
      <c r="U10" s="15"/>
      <c r="V10" s="15"/>
      <c r="W10" s="15"/>
      <c r="X10" s="15"/>
      <c r="Y10" s="15"/>
      <c r="Z10" s="15"/>
      <c r="AA10" s="15"/>
      <c r="AB10" s="15"/>
      <c r="AC10" s="15"/>
    </row>
    <row r="11">
      <c r="A11" s="2037">
        <v>44538.0</v>
      </c>
      <c r="B11" s="16" t="s">
        <v>8246</v>
      </c>
      <c r="C11" s="16">
        <v>2.0</v>
      </c>
      <c r="D11" s="16">
        <v>3.0</v>
      </c>
      <c r="E11" s="16">
        <v>2.0</v>
      </c>
      <c r="F11" s="16">
        <v>0.0</v>
      </c>
      <c r="G11" s="16">
        <v>0.0</v>
      </c>
      <c r="H11" s="16">
        <v>0.0</v>
      </c>
      <c r="I11" s="16">
        <v>1.0</v>
      </c>
      <c r="J11" s="16">
        <v>0.0</v>
      </c>
      <c r="K11" s="16">
        <v>0.0</v>
      </c>
      <c r="L11" s="16" t="s">
        <v>212</v>
      </c>
      <c r="M11" s="16" t="s">
        <v>7078</v>
      </c>
      <c r="N11" s="16">
        <v>0.0</v>
      </c>
      <c r="O11" s="16">
        <v>4.0</v>
      </c>
      <c r="P11" s="16">
        <v>3.0</v>
      </c>
      <c r="Q11" s="16">
        <v>2.0</v>
      </c>
      <c r="R11" s="16">
        <v>0.0</v>
      </c>
      <c r="S11" s="16">
        <v>0.0</v>
      </c>
      <c r="T11" s="16">
        <v>0.0</v>
      </c>
      <c r="U11" s="16">
        <v>1.0</v>
      </c>
      <c r="V11" s="16">
        <v>1.0</v>
      </c>
      <c r="W11" s="16" t="s">
        <v>386</v>
      </c>
      <c r="X11" s="16" t="s">
        <v>8307</v>
      </c>
      <c r="Y11" s="16" t="s">
        <v>386</v>
      </c>
      <c r="Z11" s="16" t="s">
        <v>8308</v>
      </c>
      <c r="AA11" s="15"/>
      <c r="AB11" s="15"/>
      <c r="AC11" s="15"/>
    </row>
    <row r="12">
      <c r="A12" s="2037">
        <v>44538.0</v>
      </c>
      <c r="B12" s="16" t="s">
        <v>8246</v>
      </c>
      <c r="C12" s="16">
        <v>1.0</v>
      </c>
      <c r="D12" s="16">
        <v>3.0</v>
      </c>
      <c r="E12" s="16">
        <v>3.0</v>
      </c>
      <c r="F12" s="16">
        <v>0.0</v>
      </c>
      <c r="G12" s="16">
        <v>1.0</v>
      </c>
      <c r="H12" s="16">
        <v>0.0</v>
      </c>
      <c r="I12" s="16">
        <v>0.0</v>
      </c>
      <c r="J12" s="16">
        <v>0.0</v>
      </c>
      <c r="K12" s="16">
        <v>0.0</v>
      </c>
      <c r="L12" s="16" t="s">
        <v>386</v>
      </c>
      <c r="M12" s="16" t="s">
        <v>8309</v>
      </c>
      <c r="N12" s="16">
        <v>0.0</v>
      </c>
      <c r="O12" s="16">
        <v>4.0</v>
      </c>
      <c r="P12" s="16">
        <v>3.0</v>
      </c>
      <c r="Q12" s="16">
        <v>0.0</v>
      </c>
      <c r="R12" s="16">
        <v>1.0</v>
      </c>
      <c r="S12" s="16">
        <v>0.0</v>
      </c>
      <c r="T12" s="16">
        <v>2.0</v>
      </c>
      <c r="U12" s="16">
        <v>1.0</v>
      </c>
      <c r="V12" s="16">
        <v>0.0</v>
      </c>
      <c r="W12" s="16" t="s">
        <v>386</v>
      </c>
      <c r="X12" s="16" t="s">
        <v>8251</v>
      </c>
      <c r="Y12" s="16" t="s">
        <v>212</v>
      </c>
      <c r="Z12" s="16" t="s">
        <v>7129</v>
      </c>
      <c r="AA12" s="15"/>
      <c r="AB12" s="15"/>
      <c r="AC12" s="15"/>
    </row>
    <row r="13">
      <c r="A13" s="2037">
        <v>44628.0</v>
      </c>
      <c r="B13" s="16" t="s">
        <v>8242</v>
      </c>
      <c r="C13" s="16">
        <v>1.0</v>
      </c>
      <c r="D13" s="16">
        <v>2.0</v>
      </c>
      <c r="E13" s="16">
        <v>3.0</v>
      </c>
      <c r="F13" s="16">
        <v>0.0</v>
      </c>
      <c r="G13" s="16">
        <v>1.0</v>
      </c>
      <c r="H13" s="16">
        <v>0.0</v>
      </c>
      <c r="I13" s="16">
        <v>0.0</v>
      </c>
      <c r="J13" s="16">
        <v>0.0</v>
      </c>
      <c r="K13" s="16">
        <v>0.0</v>
      </c>
      <c r="L13" s="16" t="s">
        <v>386</v>
      </c>
      <c r="M13" s="16" t="s">
        <v>8298</v>
      </c>
      <c r="N13" s="16">
        <v>0.0</v>
      </c>
      <c r="O13" s="16">
        <v>4.0</v>
      </c>
      <c r="P13" s="16">
        <v>3.0</v>
      </c>
      <c r="Q13" s="16">
        <v>0.0</v>
      </c>
      <c r="R13" s="16">
        <v>0.0</v>
      </c>
      <c r="S13" s="16">
        <v>0.0</v>
      </c>
      <c r="T13" s="16">
        <v>1.0</v>
      </c>
      <c r="U13" s="16">
        <v>1.0</v>
      </c>
      <c r="V13" s="16">
        <v>2.0</v>
      </c>
      <c r="W13" s="16" t="s">
        <v>386</v>
      </c>
      <c r="X13" s="16" t="s">
        <v>8243</v>
      </c>
      <c r="Y13" s="16" t="s">
        <v>386</v>
      </c>
      <c r="Z13" s="2038" t="s">
        <v>8302</v>
      </c>
      <c r="AA13" s="15"/>
      <c r="AB13" s="15"/>
      <c r="AC13" s="15"/>
    </row>
    <row r="14">
      <c r="A14" s="2037">
        <v>44629.0</v>
      </c>
      <c r="B14" s="16" t="s">
        <v>8310</v>
      </c>
      <c r="C14" s="16">
        <v>1.0</v>
      </c>
      <c r="D14" s="16">
        <v>4.0</v>
      </c>
      <c r="E14" s="16">
        <v>2.0</v>
      </c>
      <c r="F14" s="16">
        <v>1.0</v>
      </c>
      <c r="G14" s="16">
        <v>0.0</v>
      </c>
      <c r="H14" s="16">
        <v>0.0</v>
      </c>
      <c r="I14" s="16">
        <v>0.0</v>
      </c>
      <c r="J14" s="16">
        <v>0.0</v>
      </c>
      <c r="K14" s="16">
        <v>0.0</v>
      </c>
      <c r="L14" s="16" t="s">
        <v>386</v>
      </c>
      <c r="M14" s="16" t="s">
        <v>8243</v>
      </c>
      <c r="N14" s="16">
        <v>0.0</v>
      </c>
      <c r="O14" s="16">
        <v>4.0</v>
      </c>
      <c r="P14" s="16">
        <v>3.0</v>
      </c>
      <c r="Q14" s="16">
        <v>1.0</v>
      </c>
      <c r="R14" s="16">
        <v>1.0</v>
      </c>
      <c r="S14" s="16">
        <v>2.0</v>
      </c>
      <c r="T14" s="16">
        <v>0.0</v>
      </c>
      <c r="U14" s="16">
        <v>0.0</v>
      </c>
      <c r="V14" s="16">
        <v>0.0</v>
      </c>
      <c r="W14" s="16" t="s">
        <v>386</v>
      </c>
      <c r="X14" s="16" t="s">
        <v>8308</v>
      </c>
      <c r="Y14" s="16" t="s">
        <v>386</v>
      </c>
      <c r="Z14" s="2038" t="s">
        <v>8243</v>
      </c>
      <c r="AA14" s="15"/>
      <c r="AB14" s="15"/>
      <c r="AC14" s="15"/>
    </row>
    <row r="15">
      <c r="A15" s="2037">
        <v>44629.0</v>
      </c>
      <c r="B15" s="16" t="s">
        <v>8246</v>
      </c>
      <c r="C15" s="16">
        <v>1.0</v>
      </c>
      <c r="D15" s="16">
        <v>3.0</v>
      </c>
      <c r="E15" s="16">
        <v>2.0</v>
      </c>
      <c r="F15" s="16">
        <v>0.0</v>
      </c>
      <c r="G15" s="16">
        <v>1.0</v>
      </c>
      <c r="H15" s="16">
        <v>0.0</v>
      </c>
      <c r="I15" s="16">
        <v>0.0</v>
      </c>
      <c r="J15" s="16">
        <v>0.0</v>
      </c>
      <c r="K15" s="16">
        <v>0.0</v>
      </c>
      <c r="L15" s="16" t="s">
        <v>386</v>
      </c>
      <c r="M15" s="16" t="s">
        <v>8299</v>
      </c>
      <c r="N15" s="16">
        <v>0.0</v>
      </c>
      <c r="O15" s="16">
        <v>4.0</v>
      </c>
      <c r="P15" s="16">
        <v>3.0</v>
      </c>
      <c r="Q15" s="16">
        <v>0.0</v>
      </c>
      <c r="R15" s="16">
        <v>0.0</v>
      </c>
      <c r="S15" s="16">
        <v>1.0</v>
      </c>
      <c r="T15" s="16">
        <v>0.0</v>
      </c>
      <c r="U15" s="16">
        <v>2.0</v>
      </c>
      <c r="V15" s="16">
        <v>1.0</v>
      </c>
      <c r="W15" s="16" t="s">
        <v>386</v>
      </c>
      <c r="X15" s="16" t="s">
        <v>8299</v>
      </c>
      <c r="Y15" s="16" t="s">
        <v>386</v>
      </c>
      <c r="Z15" s="2038" t="s">
        <v>8254</v>
      </c>
      <c r="AA15" s="15"/>
      <c r="AB15" s="15"/>
      <c r="AC15" s="15"/>
    </row>
    <row r="16">
      <c r="A16" s="2037">
        <v>44629.0</v>
      </c>
      <c r="B16" s="16" t="s">
        <v>8246</v>
      </c>
      <c r="C16" s="16">
        <v>2.0</v>
      </c>
      <c r="D16" s="16">
        <v>3.0</v>
      </c>
      <c r="E16" s="16">
        <v>3.0</v>
      </c>
      <c r="F16" s="16">
        <v>0.0</v>
      </c>
      <c r="G16" s="16">
        <v>0.0</v>
      </c>
      <c r="H16" s="16">
        <v>0.0</v>
      </c>
      <c r="I16" s="16">
        <v>1.0</v>
      </c>
      <c r="J16" s="16">
        <v>0.0</v>
      </c>
      <c r="K16" s="16">
        <v>0.0</v>
      </c>
      <c r="L16" s="16" t="s">
        <v>386</v>
      </c>
      <c r="M16" s="16" t="s">
        <v>8245</v>
      </c>
      <c r="N16" s="16">
        <v>0.0</v>
      </c>
      <c r="O16" s="16">
        <v>4.0</v>
      </c>
      <c r="P16" s="16">
        <v>3.0</v>
      </c>
      <c r="Q16" s="16">
        <v>1.0</v>
      </c>
      <c r="R16" s="16">
        <v>0.0</v>
      </c>
      <c r="S16" s="16">
        <v>1.0</v>
      </c>
      <c r="T16" s="16">
        <v>0.0</v>
      </c>
      <c r="U16" s="16">
        <v>1.0</v>
      </c>
      <c r="V16" s="16">
        <v>0.0</v>
      </c>
      <c r="W16" s="16" t="s">
        <v>386</v>
      </c>
      <c r="X16" s="16" t="s">
        <v>8311</v>
      </c>
      <c r="Y16" s="16" t="s">
        <v>212</v>
      </c>
      <c r="Z16" s="2038" t="s">
        <v>7149</v>
      </c>
      <c r="AA16" s="15"/>
      <c r="AB16" s="15"/>
      <c r="AC16" s="15"/>
    </row>
    <row r="17">
      <c r="A17" s="2037">
        <v>44632.0</v>
      </c>
      <c r="B17" s="16" t="s">
        <v>8242</v>
      </c>
      <c r="C17" s="16">
        <v>1.0</v>
      </c>
      <c r="D17" s="16">
        <v>3.0</v>
      </c>
      <c r="E17" s="16">
        <v>2.0</v>
      </c>
      <c r="F17" s="16">
        <v>0.0</v>
      </c>
      <c r="G17" s="16">
        <v>1.0</v>
      </c>
      <c r="H17" s="16">
        <v>0.0</v>
      </c>
      <c r="I17" s="16">
        <v>0.0</v>
      </c>
      <c r="J17" s="16">
        <v>0.0</v>
      </c>
      <c r="K17" s="16">
        <v>0.0</v>
      </c>
      <c r="L17" s="16" t="s">
        <v>386</v>
      </c>
      <c r="M17" s="16" t="s">
        <v>8312</v>
      </c>
      <c r="N17" s="16">
        <v>0.0</v>
      </c>
      <c r="O17" s="16">
        <v>4.0</v>
      </c>
      <c r="P17" s="16">
        <v>3.0</v>
      </c>
      <c r="Q17" s="16">
        <v>1.0</v>
      </c>
      <c r="R17" s="16">
        <v>1.0</v>
      </c>
      <c r="S17" s="16">
        <v>1.0</v>
      </c>
      <c r="T17" s="16">
        <v>0.0</v>
      </c>
      <c r="U17" s="16">
        <v>0.0</v>
      </c>
      <c r="V17" s="16">
        <v>1.0</v>
      </c>
      <c r="W17" s="16" t="s">
        <v>386</v>
      </c>
      <c r="X17" s="16" t="s">
        <v>8303</v>
      </c>
      <c r="Y17" s="16" t="s">
        <v>386</v>
      </c>
      <c r="Z17" s="2038" t="s">
        <v>8313</v>
      </c>
      <c r="AA17" s="15"/>
      <c r="AB17" s="15"/>
      <c r="AC17" s="15"/>
    </row>
    <row r="18">
      <c r="A18" s="2037">
        <v>44632.0</v>
      </c>
      <c r="B18" s="16" t="s">
        <v>8242</v>
      </c>
      <c r="C18" s="16">
        <v>2.0</v>
      </c>
      <c r="D18" s="16">
        <v>4.0</v>
      </c>
      <c r="E18" s="16">
        <v>2.0</v>
      </c>
      <c r="F18" s="16">
        <v>1.0</v>
      </c>
      <c r="G18" s="16">
        <v>0.0</v>
      </c>
      <c r="H18" s="16">
        <v>0.0</v>
      </c>
      <c r="I18" s="16">
        <v>0.0</v>
      </c>
      <c r="J18" s="16">
        <v>0.0</v>
      </c>
      <c r="K18" s="16">
        <v>0.0</v>
      </c>
      <c r="L18" s="16" t="s">
        <v>386</v>
      </c>
      <c r="M18" s="16" t="s">
        <v>8251</v>
      </c>
      <c r="N18" s="15"/>
      <c r="O18" s="15"/>
      <c r="P18" s="15"/>
      <c r="Q18" s="15"/>
      <c r="R18" s="15"/>
      <c r="S18" s="15"/>
      <c r="T18" s="15"/>
      <c r="U18" s="15"/>
      <c r="V18" s="15"/>
      <c r="W18" s="15"/>
      <c r="X18" s="15"/>
      <c r="Y18" s="15"/>
      <c r="Z18" s="15"/>
      <c r="AA18" s="15"/>
      <c r="AB18" s="15"/>
      <c r="AC18" s="15"/>
    </row>
    <row r="19">
      <c r="A19" s="2037">
        <v>44632.0</v>
      </c>
      <c r="B19" s="16" t="s">
        <v>8242</v>
      </c>
      <c r="C19" s="16">
        <v>1.0</v>
      </c>
      <c r="D19" s="16">
        <v>2.0</v>
      </c>
      <c r="E19" s="16">
        <v>2.0</v>
      </c>
      <c r="F19" s="16">
        <v>0.0</v>
      </c>
      <c r="G19" s="16">
        <v>1.0</v>
      </c>
      <c r="H19" s="16">
        <v>0.0</v>
      </c>
      <c r="I19" s="16">
        <v>0.0</v>
      </c>
      <c r="J19" s="16">
        <v>0.0</v>
      </c>
      <c r="K19" s="16">
        <v>0.0</v>
      </c>
      <c r="L19" s="16" t="s">
        <v>386</v>
      </c>
      <c r="M19" s="16" t="s">
        <v>8314</v>
      </c>
      <c r="N19" s="15"/>
      <c r="O19" s="15"/>
      <c r="P19" s="15"/>
      <c r="Q19" s="15"/>
      <c r="R19" s="15"/>
      <c r="S19" s="15"/>
      <c r="T19" s="15"/>
      <c r="U19" s="15"/>
      <c r="V19" s="15"/>
      <c r="W19" s="15"/>
      <c r="X19" s="15"/>
      <c r="Y19" s="15"/>
      <c r="Z19" s="15"/>
      <c r="AA19" s="15"/>
      <c r="AB19" s="15"/>
      <c r="AC19" s="15"/>
    </row>
    <row r="20">
      <c r="A20" s="2037">
        <v>44632.0</v>
      </c>
      <c r="B20" s="16" t="s">
        <v>8246</v>
      </c>
      <c r="C20" s="16">
        <v>1.0</v>
      </c>
      <c r="D20" s="16">
        <v>3.0</v>
      </c>
      <c r="E20" s="16">
        <v>3.0</v>
      </c>
      <c r="F20" s="16">
        <v>0.0</v>
      </c>
      <c r="G20" s="16">
        <v>1.0</v>
      </c>
      <c r="H20" s="16">
        <v>0.0</v>
      </c>
      <c r="I20" s="16">
        <v>0.0</v>
      </c>
      <c r="J20" s="16">
        <v>0.0</v>
      </c>
      <c r="K20" s="16">
        <v>0.0</v>
      </c>
      <c r="L20" s="16" t="s">
        <v>212</v>
      </c>
      <c r="M20" s="16" t="s">
        <v>7129</v>
      </c>
      <c r="N20" s="16">
        <v>0.0</v>
      </c>
      <c r="O20" s="16">
        <v>4.0</v>
      </c>
      <c r="P20" s="16">
        <v>3.0</v>
      </c>
      <c r="Q20" s="16">
        <v>0.0</v>
      </c>
      <c r="R20" s="16">
        <v>4.0</v>
      </c>
      <c r="S20" s="16">
        <v>0.0</v>
      </c>
      <c r="T20" s="16">
        <v>0.0</v>
      </c>
      <c r="U20" s="16">
        <v>0.0</v>
      </c>
      <c r="V20" s="16">
        <v>0.0</v>
      </c>
      <c r="W20" s="16" t="s">
        <v>386</v>
      </c>
      <c r="X20" s="16" t="s">
        <v>8303</v>
      </c>
      <c r="Y20" s="16" t="s">
        <v>386</v>
      </c>
      <c r="Z20" s="2038" t="s">
        <v>8251</v>
      </c>
      <c r="AA20" s="15"/>
      <c r="AB20" s="15"/>
      <c r="AC20" s="15"/>
    </row>
    <row r="21">
      <c r="A21" s="2037">
        <v>44632.0</v>
      </c>
      <c r="B21" s="16" t="s">
        <v>8246</v>
      </c>
      <c r="C21" s="16">
        <v>1.0</v>
      </c>
      <c r="D21" s="16">
        <v>4.0</v>
      </c>
      <c r="E21" s="16">
        <v>2.0</v>
      </c>
      <c r="F21" s="16">
        <v>1.0</v>
      </c>
      <c r="G21" s="16">
        <v>0.0</v>
      </c>
      <c r="H21" s="16">
        <v>0.0</v>
      </c>
      <c r="I21" s="16">
        <v>0.0</v>
      </c>
      <c r="J21" s="16">
        <v>0.0</v>
      </c>
      <c r="K21" s="16">
        <v>0.0</v>
      </c>
      <c r="L21" s="16" t="s">
        <v>386</v>
      </c>
      <c r="M21" s="16" t="s">
        <v>8308</v>
      </c>
      <c r="N21" s="16">
        <v>0.0</v>
      </c>
      <c r="O21" s="16">
        <v>4.0</v>
      </c>
      <c r="P21" s="16">
        <v>3.0</v>
      </c>
      <c r="Q21" s="16">
        <v>2.0</v>
      </c>
      <c r="R21" s="16">
        <v>0.0</v>
      </c>
      <c r="S21" s="16">
        <v>0.0</v>
      </c>
      <c r="T21" s="16">
        <v>1.0</v>
      </c>
      <c r="U21" s="16">
        <v>1.0</v>
      </c>
      <c r="V21" s="16">
        <v>0.0</v>
      </c>
      <c r="W21" s="16" t="s">
        <v>212</v>
      </c>
      <c r="X21" s="16" t="s">
        <v>7098</v>
      </c>
      <c r="Y21" s="16" t="s">
        <v>212</v>
      </c>
      <c r="Z21" s="2038" t="s">
        <v>7098</v>
      </c>
      <c r="AA21" s="15"/>
      <c r="AB21" s="15"/>
      <c r="AC21" s="15"/>
    </row>
    <row r="22">
      <c r="A22" s="2039">
        <v>44622.0</v>
      </c>
      <c r="B22" s="16" t="s">
        <v>8246</v>
      </c>
      <c r="L22" s="2040" t="s">
        <v>386</v>
      </c>
      <c r="M22" s="2040" t="s">
        <v>8312</v>
      </c>
      <c r="W22" s="2040" t="s">
        <v>386</v>
      </c>
      <c r="X22" s="2040" t="s">
        <v>8251</v>
      </c>
      <c r="Y22" s="2040" t="s">
        <v>386</v>
      </c>
      <c r="Z22" s="2040" t="s">
        <v>8311</v>
      </c>
      <c r="AA22" s="15"/>
      <c r="AB22" s="15"/>
      <c r="AC22" s="15"/>
    </row>
    <row r="23">
      <c r="A23" s="2039">
        <v>44622.0</v>
      </c>
      <c r="B23" s="16" t="s">
        <v>8246</v>
      </c>
      <c r="L23" s="2040" t="s">
        <v>386</v>
      </c>
      <c r="M23" s="2040" t="s">
        <v>8309</v>
      </c>
      <c r="W23" s="2040" t="s">
        <v>386</v>
      </c>
      <c r="X23" s="2040" t="s">
        <v>8311</v>
      </c>
      <c r="Y23" s="2040" t="s">
        <v>386</v>
      </c>
      <c r="Z23" s="2040" t="s">
        <v>8302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8181</v>
      </c>
      <c r="B2" s="16" t="s">
        <v>8224</v>
      </c>
      <c r="C2" s="16" t="s">
        <v>8225</v>
      </c>
      <c r="O2" s="16" t="s">
        <v>8226</v>
      </c>
      <c r="AA2" s="15"/>
      <c r="AB2" s="15"/>
      <c r="AC2" s="15"/>
      <c r="AD2" s="15"/>
    </row>
    <row r="3">
      <c r="A3" s="15"/>
      <c r="B3" s="15"/>
      <c r="C3" s="16" t="s">
        <v>8227</v>
      </c>
      <c r="D3" s="16" t="s">
        <v>8228</v>
      </c>
      <c r="E3" s="16" t="s">
        <v>8229</v>
      </c>
      <c r="F3" s="16" t="s">
        <v>8315</v>
      </c>
      <c r="G3" s="16" t="s">
        <v>8316</v>
      </c>
      <c r="H3" s="16" t="s">
        <v>8317</v>
      </c>
      <c r="I3" s="16" t="s">
        <v>8318</v>
      </c>
      <c r="J3" s="16" t="s">
        <v>8319</v>
      </c>
      <c r="K3" s="16" t="s">
        <v>8320</v>
      </c>
      <c r="L3" s="16" t="s">
        <v>8321</v>
      </c>
      <c r="M3" s="16" t="s">
        <v>8322</v>
      </c>
      <c r="N3" s="16" t="s">
        <v>8237</v>
      </c>
      <c r="O3" s="16" t="s">
        <v>8227</v>
      </c>
      <c r="P3" s="16" t="s">
        <v>8228</v>
      </c>
      <c r="Q3" s="16" t="s">
        <v>8229</v>
      </c>
      <c r="R3" s="16" t="s">
        <v>8315</v>
      </c>
      <c r="S3" s="16" t="s">
        <v>8316</v>
      </c>
      <c r="T3" s="16" t="s">
        <v>8317</v>
      </c>
      <c r="U3" s="16" t="s">
        <v>8318</v>
      </c>
      <c r="V3" s="16" t="s">
        <v>8319</v>
      </c>
      <c r="W3" s="16" t="s">
        <v>8320</v>
      </c>
      <c r="X3" s="16" t="s">
        <v>8321</v>
      </c>
      <c r="Y3" s="16" t="s">
        <v>8322</v>
      </c>
      <c r="Z3" s="16" t="s">
        <v>8237</v>
      </c>
      <c r="AA3" s="15"/>
      <c r="AB3" s="15"/>
      <c r="AC3" s="15"/>
      <c r="AD3" s="15"/>
    </row>
    <row r="4">
      <c r="A4" s="2033">
        <v>44534.0</v>
      </c>
      <c r="B4" s="14" t="s">
        <v>8242</v>
      </c>
      <c r="C4" s="14">
        <v>1.0</v>
      </c>
      <c r="D4" s="14">
        <v>4.0</v>
      </c>
      <c r="E4" s="14">
        <v>3.0</v>
      </c>
      <c r="F4" s="14">
        <v>1.0</v>
      </c>
      <c r="G4" s="14">
        <v>0.0</v>
      </c>
      <c r="H4" s="14">
        <v>0.0</v>
      </c>
      <c r="I4" s="14">
        <v>0.0</v>
      </c>
      <c r="J4" s="14">
        <v>0.0</v>
      </c>
      <c r="K4" s="14">
        <v>0.0</v>
      </c>
      <c r="L4" s="14">
        <v>0.0</v>
      </c>
      <c r="M4" s="14">
        <v>0.0</v>
      </c>
      <c r="N4" s="14" t="s">
        <v>6679</v>
      </c>
      <c r="O4" s="16">
        <v>0.0</v>
      </c>
      <c r="P4" s="16">
        <v>4.0</v>
      </c>
      <c r="Q4" s="16">
        <v>3.0</v>
      </c>
      <c r="R4" s="16">
        <v>0.0</v>
      </c>
      <c r="S4" s="16">
        <v>1.0</v>
      </c>
      <c r="T4" s="16">
        <v>1.0</v>
      </c>
      <c r="U4" s="16">
        <v>0.0</v>
      </c>
      <c r="V4" s="16">
        <v>2.0</v>
      </c>
      <c r="W4" s="16">
        <v>0.0</v>
      </c>
      <c r="X4" s="16">
        <v>0.0</v>
      </c>
      <c r="Y4" s="16">
        <v>0.0</v>
      </c>
      <c r="Z4" s="16" t="s">
        <v>8323</v>
      </c>
      <c r="AA4" s="15"/>
      <c r="AB4" s="15"/>
      <c r="AC4" s="15"/>
      <c r="AD4" s="15"/>
    </row>
    <row r="5">
      <c r="A5" s="2033">
        <v>44535.0</v>
      </c>
      <c r="B5" s="14" t="s">
        <v>8242</v>
      </c>
      <c r="C5" s="16">
        <v>2.0</v>
      </c>
      <c r="D5" s="16">
        <v>3.0</v>
      </c>
      <c r="E5" s="16">
        <v>2.0</v>
      </c>
      <c r="F5" s="16">
        <v>1.0</v>
      </c>
      <c r="G5" s="16">
        <v>0.0</v>
      </c>
      <c r="H5" s="16">
        <v>0.0</v>
      </c>
      <c r="I5" s="16">
        <v>0.0</v>
      </c>
      <c r="J5" s="16">
        <v>0.0</v>
      </c>
      <c r="K5" s="16">
        <v>0.0</v>
      </c>
      <c r="L5" s="16">
        <v>0.0</v>
      </c>
      <c r="M5" s="16">
        <v>0.0</v>
      </c>
      <c r="N5" s="16" t="s">
        <v>8253</v>
      </c>
      <c r="O5" s="16">
        <v>0.0</v>
      </c>
      <c r="P5" s="16">
        <v>4.0</v>
      </c>
      <c r="Q5" s="16">
        <v>3.0</v>
      </c>
      <c r="R5" s="16">
        <v>1.0</v>
      </c>
      <c r="S5" s="16">
        <v>0.0</v>
      </c>
      <c r="T5" s="16">
        <v>0.0</v>
      </c>
      <c r="U5" s="16">
        <v>0.0</v>
      </c>
      <c r="V5" s="16">
        <v>3.0</v>
      </c>
      <c r="W5" s="16">
        <v>0.0</v>
      </c>
      <c r="X5" s="16">
        <v>0.0</v>
      </c>
      <c r="Y5" s="16">
        <v>0.0</v>
      </c>
      <c r="Z5" s="16" t="s">
        <v>8324</v>
      </c>
      <c r="AA5" s="15"/>
      <c r="AB5" s="15"/>
      <c r="AC5" s="15"/>
      <c r="AD5" s="15"/>
    </row>
    <row r="6">
      <c r="A6" s="2033">
        <v>44535.0</v>
      </c>
      <c r="B6" s="14" t="s">
        <v>8242</v>
      </c>
      <c r="C6" s="16">
        <v>1.0</v>
      </c>
      <c r="D6" s="16">
        <v>3.0</v>
      </c>
      <c r="E6" s="16">
        <v>3.0</v>
      </c>
      <c r="F6" s="16">
        <v>1.0</v>
      </c>
      <c r="G6" s="16">
        <v>0.0</v>
      </c>
      <c r="H6" s="16">
        <v>0.0</v>
      </c>
      <c r="I6" s="16">
        <v>0.0</v>
      </c>
      <c r="J6" s="16">
        <v>0.0</v>
      </c>
      <c r="K6" s="16">
        <v>0.0</v>
      </c>
      <c r="L6" s="16">
        <v>0.0</v>
      </c>
      <c r="M6" s="16">
        <v>0.0</v>
      </c>
      <c r="N6" s="16" t="s">
        <v>8184</v>
      </c>
      <c r="O6" s="16">
        <v>0.0</v>
      </c>
      <c r="P6" s="16">
        <v>4.0</v>
      </c>
      <c r="Q6" s="16">
        <v>3.0</v>
      </c>
      <c r="R6" s="16">
        <v>0.0</v>
      </c>
      <c r="S6" s="16">
        <v>3.0</v>
      </c>
      <c r="T6" s="16">
        <v>0.0</v>
      </c>
      <c r="U6" s="16">
        <v>0.0</v>
      </c>
      <c r="V6" s="16">
        <v>0.0</v>
      </c>
      <c r="W6" s="16">
        <v>1.0</v>
      </c>
      <c r="X6" s="16">
        <v>0.0</v>
      </c>
      <c r="Y6" s="16">
        <v>0.0</v>
      </c>
      <c r="Z6" s="16" t="s">
        <v>8325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8242</v>
      </c>
      <c r="C26" s="16">
        <v>1.0</v>
      </c>
      <c r="D26" s="16">
        <v>4.0</v>
      </c>
      <c r="E26" s="16">
        <v>3.0</v>
      </c>
      <c r="F26" s="16">
        <v>0.0</v>
      </c>
      <c r="G26" s="16">
        <v>1.0</v>
      </c>
      <c r="H26" s="16">
        <v>0.0</v>
      </c>
      <c r="I26" s="16">
        <v>0.0</v>
      </c>
      <c r="J26" s="16">
        <v>0.0</v>
      </c>
      <c r="K26" s="16">
        <v>0.0</v>
      </c>
      <c r="L26" s="16">
        <v>0.0</v>
      </c>
      <c r="M26" s="16">
        <v>0.0</v>
      </c>
      <c r="N26" s="16" t="s">
        <v>8253</v>
      </c>
      <c r="O26" s="15"/>
      <c r="P26" s="15"/>
      <c r="Q26" s="15"/>
      <c r="R26" s="15"/>
      <c r="S26" s="15"/>
      <c r="T26" s="15"/>
      <c r="U26" s="15"/>
      <c r="V26" s="15"/>
      <c r="W26" s="15"/>
      <c r="X26" s="15"/>
      <c r="Y26" s="15"/>
      <c r="Z26" s="15"/>
      <c r="AA26" s="15"/>
      <c r="AB26" s="15"/>
      <c r="AC26" s="15"/>
      <c r="AD26" s="15"/>
    </row>
    <row r="27">
      <c r="A27" s="2037">
        <v>44626.0</v>
      </c>
      <c r="B27" s="16" t="s">
        <v>8310</v>
      </c>
      <c r="C27" s="16">
        <v>1.0</v>
      </c>
      <c r="D27" s="16">
        <v>4.0</v>
      </c>
      <c r="E27" s="16">
        <v>2.0</v>
      </c>
      <c r="F27" s="16">
        <v>0.0</v>
      </c>
      <c r="G27" s="16">
        <v>0.0</v>
      </c>
      <c r="H27" s="16">
        <v>0.0</v>
      </c>
      <c r="I27" s="16">
        <v>0.0</v>
      </c>
      <c r="J27" s="16">
        <v>0.0</v>
      </c>
      <c r="K27" s="16">
        <v>0.0</v>
      </c>
      <c r="L27" s="16">
        <v>0.0</v>
      </c>
      <c r="M27" s="16">
        <v>1.0</v>
      </c>
      <c r="N27" s="16" t="s">
        <v>8199</v>
      </c>
      <c r="O27" s="16">
        <v>0.0</v>
      </c>
      <c r="P27" s="16">
        <v>4.0</v>
      </c>
      <c r="Q27" s="16">
        <v>3.0</v>
      </c>
      <c r="R27" s="16">
        <v>1.0</v>
      </c>
      <c r="S27" s="16">
        <v>3.0</v>
      </c>
      <c r="T27" s="16">
        <v>0.0</v>
      </c>
      <c r="U27" s="16">
        <v>0.0</v>
      </c>
      <c r="V27" s="16">
        <v>0.0</v>
      </c>
      <c r="W27" s="16">
        <v>0.0</v>
      </c>
      <c r="X27" s="16">
        <v>0.0</v>
      </c>
      <c r="Y27" s="16">
        <v>0.0</v>
      </c>
      <c r="Z27" s="16" t="s">
        <v>8326</v>
      </c>
      <c r="AA27" s="15"/>
      <c r="AB27" s="15"/>
      <c r="AC27" s="15"/>
      <c r="AD27" s="15"/>
    </row>
    <row r="28">
      <c r="A28" s="2037">
        <v>44626.0</v>
      </c>
      <c r="B28" s="16" t="s">
        <v>8310</v>
      </c>
      <c r="C28" s="16">
        <v>1.0</v>
      </c>
      <c r="D28" s="16">
        <v>3.0</v>
      </c>
      <c r="E28" s="16">
        <v>3.0</v>
      </c>
      <c r="F28" s="16">
        <v>0.0</v>
      </c>
      <c r="G28" s="16">
        <v>0.0</v>
      </c>
      <c r="H28" s="16">
        <v>0.0</v>
      </c>
      <c r="I28" s="16">
        <v>0.0</v>
      </c>
      <c r="J28" s="16">
        <v>0.0</v>
      </c>
      <c r="K28" s="16">
        <v>0.0</v>
      </c>
      <c r="L28" s="16">
        <v>0.0</v>
      </c>
      <c r="M28" s="16">
        <v>1.0</v>
      </c>
      <c r="N28" s="16" t="s">
        <v>8198</v>
      </c>
      <c r="O28" s="16">
        <v>0.0</v>
      </c>
      <c r="P28" s="16">
        <v>4.0</v>
      </c>
      <c r="Q28" s="16">
        <v>3.0</v>
      </c>
      <c r="R28" s="16">
        <v>0.0</v>
      </c>
      <c r="S28" s="16">
        <v>1.0</v>
      </c>
      <c r="T28" s="16">
        <v>0.0</v>
      </c>
      <c r="U28" s="16">
        <v>0.0</v>
      </c>
      <c r="V28" s="16">
        <v>1.0</v>
      </c>
      <c r="W28" s="16">
        <v>1.0</v>
      </c>
      <c r="X28" s="16">
        <v>0.0</v>
      </c>
      <c r="Y28" s="16">
        <v>1.0</v>
      </c>
      <c r="Z28" s="16" t="s">
        <v>8327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8181</v>
      </c>
      <c r="B1" s="16" t="s">
        <v>8224</v>
      </c>
      <c r="C1" s="16" t="s">
        <v>8328</v>
      </c>
      <c r="D1" s="16" t="s">
        <v>8329</v>
      </c>
      <c r="E1" s="16" t="s">
        <v>8330</v>
      </c>
      <c r="F1" s="16" t="s">
        <v>8331</v>
      </c>
      <c r="H1" s="16" t="s">
        <v>176</v>
      </c>
      <c r="I1" s="16" t="s">
        <v>386</v>
      </c>
      <c r="J1" s="14" t="s">
        <v>212</v>
      </c>
    </row>
    <row r="2">
      <c r="A2" s="2037">
        <v>44754.0</v>
      </c>
      <c r="B2" s="16" t="s">
        <v>8246</v>
      </c>
      <c r="C2" s="16" t="s">
        <v>7521</v>
      </c>
      <c r="D2" s="16" t="s">
        <v>8271</v>
      </c>
      <c r="E2" s="16" t="s">
        <v>8265</v>
      </c>
      <c r="F2" s="16" t="s">
        <v>8283</v>
      </c>
      <c r="H2" s="16" t="s">
        <v>8271</v>
      </c>
      <c r="I2" s="16" t="s">
        <v>8282</v>
      </c>
      <c r="J2" s="16" t="s">
        <v>6959</v>
      </c>
      <c r="K2" s="15"/>
      <c r="L2" s="15"/>
      <c r="M2" s="15"/>
    </row>
    <row r="3">
      <c r="A3" s="2037">
        <v>44754.0</v>
      </c>
      <c r="B3" s="16" t="s">
        <v>8246</v>
      </c>
      <c r="C3" s="16" t="s">
        <v>7521</v>
      </c>
      <c r="D3" s="14" t="s">
        <v>8289</v>
      </c>
      <c r="E3" s="14" t="s">
        <v>6872</v>
      </c>
      <c r="F3" s="14" t="s">
        <v>8256</v>
      </c>
      <c r="G3" s="16"/>
      <c r="H3" s="16" t="s">
        <v>8332</v>
      </c>
      <c r="I3" s="16" t="s">
        <v>8302</v>
      </c>
      <c r="J3" s="16" t="s">
        <v>7010</v>
      </c>
      <c r="K3" s="15"/>
      <c r="L3" s="15"/>
      <c r="M3" s="15"/>
    </row>
    <row r="4">
      <c r="A4" s="2037">
        <v>44754.0</v>
      </c>
      <c r="B4" s="16" t="s">
        <v>8246</v>
      </c>
      <c r="C4" s="16" t="s">
        <v>7521</v>
      </c>
      <c r="D4" s="14" t="s">
        <v>7010</v>
      </c>
      <c r="E4" s="14" t="s">
        <v>8244</v>
      </c>
      <c r="F4" s="14" t="s">
        <v>8248</v>
      </c>
      <c r="G4" s="16"/>
      <c r="H4" s="16" t="s">
        <v>8304</v>
      </c>
      <c r="I4" s="16" t="s">
        <v>8289</v>
      </c>
      <c r="J4" s="16" t="s">
        <v>6935</v>
      </c>
      <c r="K4" s="15"/>
      <c r="L4" s="15"/>
      <c r="M4" s="15"/>
    </row>
    <row r="5">
      <c r="A5" s="2037">
        <v>44754.0</v>
      </c>
      <c r="B5" s="16" t="s">
        <v>8246</v>
      </c>
      <c r="C5" s="16" t="s">
        <v>7521</v>
      </c>
      <c r="D5" s="14" t="s">
        <v>6935</v>
      </c>
      <c r="E5" s="14" t="s">
        <v>8257</v>
      </c>
      <c r="F5" s="14" t="s">
        <v>8282</v>
      </c>
      <c r="G5" s="15"/>
      <c r="H5" s="16" t="s">
        <v>8264</v>
      </c>
      <c r="I5" s="16" t="s">
        <v>8255</v>
      </c>
      <c r="J5" s="16" t="s">
        <v>6872</v>
      </c>
      <c r="K5" s="15"/>
      <c r="L5" s="15"/>
      <c r="M5" s="15"/>
    </row>
    <row r="6">
      <c r="A6" s="2037">
        <v>44754.0</v>
      </c>
      <c r="B6" s="16" t="s">
        <v>8246</v>
      </c>
      <c r="C6" s="16" t="s">
        <v>7521</v>
      </c>
      <c r="D6" s="16" t="s">
        <v>6959</v>
      </c>
      <c r="E6" s="15"/>
      <c r="F6" s="15"/>
      <c r="G6" s="15"/>
      <c r="H6" s="15"/>
      <c r="I6" s="16" t="s">
        <v>8303</v>
      </c>
      <c r="J6" s="16" t="s">
        <v>7149</v>
      </c>
      <c r="K6" s="15"/>
      <c r="L6" s="15"/>
      <c r="M6" s="15"/>
    </row>
    <row r="7">
      <c r="A7" s="2037">
        <v>44755.0</v>
      </c>
      <c r="B7" s="16" t="s">
        <v>8246</v>
      </c>
      <c r="C7" s="16" t="s">
        <v>7534</v>
      </c>
      <c r="D7" s="16" t="s">
        <v>8307</v>
      </c>
      <c r="E7" s="16" t="s">
        <v>8302</v>
      </c>
      <c r="F7" s="16" t="s">
        <v>8311</v>
      </c>
      <c r="G7" s="15"/>
      <c r="H7" s="15"/>
      <c r="I7" s="16" t="s">
        <v>8257</v>
      </c>
      <c r="J7" s="16" t="s">
        <v>7098</v>
      </c>
      <c r="K7" s="15"/>
      <c r="L7" s="15"/>
      <c r="M7" s="15"/>
    </row>
    <row r="8">
      <c r="A8" s="2037">
        <v>44755.0</v>
      </c>
      <c r="B8" s="16" t="s">
        <v>8246</v>
      </c>
      <c r="C8" s="16" t="s">
        <v>7534</v>
      </c>
      <c r="D8" s="16" t="s">
        <v>8303</v>
      </c>
      <c r="E8" s="16" t="s">
        <v>7149</v>
      </c>
      <c r="F8" s="16" t="s">
        <v>8255</v>
      </c>
      <c r="G8" s="15"/>
      <c r="H8" s="15"/>
      <c r="I8" s="16" t="s">
        <v>8265</v>
      </c>
      <c r="J8" s="15"/>
      <c r="K8" s="15"/>
      <c r="L8" s="15"/>
      <c r="M8" s="15"/>
    </row>
    <row r="9">
      <c r="A9" s="2037">
        <v>44756.0</v>
      </c>
      <c r="B9" s="16" t="s">
        <v>8246</v>
      </c>
      <c r="C9" s="16" t="s">
        <v>243</v>
      </c>
      <c r="D9" s="16" t="s">
        <v>8333</v>
      </c>
      <c r="E9" s="16" t="s">
        <v>8221</v>
      </c>
      <c r="F9" s="16" t="s">
        <v>8312</v>
      </c>
      <c r="G9" s="15"/>
      <c r="H9" s="15"/>
      <c r="I9" s="16" t="s">
        <v>8256</v>
      </c>
      <c r="J9" s="15"/>
      <c r="K9" s="15"/>
      <c r="L9" s="15"/>
      <c r="M9" s="15"/>
    </row>
    <row r="10">
      <c r="A10" s="2037">
        <v>44756.0</v>
      </c>
      <c r="B10" s="16" t="s">
        <v>8246</v>
      </c>
      <c r="C10" s="16" t="s">
        <v>243</v>
      </c>
      <c r="D10" s="16" t="s">
        <v>8332</v>
      </c>
      <c r="E10" s="16" t="s">
        <v>8309</v>
      </c>
      <c r="F10" s="16" t="s">
        <v>6935</v>
      </c>
      <c r="G10" s="15"/>
      <c r="H10" s="15"/>
      <c r="I10" s="16" t="s">
        <v>8248</v>
      </c>
      <c r="J10" s="15"/>
      <c r="K10" s="15"/>
      <c r="L10" s="15"/>
      <c r="M10" s="15"/>
    </row>
    <row r="11">
      <c r="A11" s="2037">
        <v>44756.0</v>
      </c>
      <c r="B11" s="16" t="s">
        <v>8246</v>
      </c>
      <c r="C11" s="16" t="s">
        <v>243</v>
      </c>
      <c r="D11" s="16" t="s">
        <v>8245</v>
      </c>
      <c r="E11" s="16" t="s">
        <v>8313</v>
      </c>
      <c r="F11" s="16" t="s">
        <v>8214</v>
      </c>
      <c r="G11" s="15"/>
      <c r="H11" s="15"/>
      <c r="I11" s="16" t="s">
        <v>8283</v>
      </c>
      <c r="J11" s="15"/>
      <c r="K11" s="15"/>
      <c r="L11" s="15"/>
      <c r="M11" s="15"/>
    </row>
    <row r="12">
      <c r="A12" s="2037">
        <v>44757.0</v>
      </c>
      <c r="B12" s="16" t="s">
        <v>8246</v>
      </c>
      <c r="C12" s="16" t="s">
        <v>7521</v>
      </c>
      <c r="D12" s="16" t="s">
        <v>8249</v>
      </c>
      <c r="E12" s="16" t="s">
        <v>8283</v>
      </c>
      <c r="F12" s="16" t="s">
        <v>8289</v>
      </c>
      <c r="G12" s="15"/>
      <c r="H12" s="15"/>
      <c r="I12" s="16" t="s">
        <v>8311</v>
      </c>
      <c r="J12" s="15"/>
      <c r="K12" s="15"/>
      <c r="L12" s="15"/>
      <c r="M12" s="15"/>
    </row>
    <row r="13">
      <c r="A13" s="2037">
        <v>44757.0</v>
      </c>
      <c r="B13" s="16" t="s">
        <v>8246</v>
      </c>
      <c r="C13" s="16" t="s">
        <v>7521</v>
      </c>
      <c r="D13" s="16" t="s">
        <v>8278</v>
      </c>
      <c r="E13" s="16" t="s">
        <v>8288</v>
      </c>
      <c r="F13" s="16" t="s">
        <v>8244</v>
      </c>
      <c r="G13" s="15"/>
      <c r="H13" s="15"/>
      <c r="I13" s="16" t="s">
        <v>8244</v>
      </c>
      <c r="J13" s="15"/>
      <c r="K13" s="15"/>
      <c r="L13" s="15"/>
      <c r="M13" s="15"/>
    </row>
    <row r="14">
      <c r="A14" s="2037">
        <v>44757.0</v>
      </c>
      <c r="B14" s="16" t="s">
        <v>8246</v>
      </c>
      <c r="C14" s="16" t="s">
        <v>7521</v>
      </c>
      <c r="D14" s="16" t="s">
        <v>8271</v>
      </c>
      <c r="E14" s="16" t="s">
        <v>8288</v>
      </c>
      <c r="F14" s="16" t="s">
        <v>8288</v>
      </c>
      <c r="G14" s="15"/>
      <c r="H14" s="15"/>
      <c r="I14" s="16" t="s">
        <v>8307</v>
      </c>
      <c r="J14" s="15"/>
      <c r="K14" s="15"/>
      <c r="L14" s="15"/>
      <c r="M14" s="15"/>
    </row>
    <row r="15">
      <c r="A15" s="2037">
        <v>44758.0</v>
      </c>
      <c r="B15" s="16" t="s">
        <v>8246</v>
      </c>
      <c r="C15" s="16" t="s">
        <v>7534</v>
      </c>
      <c r="D15" s="16" t="s">
        <v>8312</v>
      </c>
      <c r="E15" s="16" t="s">
        <v>8313</v>
      </c>
      <c r="F15" s="16" t="s">
        <v>7098</v>
      </c>
      <c r="G15" s="15"/>
      <c r="H15" s="15"/>
      <c r="I15" s="16" t="s">
        <v>8312</v>
      </c>
      <c r="J15" s="15"/>
      <c r="K15" s="15"/>
      <c r="L15" s="15"/>
      <c r="M15" s="15"/>
    </row>
    <row r="16">
      <c r="A16" s="2037">
        <v>44758.0</v>
      </c>
      <c r="B16" s="16" t="s">
        <v>8246</v>
      </c>
      <c r="C16" s="16" t="s">
        <v>7534</v>
      </c>
      <c r="D16" s="16" t="s">
        <v>8309</v>
      </c>
      <c r="E16" s="16" t="s">
        <v>8334</v>
      </c>
      <c r="F16" s="16" t="s">
        <v>8299</v>
      </c>
      <c r="G16" s="15"/>
      <c r="H16" s="15"/>
      <c r="I16" s="16" t="s">
        <v>8221</v>
      </c>
      <c r="J16" s="15"/>
      <c r="K16" s="15"/>
      <c r="L16" s="15"/>
      <c r="M16" s="15"/>
    </row>
    <row r="17">
      <c r="A17" s="2037">
        <v>44758.0</v>
      </c>
      <c r="B17" s="16" t="s">
        <v>8246</v>
      </c>
      <c r="C17" s="16" t="s">
        <v>7534</v>
      </c>
      <c r="D17" s="16" t="s">
        <v>8304</v>
      </c>
      <c r="E17" s="16" t="s">
        <v>7098</v>
      </c>
      <c r="F17" s="16" t="s">
        <v>7149</v>
      </c>
      <c r="G17" s="15"/>
      <c r="H17" s="15"/>
      <c r="I17" s="16" t="s">
        <v>8309</v>
      </c>
      <c r="J17" s="15"/>
      <c r="K17" s="15"/>
      <c r="L17" s="15"/>
      <c r="M17" s="15"/>
    </row>
    <row r="18">
      <c r="A18" s="2037">
        <v>44868.0</v>
      </c>
      <c r="B18" s="16" t="s">
        <v>8242</v>
      </c>
      <c r="C18" s="16" t="s">
        <v>7521</v>
      </c>
      <c r="D18" s="16" t="s">
        <v>8264</v>
      </c>
      <c r="E18" s="16" t="s">
        <v>8289</v>
      </c>
      <c r="F18" s="16" t="s">
        <v>8247</v>
      </c>
      <c r="G18" s="15"/>
      <c r="H18" s="15"/>
      <c r="I18" s="16" t="s">
        <v>8245</v>
      </c>
      <c r="J18" s="15"/>
      <c r="K18" s="15"/>
      <c r="L18" s="15"/>
      <c r="M18" s="15"/>
    </row>
    <row r="19">
      <c r="A19" s="15"/>
      <c r="B19" s="15"/>
      <c r="C19" s="15"/>
      <c r="D19" s="15"/>
      <c r="E19" s="15"/>
      <c r="F19" s="15"/>
      <c r="G19" s="15"/>
      <c r="H19" s="15"/>
      <c r="I19" s="16" t="s">
        <v>8313</v>
      </c>
      <c r="J19" s="15"/>
      <c r="K19" s="15"/>
      <c r="L19" s="15"/>
      <c r="M19" s="15"/>
    </row>
    <row r="20">
      <c r="A20" s="15"/>
      <c r="B20" s="15"/>
      <c r="C20" s="15"/>
      <c r="D20" s="15"/>
      <c r="E20" s="15"/>
      <c r="F20" s="15"/>
      <c r="G20" s="15"/>
      <c r="H20" s="15"/>
      <c r="I20" s="16" t="s">
        <v>8214</v>
      </c>
      <c r="J20" s="15"/>
      <c r="K20" s="15"/>
      <c r="L20" s="15"/>
      <c r="M20" s="15"/>
    </row>
    <row r="21">
      <c r="A21" s="15"/>
      <c r="B21" s="15"/>
      <c r="C21" s="15"/>
      <c r="D21" s="15"/>
      <c r="E21" s="15"/>
      <c r="F21" s="15"/>
      <c r="G21" s="15"/>
      <c r="H21" s="15"/>
      <c r="I21" s="16" t="s">
        <v>8249</v>
      </c>
      <c r="J21" s="15"/>
      <c r="K21" s="15"/>
      <c r="L21" s="15"/>
      <c r="M21" s="15"/>
    </row>
    <row r="22">
      <c r="A22" s="15"/>
      <c r="B22" s="15"/>
      <c r="C22" s="15"/>
      <c r="D22" s="15"/>
      <c r="E22" s="15"/>
      <c r="F22" s="15"/>
      <c r="G22" s="15"/>
      <c r="H22" s="15"/>
      <c r="I22" s="16" t="s">
        <v>8278</v>
      </c>
      <c r="J22" s="15"/>
      <c r="K22" s="15"/>
      <c r="L22" s="15"/>
      <c r="M22" s="15"/>
    </row>
    <row r="23">
      <c r="A23" s="15"/>
      <c r="B23" s="15"/>
      <c r="C23" s="15"/>
      <c r="D23" s="15"/>
      <c r="E23" s="15"/>
      <c r="F23" s="15"/>
      <c r="G23" s="15"/>
      <c r="H23" s="15"/>
      <c r="I23" s="16" t="s">
        <v>8288</v>
      </c>
      <c r="J23" s="15"/>
      <c r="K23" s="15"/>
      <c r="L23" s="15"/>
      <c r="M23" s="15"/>
    </row>
    <row r="24">
      <c r="A24" s="15"/>
      <c r="B24" s="15"/>
      <c r="C24" s="15"/>
      <c r="D24" s="15"/>
      <c r="E24" s="15"/>
      <c r="F24" s="15"/>
      <c r="G24" s="15"/>
      <c r="H24" s="15"/>
      <c r="I24" s="16" t="s">
        <v>8334</v>
      </c>
      <c r="J24" s="15"/>
      <c r="K24" s="15"/>
      <c r="L24" s="15"/>
      <c r="M24" s="15"/>
    </row>
    <row r="25">
      <c r="A25" s="2037"/>
      <c r="B25" s="16"/>
      <c r="C25" s="16"/>
      <c r="D25" s="16"/>
      <c r="E25" s="16"/>
      <c r="F25" s="16"/>
      <c r="G25" s="15"/>
      <c r="H25" s="15"/>
      <c r="I25" s="16" t="s">
        <v>8299</v>
      </c>
      <c r="J25" s="15"/>
      <c r="K25" s="15"/>
      <c r="L25" s="15"/>
      <c r="M25" s="15"/>
    </row>
    <row r="26">
      <c r="A26" s="2037"/>
      <c r="B26" s="16"/>
      <c r="C26" s="16"/>
      <c r="D26" s="16"/>
      <c r="E26" s="16"/>
      <c r="F26" s="16"/>
      <c r="G26" s="15"/>
      <c r="H26" s="15"/>
      <c r="I26" s="16" t="s">
        <v>8247</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8181</v>
      </c>
      <c r="B1" s="14" t="s">
        <v>8224</v>
      </c>
      <c r="C1" s="14" t="s">
        <v>8335</v>
      </c>
      <c r="D1" s="14" t="s">
        <v>6143</v>
      </c>
      <c r="E1" s="14" t="s">
        <v>8052</v>
      </c>
      <c r="G1" s="14" t="s">
        <v>8181</v>
      </c>
      <c r="H1" s="14" t="s">
        <v>8224</v>
      </c>
      <c r="I1" s="14" t="s">
        <v>6509</v>
      </c>
      <c r="J1" s="14" t="s">
        <v>8336</v>
      </c>
    </row>
    <row r="2">
      <c r="A2" s="2032">
        <v>44541.0</v>
      </c>
      <c r="B2" s="16" t="s">
        <v>8246</v>
      </c>
      <c r="C2" s="14" t="s">
        <v>415</v>
      </c>
      <c r="D2" s="16" t="s">
        <v>8337</v>
      </c>
      <c r="E2" s="16" t="s">
        <v>7242</v>
      </c>
      <c r="G2" s="2033">
        <v>44667.0</v>
      </c>
      <c r="H2" s="14" t="s">
        <v>8246</v>
      </c>
      <c r="I2" s="14" t="s">
        <v>386</v>
      </c>
      <c r="J2" s="14" t="s">
        <v>4252</v>
      </c>
      <c r="K2" s="14" t="s">
        <v>8338</v>
      </c>
      <c r="L2" s="15">
        <f>countif(I2:I1000,"SR")</f>
        <v>81</v>
      </c>
      <c r="M2">
        <f>(L2)/(L2+L3)*100</f>
        <v>93.10344828</v>
      </c>
    </row>
    <row r="3">
      <c r="A3" s="2032">
        <v>44626.0</v>
      </c>
      <c r="B3" s="16" t="s">
        <v>8242</v>
      </c>
      <c r="C3" s="14" t="s">
        <v>415</v>
      </c>
      <c r="D3" s="16" t="s">
        <v>8337</v>
      </c>
      <c r="E3" s="16" t="s">
        <v>7379</v>
      </c>
      <c r="G3" s="2033">
        <v>44667.0</v>
      </c>
      <c r="H3" s="14" t="s">
        <v>8246</v>
      </c>
      <c r="I3" s="14" t="s">
        <v>386</v>
      </c>
      <c r="J3" s="14" t="s">
        <v>8339</v>
      </c>
      <c r="K3" s="14" t="s">
        <v>8340</v>
      </c>
      <c r="L3" s="15">
        <f>countif(I2:I1000,"SSR")</f>
        <v>6</v>
      </c>
      <c r="M3">
        <f>(L3)/(L2+L3)*100</f>
        <v>6.896551724</v>
      </c>
    </row>
    <row r="4">
      <c r="A4" s="2032">
        <v>44626.0</v>
      </c>
      <c r="B4" s="16" t="s">
        <v>8242</v>
      </c>
      <c r="C4" s="14" t="s">
        <v>337</v>
      </c>
      <c r="D4" s="14" t="s">
        <v>8341</v>
      </c>
      <c r="E4" s="16" t="s">
        <v>6754</v>
      </c>
      <c r="G4" s="2033">
        <v>44667.0</v>
      </c>
      <c r="H4" s="14" t="s">
        <v>8246</v>
      </c>
      <c r="I4" s="14" t="s">
        <v>386</v>
      </c>
      <c r="J4" s="14" t="s">
        <v>8339</v>
      </c>
    </row>
    <row r="5">
      <c r="A5" s="2032">
        <v>44626.0</v>
      </c>
      <c r="B5" s="16" t="s">
        <v>8242</v>
      </c>
      <c r="C5" s="14" t="s">
        <v>7550</v>
      </c>
      <c r="D5" s="14" t="s">
        <v>8341</v>
      </c>
      <c r="E5" s="16" t="s">
        <v>6890</v>
      </c>
      <c r="G5" s="2033">
        <v>44667.0</v>
      </c>
      <c r="H5" s="14" t="s">
        <v>8246</v>
      </c>
      <c r="I5" s="14" t="s">
        <v>212</v>
      </c>
      <c r="J5" s="14" t="s">
        <v>7310</v>
      </c>
    </row>
    <row r="6">
      <c r="A6" s="2032">
        <v>44626.0</v>
      </c>
      <c r="B6" s="14" t="s">
        <v>8246</v>
      </c>
      <c r="C6" s="14" t="s">
        <v>415</v>
      </c>
      <c r="D6" s="14" t="s">
        <v>8337</v>
      </c>
      <c r="E6" s="14" t="s">
        <v>7373</v>
      </c>
      <c r="G6" s="2033">
        <v>44667.0</v>
      </c>
      <c r="H6" s="14" t="s">
        <v>8246</v>
      </c>
      <c r="I6" s="14" t="s">
        <v>386</v>
      </c>
      <c r="J6" s="14" t="s">
        <v>4252</v>
      </c>
    </row>
    <row r="7">
      <c r="A7" s="2032">
        <v>44626.0</v>
      </c>
      <c r="B7" s="14" t="s">
        <v>8242</v>
      </c>
      <c r="C7" s="14" t="s">
        <v>8342</v>
      </c>
      <c r="D7" s="14" t="s">
        <v>8343</v>
      </c>
      <c r="E7" s="14" t="s">
        <v>7175</v>
      </c>
      <c r="G7" s="2033">
        <v>44667.0</v>
      </c>
      <c r="H7" s="14" t="s">
        <v>8246</v>
      </c>
      <c r="I7" s="14" t="s">
        <v>386</v>
      </c>
      <c r="J7" s="14" t="s">
        <v>8344</v>
      </c>
    </row>
    <row r="8">
      <c r="A8" s="2032">
        <v>44626.0</v>
      </c>
      <c r="B8" s="14" t="s">
        <v>8242</v>
      </c>
      <c r="C8" s="14" t="s">
        <v>337</v>
      </c>
      <c r="D8" s="14" t="s">
        <v>8345</v>
      </c>
      <c r="E8" s="14" t="s">
        <v>6785</v>
      </c>
      <c r="G8" s="2033">
        <v>44667.0</v>
      </c>
      <c r="H8" s="14" t="s">
        <v>8246</v>
      </c>
      <c r="I8" s="14" t="s">
        <v>386</v>
      </c>
      <c r="J8" s="14" t="s">
        <v>8346</v>
      </c>
    </row>
    <row r="9">
      <c r="A9" s="2032">
        <v>44626.0</v>
      </c>
      <c r="B9" s="14" t="s">
        <v>8242</v>
      </c>
      <c r="C9" s="14" t="s">
        <v>337</v>
      </c>
      <c r="D9" s="14" t="s">
        <v>8345</v>
      </c>
      <c r="E9" s="14" t="s">
        <v>6517</v>
      </c>
      <c r="G9" s="2033">
        <v>44667.0</v>
      </c>
      <c r="H9" s="14" t="s">
        <v>8246</v>
      </c>
      <c r="I9" s="14" t="s">
        <v>386</v>
      </c>
      <c r="J9" s="14" t="s">
        <v>8347</v>
      </c>
    </row>
    <row r="10">
      <c r="A10" s="2032">
        <v>44626.0</v>
      </c>
      <c r="B10" s="14" t="s">
        <v>8242</v>
      </c>
      <c r="C10" s="14" t="s">
        <v>337</v>
      </c>
      <c r="D10" s="14" t="s">
        <v>8345</v>
      </c>
      <c r="E10" s="14" t="s">
        <v>6530</v>
      </c>
      <c r="G10" s="2033">
        <v>44667.0</v>
      </c>
      <c r="H10" s="14" t="s">
        <v>8246</v>
      </c>
      <c r="I10" s="14" t="s">
        <v>386</v>
      </c>
      <c r="J10" s="14" t="s">
        <v>8348</v>
      </c>
    </row>
    <row r="11">
      <c r="A11" s="2032">
        <v>44626.0</v>
      </c>
      <c r="B11" s="14" t="s">
        <v>8242</v>
      </c>
      <c r="C11" s="14" t="s">
        <v>7550</v>
      </c>
      <c r="D11" s="14" t="s">
        <v>8345</v>
      </c>
      <c r="E11" s="14" t="s">
        <v>6941</v>
      </c>
      <c r="G11" s="2033">
        <v>44667.0</v>
      </c>
      <c r="H11" s="14" t="s">
        <v>8246</v>
      </c>
      <c r="I11" s="14" t="s">
        <v>386</v>
      </c>
      <c r="J11" s="14" t="s">
        <v>8349</v>
      </c>
    </row>
    <row r="12">
      <c r="A12" s="2032">
        <v>44626.0</v>
      </c>
      <c r="B12" s="14" t="s">
        <v>8242</v>
      </c>
      <c r="C12" s="14" t="s">
        <v>7550</v>
      </c>
      <c r="D12" s="14" t="s">
        <v>8345</v>
      </c>
      <c r="E12" s="14" t="s">
        <v>6959</v>
      </c>
      <c r="G12" s="2033">
        <v>44667.0</v>
      </c>
      <c r="H12" s="14" t="s">
        <v>8246</v>
      </c>
      <c r="I12" s="14" t="s">
        <v>386</v>
      </c>
      <c r="J12" s="14" t="s">
        <v>8347</v>
      </c>
    </row>
    <row r="13">
      <c r="A13" s="2032">
        <v>44626.0</v>
      </c>
      <c r="B13" s="14" t="s">
        <v>8242</v>
      </c>
      <c r="C13" s="14" t="s">
        <v>7550</v>
      </c>
      <c r="D13" s="14" t="s">
        <v>8345</v>
      </c>
      <c r="E13" s="14" t="s">
        <v>6848</v>
      </c>
      <c r="G13" s="2033">
        <v>44667.0</v>
      </c>
      <c r="H13" s="14" t="s">
        <v>8246</v>
      </c>
      <c r="I13" s="14" t="s">
        <v>386</v>
      </c>
      <c r="J13" s="14" t="s">
        <v>8346</v>
      </c>
    </row>
    <row r="14">
      <c r="A14" s="2032">
        <v>44626.0</v>
      </c>
      <c r="B14" s="14" t="s">
        <v>8242</v>
      </c>
      <c r="C14" s="14" t="s">
        <v>8342</v>
      </c>
      <c r="D14" s="14" t="s">
        <v>8345</v>
      </c>
      <c r="E14" s="14" t="s">
        <v>7098</v>
      </c>
      <c r="G14" s="2033">
        <v>44667.0</v>
      </c>
      <c r="H14" s="14" t="s">
        <v>8246</v>
      </c>
      <c r="I14" s="14" t="s">
        <v>386</v>
      </c>
      <c r="J14" s="14" t="s">
        <v>8350</v>
      </c>
    </row>
    <row r="15">
      <c r="A15" s="2032">
        <v>44626.0</v>
      </c>
      <c r="B15" s="14" t="s">
        <v>8242</v>
      </c>
      <c r="C15" s="14" t="s">
        <v>8342</v>
      </c>
      <c r="D15" s="14" t="s">
        <v>8345</v>
      </c>
      <c r="E15" s="14" t="s">
        <v>7175</v>
      </c>
      <c r="G15" s="2033">
        <v>44669.0</v>
      </c>
      <c r="H15" s="16" t="s">
        <v>8242</v>
      </c>
      <c r="I15" s="14" t="s">
        <v>386</v>
      </c>
      <c r="J15" s="14" t="s">
        <v>8351</v>
      </c>
    </row>
    <row r="16">
      <c r="A16" s="2032">
        <v>44626.0</v>
      </c>
      <c r="B16" s="14" t="s">
        <v>8242</v>
      </c>
      <c r="C16" s="14" t="s">
        <v>8342</v>
      </c>
      <c r="D16" s="14" t="s">
        <v>8345</v>
      </c>
      <c r="E16" s="14" t="s">
        <v>7181</v>
      </c>
      <c r="G16" s="2033">
        <v>44669.0</v>
      </c>
      <c r="H16" s="16" t="s">
        <v>8242</v>
      </c>
      <c r="I16" s="14" t="s">
        <v>386</v>
      </c>
      <c r="J16" s="14" t="s">
        <v>8352</v>
      </c>
    </row>
    <row r="17">
      <c r="A17" s="2032">
        <v>44627.0</v>
      </c>
      <c r="B17" s="14" t="s">
        <v>8246</v>
      </c>
      <c r="C17" s="14" t="s">
        <v>8342</v>
      </c>
      <c r="D17" s="14" t="s">
        <v>8343</v>
      </c>
      <c r="E17" s="14" t="s">
        <v>8353</v>
      </c>
      <c r="G17" s="2033">
        <v>44669.0</v>
      </c>
      <c r="H17" s="16" t="s">
        <v>8242</v>
      </c>
      <c r="I17" s="14" t="s">
        <v>386</v>
      </c>
      <c r="J17" s="14" t="s">
        <v>8349</v>
      </c>
    </row>
    <row r="18">
      <c r="A18" s="2032">
        <v>44627.0</v>
      </c>
      <c r="B18" s="14" t="s">
        <v>8310</v>
      </c>
      <c r="C18" s="14" t="s">
        <v>8342</v>
      </c>
      <c r="D18" s="14" t="s">
        <v>8343</v>
      </c>
      <c r="E18" s="14" t="s">
        <v>8354</v>
      </c>
      <c r="G18" s="2033">
        <v>44669.0</v>
      </c>
      <c r="H18" s="16" t="s">
        <v>8242</v>
      </c>
      <c r="I18" s="14" t="s">
        <v>386</v>
      </c>
      <c r="J18" s="14" t="s">
        <v>8339</v>
      </c>
    </row>
    <row r="19">
      <c r="A19" s="2032">
        <v>44627.0</v>
      </c>
      <c r="B19" s="14" t="s">
        <v>8246</v>
      </c>
      <c r="C19" s="14" t="s">
        <v>337</v>
      </c>
      <c r="D19" s="14" t="s">
        <v>8345</v>
      </c>
      <c r="E19" s="14" t="s">
        <v>6614</v>
      </c>
      <c r="G19" s="2033">
        <v>44669.0</v>
      </c>
      <c r="H19" s="16" t="s">
        <v>8242</v>
      </c>
      <c r="I19" s="14" t="s">
        <v>386</v>
      </c>
      <c r="J19" s="14" t="s">
        <v>8348</v>
      </c>
    </row>
    <row r="20">
      <c r="A20" s="2032">
        <v>44627.0</v>
      </c>
      <c r="B20" s="14" t="s">
        <v>8246</v>
      </c>
      <c r="C20" s="14" t="s">
        <v>337</v>
      </c>
      <c r="D20" s="14" t="s">
        <v>8345</v>
      </c>
      <c r="E20" s="14" t="s">
        <v>6614</v>
      </c>
      <c r="G20" s="2033">
        <v>44669.0</v>
      </c>
      <c r="H20" s="16" t="s">
        <v>8242</v>
      </c>
      <c r="I20" s="14" t="s">
        <v>386</v>
      </c>
      <c r="J20" s="14" t="s">
        <v>8355</v>
      </c>
    </row>
    <row r="21">
      <c r="A21" s="2032">
        <v>44627.0</v>
      </c>
      <c r="B21" s="14" t="s">
        <v>8246</v>
      </c>
      <c r="C21" s="14" t="s">
        <v>337</v>
      </c>
      <c r="D21" s="14" t="s">
        <v>8345</v>
      </c>
      <c r="E21" s="14" t="s">
        <v>6517</v>
      </c>
      <c r="G21" s="2033">
        <v>44669.0</v>
      </c>
      <c r="H21" s="16" t="s">
        <v>8242</v>
      </c>
      <c r="I21" s="14" t="s">
        <v>386</v>
      </c>
      <c r="J21" s="14" t="s">
        <v>8347</v>
      </c>
    </row>
    <row r="22">
      <c r="A22" s="2032">
        <v>44627.0</v>
      </c>
      <c r="B22" s="14" t="s">
        <v>8246</v>
      </c>
      <c r="C22" s="14" t="s">
        <v>7550</v>
      </c>
      <c r="D22" s="14" t="s">
        <v>8345</v>
      </c>
      <c r="E22" s="14" t="s">
        <v>6908</v>
      </c>
      <c r="G22" s="2033">
        <v>44669.0</v>
      </c>
      <c r="H22" s="16" t="s">
        <v>8242</v>
      </c>
      <c r="I22" s="14" t="s">
        <v>386</v>
      </c>
      <c r="J22" s="14" t="s">
        <v>8356</v>
      </c>
    </row>
    <row r="23">
      <c r="A23" s="2032">
        <v>44627.0</v>
      </c>
      <c r="B23" s="14" t="s">
        <v>8246</v>
      </c>
      <c r="C23" s="14" t="s">
        <v>7550</v>
      </c>
      <c r="D23" s="14" t="s">
        <v>8345</v>
      </c>
      <c r="E23" s="14" t="s">
        <v>6914</v>
      </c>
      <c r="G23" s="2033">
        <v>44669.0</v>
      </c>
      <c r="H23" s="16" t="s">
        <v>8242</v>
      </c>
      <c r="I23" s="14" t="s">
        <v>386</v>
      </c>
      <c r="J23" s="14" t="s">
        <v>8350</v>
      </c>
    </row>
    <row r="24">
      <c r="A24" s="2032">
        <v>44627.0</v>
      </c>
      <c r="B24" s="14" t="s">
        <v>8246</v>
      </c>
      <c r="C24" s="14" t="s">
        <v>7550</v>
      </c>
      <c r="D24" s="14" t="s">
        <v>8345</v>
      </c>
      <c r="E24" s="14" t="s">
        <v>6947</v>
      </c>
      <c r="G24" s="2033">
        <v>44669.0</v>
      </c>
      <c r="H24" s="16" t="s">
        <v>8242</v>
      </c>
      <c r="I24" s="14" t="s">
        <v>386</v>
      </c>
      <c r="J24" s="14" t="s">
        <v>8357</v>
      </c>
    </row>
    <row r="25">
      <c r="A25" s="2032">
        <v>44627.0</v>
      </c>
      <c r="B25" s="14" t="s">
        <v>8246</v>
      </c>
      <c r="C25" s="14" t="s">
        <v>8342</v>
      </c>
      <c r="D25" s="14" t="s">
        <v>8345</v>
      </c>
      <c r="E25" s="14" t="s">
        <v>7035</v>
      </c>
      <c r="G25" s="2033">
        <v>44669.0</v>
      </c>
      <c r="H25" s="16" t="s">
        <v>8242</v>
      </c>
      <c r="I25" s="14" t="s">
        <v>386</v>
      </c>
      <c r="J25" s="14" t="s">
        <v>8355</v>
      </c>
    </row>
    <row r="26">
      <c r="A26" s="2032">
        <v>44627.0</v>
      </c>
      <c r="B26" s="14" t="s">
        <v>8246</v>
      </c>
      <c r="C26" s="14" t="s">
        <v>8342</v>
      </c>
      <c r="D26" s="14" t="s">
        <v>8345</v>
      </c>
      <c r="E26" s="14" t="s">
        <v>7135</v>
      </c>
      <c r="G26" s="2033">
        <v>44669.0</v>
      </c>
      <c r="H26" s="16" t="s">
        <v>8242</v>
      </c>
      <c r="I26" s="14" t="s">
        <v>386</v>
      </c>
      <c r="J26" s="14" t="s">
        <v>8349</v>
      </c>
    </row>
    <row r="27">
      <c r="A27" s="2032">
        <v>44627.0</v>
      </c>
      <c r="B27" s="14" t="s">
        <v>8246</v>
      </c>
      <c r="C27" s="14" t="s">
        <v>8342</v>
      </c>
      <c r="D27" s="14" t="s">
        <v>8345</v>
      </c>
      <c r="E27" s="14" t="s">
        <v>8353</v>
      </c>
      <c r="G27" s="2033">
        <v>44669.0</v>
      </c>
      <c r="H27" s="16" t="s">
        <v>8242</v>
      </c>
      <c r="I27" s="14" t="s">
        <v>386</v>
      </c>
      <c r="J27" s="14" t="s">
        <v>8347</v>
      </c>
    </row>
    <row r="28">
      <c r="A28" s="2033">
        <v>44631.0</v>
      </c>
      <c r="B28" s="16" t="s">
        <v>8242</v>
      </c>
      <c r="C28" s="14" t="s">
        <v>415</v>
      </c>
      <c r="D28" s="16" t="s">
        <v>8337</v>
      </c>
      <c r="E28" s="16" t="s">
        <v>8358</v>
      </c>
      <c r="G28" s="2033">
        <v>44669.0</v>
      </c>
      <c r="H28" s="16" t="s">
        <v>8242</v>
      </c>
      <c r="I28" s="14" t="s">
        <v>386</v>
      </c>
      <c r="J28" s="14" t="s">
        <v>4252</v>
      </c>
    </row>
    <row r="29">
      <c r="A29" s="2033">
        <v>44632.0</v>
      </c>
      <c r="B29" s="16" t="s">
        <v>8246</v>
      </c>
      <c r="C29" s="14" t="s">
        <v>415</v>
      </c>
      <c r="D29" s="16" t="s">
        <v>8337</v>
      </c>
      <c r="E29" s="16" t="s">
        <v>7292</v>
      </c>
      <c r="G29" s="2033">
        <v>44669.0</v>
      </c>
      <c r="H29" s="16" t="s">
        <v>8242</v>
      </c>
      <c r="I29" s="14" t="s">
        <v>386</v>
      </c>
      <c r="J29" s="14" t="s">
        <v>8355</v>
      </c>
    </row>
    <row r="30">
      <c r="A30" s="2033">
        <v>44632.0</v>
      </c>
      <c r="B30" s="16" t="s">
        <v>8242</v>
      </c>
      <c r="C30" s="14" t="s">
        <v>415</v>
      </c>
      <c r="D30" s="16" t="s">
        <v>8343</v>
      </c>
      <c r="E30" s="16" t="s">
        <v>7340</v>
      </c>
      <c r="G30" s="2033">
        <v>44669.0</v>
      </c>
      <c r="H30" s="16" t="s">
        <v>8242</v>
      </c>
      <c r="I30" s="14" t="s">
        <v>386</v>
      </c>
      <c r="J30" s="14" t="s">
        <v>8359</v>
      </c>
    </row>
    <row r="31">
      <c r="A31" s="2033">
        <v>44633.0</v>
      </c>
      <c r="B31" s="14" t="s">
        <v>8242</v>
      </c>
      <c r="C31" s="14" t="s">
        <v>337</v>
      </c>
      <c r="D31" s="14" t="s">
        <v>8345</v>
      </c>
      <c r="E31" s="14" t="s">
        <v>6785</v>
      </c>
      <c r="G31" s="2033">
        <v>44669.0</v>
      </c>
      <c r="H31" s="16" t="s">
        <v>8242</v>
      </c>
      <c r="I31" s="14" t="s">
        <v>386</v>
      </c>
      <c r="J31" s="14" t="s">
        <v>8351</v>
      </c>
    </row>
    <row r="32">
      <c r="A32" s="2033">
        <v>44633.0</v>
      </c>
      <c r="B32" s="14" t="s">
        <v>8242</v>
      </c>
      <c r="C32" s="14" t="s">
        <v>337</v>
      </c>
      <c r="D32" s="14" t="s">
        <v>8345</v>
      </c>
      <c r="E32" s="14" t="s">
        <v>6754</v>
      </c>
      <c r="G32" s="2033">
        <v>44674.0</v>
      </c>
      <c r="H32" s="14" t="s">
        <v>8246</v>
      </c>
      <c r="I32" s="14" t="s">
        <v>386</v>
      </c>
      <c r="J32" s="14" t="s">
        <v>8339</v>
      </c>
    </row>
    <row r="33">
      <c r="A33" s="2033">
        <v>44633.0</v>
      </c>
      <c r="B33" s="14" t="s">
        <v>8242</v>
      </c>
      <c r="C33" s="14" t="s">
        <v>337</v>
      </c>
      <c r="D33" s="14" t="s">
        <v>8345</v>
      </c>
      <c r="E33" s="14" t="s">
        <v>6598</v>
      </c>
      <c r="G33" s="2033">
        <v>44674.0</v>
      </c>
      <c r="H33" s="14" t="s">
        <v>8246</v>
      </c>
      <c r="I33" s="14" t="s">
        <v>386</v>
      </c>
      <c r="J33" s="14" t="s">
        <v>8360</v>
      </c>
    </row>
    <row r="34">
      <c r="A34" s="2033">
        <v>44633.0</v>
      </c>
      <c r="B34" s="14" t="s">
        <v>8242</v>
      </c>
      <c r="C34" s="14" t="s">
        <v>7550</v>
      </c>
      <c r="D34" s="14" t="s">
        <v>8345</v>
      </c>
      <c r="E34" s="14" t="s">
        <v>6953</v>
      </c>
      <c r="G34" s="2033">
        <v>44674.0</v>
      </c>
      <c r="H34" s="14" t="s">
        <v>8246</v>
      </c>
      <c r="I34" s="14" t="s">
        <v>386</v>
      </c>
      <c r="J34" s="14" t="s">
        <v>8361</v>
      </c>
    </row>
    <row r="35">
      <c r="A35" s="2033">
        <v>44633.0</v>
      </c>
      <c r="B35" s="14" t="s">
        <v>8242</v>
      </c>
      <c r="C35" s="14" t="s">
        <v>7550</v>
      </c>
      <c r="D35" s="14" t="s">
        <v>8345</v>
      </c>
      <c r="E35" s="14" t="s">
        <v>6914</v>
      </c>
      <c r="G35" s="2033">
        <v>44781.0</v>
      </c>
      <c r="H35" s="14" t="s">
        <v>8246</v>
      </c>
      <c r="I35" s="14" t="s">
        <v>386</v>
      </c>
      <c r="J35" s="14" t="s">
        <v>8344</v>
      </c>
    </row>
    <row r="36">
      <c r="A36" s="2033">
        <v>44633.0</v>
      </c>
      <c r="B36" s="14" t="s">
        <v>8242</v>
      </c>
      <c r="C36" s="14" t="s">
        <v>7550</v>
      </c>
      <c r="D36" s="14" t="s">
        <v>8345</v>
      </c>
      <c r="E36" s="14" t="s">
        <v>6995</v>
      </c>
      <c r="G36" s="2033">
        <v>44781.0</v>
      </c>
      <c r="H36" s="14" t="s">
        <v>8246</v>
      </c>
      <c r="I36" s="14" t="s">
        <v>386</v>
      </c>
      <c r="J36" s="14" t="s">
        <v>8339</v>
      </c>
    </row>
    <row r="37">
      <c r="A37" s="2033">
        <v>44633.0</v>
      </c>
      <c r="B37" s="14" t="s">
        <v>8242</v>
      </c>
      <c r="C37" s="14" t="s">
        <v>8342</v>
      </c>
      <c r="D37" s="14" t="s">
        <v>8345</v>
      </c>
      <c r="E37" s="14" t="s">
        <v>7129</v>
      </c>
      <c r="G37" s="2033">
        <v>44781.0</v>
      </c>
      <c r="H37" s="14" t="s">
        <v>8246</v>
      </c>
      <c r="I37" s="14" t="s">
        <v>386</v>
      </c>
      <c r="J37" s="14" t="s">
        <v>8349</v>
      </c>
    </row>
    <row r="38">
      <c r="A38" s="2033">
        <v>44633.0</v>
      </c>
      <c r="B38" s="14" t="s">
        <v>8242</v>
      </c>
      <c r="C38" s="14" t="s">
        <v>8342</v>
      </c>
      <c r="D38" s="14" t="s">
        <v>8345</v>
      </c>
      <c r="E38" s="14" t="s">
        <v>7129</v>
      </c>
      <c r="G38" s="2033">
        <v>44781.0</v>
      </c>
      <c r="H38" s="14" t="s">
        <v>8246</v>
      </c>
      <c r="I38" s="14" t="s">
        <v>386</v>
      </c>
      <c r="J38" s="14" t="s">
        <v>8357</v>
      </c>
    </row>
    <row r="39">
      <c r="A39" s="2033">
        <v>44633.0</v>
      </c>
      <c r="B39" s="14" t="s">
        <v>8242</v>
      </c>
      <c r="C39" s="14" t="s">
        <v>8342</v>
      </c>
      <c r="D39" s="14" t="s">
        <v>8345</v>
      </c>
      <c r="E39" s="14" t="s">
        <v>7187</v>
      </c>
      <c r="G39" s="2033">
        <v>44781.0</v>
      </c>
      <c r="H39" s="14" t="s">
        <v>8246</v>
      </c>
      <c r="I39" s="14" t="s">
        <v>386</v>
      </c>
      <c r="J39" s="14" t="s">
        <v>8355</v>
      </c>
    </row>
    <row r="40">
      <c r="A40" s="2033">
        <v>44634.0</v>
      </c>
      <c r="B40" s="14" t="s">
        <v>8246</v>
      </c>
      <c r="C40" s="14" t="s">
        <v>337</v>
      </c>
      <c r="D40" s="14" t="s">
        <v>8345</v>
      </c>
      <c r="E40" s="14" t="s">
        <v>6614</v>
      </c>
      <c r="G40" s="2033">
        <v>44781.0</v>
      </c>
      <c r="H40" s="14" t="s">
        <v>8246</v>
      </c>
      <c r="I40" s="14" t="s">
        <v>386</v>
      </c>
      <c r="J40" s="14" t="s">
        <v>8360</v>
      </c>
    </row>
    <row r="41">
      <c r="A41" s="2033">
        <v>44634.0</v>
      </c>
      <c r="B41" s="14" t="s">
        <v>8246</v>
      </c>
      <c r="C41" s="14" t="s">
        <v>337</v>
      </c>
      <c r="D41" s="14" t="s">
        <v>8345</v>
      </c>
      <c r="E41" s="14" t="s">
        <v>6748</v>
      </c>
      <c r="G41" s="2033">
        <v>44781.0</v>
      </c>
      <c r="H41" s="14" t="s">
        <v>8246</v>
      </c>
      <c r="I41" s="14" t="s">
        <v>386</v>
      </c>
      <c r="J41" s="14" t="s">
        <v>8348</v>
      </c>
    </row>
    <row r="42">
      <c r="A42" s="2033">
        <v>44634.0</v>
      </c>
      <c r="B42" s="14" t="s">
        <v>8246</v>
      </c>
      <c r="C42" s="14" t="s">
        <v>337</v>
      </c>
      <c r="D42" s="14" t="s">
        <v>8345</v>
      </c>
      <c r="E42" s="14" t="s">
        <v>6561</v>
      </c>
      <c r="G42" s="2033">
        <v>44781.0</v>
      </c>
      <c r="H42" s="14" t="s">
        <v>8246</v>
      </c>
      <c r="I42" s="14" t="s">
        <v>386</v>
      </c>
      <c r="J42" s="14" t="s">
        <v>8339</v>
      </c>
    </row>
    <row r="43">
      <c r="A43" s="2033">
        <v>44634.0</v>
      </c>
      <c r="B43" s="14" t="s">
        <v>8246</v>
      </c>
      <c r="C43" s="14" t="s">
        <v>7550</v>
      </c>
      <c r="D43" s="14" t="s">
        <v>8345</v>
      </c>
      <c r="E43" s="14" t="s">
        <v>6878</v>
      </c>
      <c r="G43" s="2033">
        <v>44781.0</v>
      </c>
      <c r="H43" s="14" t="s">
        <v>8246</v>
      </c>
      <c r="I43" s="14" t="s">
        <v>386</v>
      </c>
      <c r="J43" s="14" t="s">
        <v>8351</v>
      </c>
    </row>
    <row r="44">
      <c r="A44" s="2033">
        <v>44634.0</v>
      </c>
      <c r="B44" s="14" t="s">
        <v>8246</v>
      </c>
      <c r="C44" s="14" t="s">
        <v>7550</v>
      </c>
      <c r="D44" s="14" t="s">
        <v>8345</v>
      </c>
      <c r="E44" s="14" t="s">
        <v>6890</v>
      </c>
      <c r="G44" s="2033">
        <v>44781.0</v>
      </c>
      <c r="H44" s="14" t="s">
        <v>8246</v>
      </c>
      <c r="I44" s="14" t="s">
        <v>386</v>
      </c>
      <c r="J44" s="14" t="s">
        <v>8355</v>
      </c>
    </row>
    <row r="45">
      <c r="A45" s="2033">
        <v>44634.0</v>
      </c>
      <c r="B45" s="14" t="s">
        <v>8246</v>
      </c>
      <c r="C45" s="14" t="s">
        <v>7550</v>
      </c>
      <c r="D45" s="14" t="s">
        <v>8345</v>
      </c>
      <c r="E45" s="14" t="s">
        <v>6935</v>
      </c>
      <c r="G45" s="2033">
        <v>44781.0</v>
      </c>
      <c r="H45" s="14" t="s">
        <v>8246</v>
      </c>
      <c r="I45" s="14" t="s">
        <v>386</v>
      </c>
      <c r="J45" s="14" t="s">
        <v>8347</v>
      </c>
    </row>
    <row r="46">
      <c r="A46" s="2033">
        <v>44634.0</v>
      </c>
      <c r="B46" s="14" t="s">
        <v>8246</v>
      </c>
      <c r="C46" s="14" t="s">
        <v>8342</v>
      </c>
      <c r="D46" s="14" t="s">
        <v>8345</v>
      </c>
      <c r="E46" s="14" t="s">
        <v>7022</v>
      </c>
      <c r="G46" s="2033">
        <v>44781.0</v>
      </c>
      <c r="H46" s="14" t="s">
        <v>8246</v>
      </c>
      <c r="I46" s="14" t="s">
        <v>386</v>
      </c>
      <c r="J46" s="14" t="s">
        <v>8348</v>
      </c>
    </row>
    <row r="47">
      <c r="A47" s="2033">
        <v>44634.0</v>
      </c>
      <c r="B47" s="14" t="s">
        <v>8246</v>
      </c>
      <c r="C47" s="14" t="s">
        <v>8342</v>
      </c>
      <c r="D47" s="14" t="s">
        <v>8345</v>
      </c>
      <c r="E47" s="14" t="s">
        <v>7149</v>
      </c>
      <c r="G47" s="2033">
        <v>44781.0</v>
      </c>
      <c r="H47" s="14" t="s">
        <v>8246</v>
      </c>
      <c r="I47" s="14" t="s">
        <v>386</v>
      </c>
      <c r="J47" s="14" t="s">
        <v>8344</v>
      </c>
    </row>
    <row r="48">
      <c r="A48" s="2033">
        <v>44634.0</v>
      </c>
      <c r="B48" s="14" t="s">
        <v>8246</v>
      </c>
      <c r="C48" s="14" t="s">
        <v>8342</v>
      </c>
      <c r="D48" s="14" t="s">
        <v>8345</v>
      </c>
      <c r="E48" s="14" t="s">
        <v>7041</v>
      </c>
      <c r="G48" s="2033">
        <v>44781.0</v>
      </c>
      <c r="H48" s="14" t="s">
        <v>8246</v>
      </c>
      <c r="I48" s="14" t="s">
        <v>386</v>
      </c>
      <c r="J48" s="14" t="s">
        <v>8355</v>
      </c>
    </row>
    <row r="49">
      <c r="A49" s="2033">
        <v>44634.0</v>
      </c>
      <c r="B49" s="14" t="s">
        <v>8246</v>
      </c>
      <c r="C49" s="14" t="s">
        <v>337</v>
      </c>
      <c r="D49" s="14" t="s">
        <v>8343</v>
      </c>
      <c r="E49" s="14" t="s">
        <v>6530</v>
      </c>
      <c r="G49" s="2033">
        <v>44781.0</v>
      </c>
      <c r="H49" s="14" t="s">
        <v>8246</v>
      </c>
      <c r="I49" s="14" t="s">
        <v>386</v>
      </c>
      <c r="J49" s="14" t="s">
        <v>8347</v>
      </c>
    </row>
    <row r="50">
      <c r="A50" s="2033">
        <v>44634.0</v>
      </c>
      <c r="B50" s="14" t="s">
        <v>8310</v>
      </c>
      <c r="C50" s="14" t="s">
        <v>337</v>
      </c>
      <c r="D50" s="14" t="s">
        <v>8343</v>
      </c>
      <c r="E50" s="14" t="s">
        <v>6561</v>
      </c>
      <c r="G50" s="2033">
        <v>44781.0</v>
      </c>
      <c r="H50" s="14" t="s">
        <v>8246</v>
      </c>
      <c r="I50" s="14" t="s">
        <v>212</v>
      </c>
      <c r="J50" s="14" t="s">
        <v>7328</v>
      </c>
    </row>
    <row r="51">
      <c r="A51" s="2033">
        <v>44639.0</v>
      </c>
      <c r="B51" s="16" t="s">
        <v>8246</v>
      </c>
      <c r="C51" s="14" t="s">
        <v>415</v>
      </c>
      <c r="D51" s="16" t="s">
        <v>8343</v>
      </c>
      <c r="E51" s="16" t="s">
        <v>7292</v>
      </c>
      <c r="G51" s="2033">
        <v>44781.0</v>
      </c>
      <c r="H51" s="14" t="s">
        <v>8246</v>
      </c>
      <c r="I51" s="14" t="s">
        <v>386</v>
      </c>
      <c r="J51" s="14" t="s">
        <v>8360</v>
      </c>
    </row>
    <row r="52">
      <c r="A52" s="2033">
        <v>44639.0</v>
      </c>
      <c r="B52" s="16" t="s">
        <v>8310</v>
      </c>
      <c r="C52" s="14" t="s">
        <v>415</v>
      </c>
      <c r="D52" s="16" t="s">
        <v>8343</v>
      </c>
      <c r="E52" s="16" t="s">
        <v>7205</v>
      </c>
      <c r="G52" s="2033">
        <v>44781.0</v>
      </c>
      <c r="H52" s="14" t="s">
        <v>8246</v>
      </c>
      <c r="I52" s="14" t="s">
        <v>386</v>
      </c>
      <c r="J52" s="14" t="s">
        <v>8357</v>
      </c>
    </row>
    <row r="53">
      <c r="A53" s="2032">
        <v>44640.0</v>
      </c>
      <c r="B53" s="16" t="s">
        <v>8242</v>
      </c>
      <c r="C53" s="14" t="s">
        <v>8342</v>
      </c>
      <c r="D53" s="14" t="s">
        <v>8341</v>
      </c>
      <c r="E53" s="16" t="s">
        <v>7175</v>
      </c>
      <c r="G53" s="2033">
        <v>44781.0</v>
      </c>
      <c r="H53" s="14" t="s">
        <v>8246</v>
      </c>
      <c r="I53" s="14" t="s">
        <v>386</v>
      </c>
      <c r="J53" s="14" t="s">
        <v>8347</v>
      </c>
    </row>
    <row r="54">
      <c r="A54" s="2043">
        <v>44640.0</v>
      </c>
      <c r="B54" s="2041" t="s">
        <v>8242</v>
      </c>
      <c r="C54" s="2034" t="s">
        <v>337</v>
      </c>
      <c r="D54" s="2034" t="s">
        <v>8341</v>
      </c>
      <c r="E54" s="2044" t="s">
        <v>6748</v>
      </c>
      <c r="G54" s="2033">
        <v>44781.0</v>
      </c>
      <c r="H54" s="14" t="s">
        <v>8246</v>
      </c>
      <c r="I54" s="14" t="s">
        <v>386</v>
      </c>
      <c r="J54" s="14" t="s">
        <v>8356</v>
      </c>
    </row>
    <row r="55">
      <c r="A55" s="2033">
        <v>44640.0</v>
      </c>
      <c r="B55" s="16" t="s">
        <v>8242</v>
      </c>
      <c r="C55" s="14" t="s">
        <v>415</v>
      </c>
      <c r="D55" s="16" t="s">
        <v>8337</v>
      </c>
      <c r="E55" s="16" t="s">
        <v>7286</v>
      </c>
      <c r="G55" s="2033">
        <v>44781.0</v>
      </c>
      <c r="H55" s="14" t="s">
        <v>8246</v>
      </c>
      <c r="I55" s="14" t="s">
        <v>212</v>
      </c>
      <c r="J55" s="14" t="s">
        <v>7298</v>
      </c>
    </row>
    <row r="56">
      <c r="A56" s="2033">
        <v>44640.0</v>
      </c>
      <c r="B56" s="16" t="s">
        <v>8246</v>
      </c>
      <c r="C56" s="14" t="s">
        <v>415</v>
      </c>
      <c r="D56" s="16" t="s">
        <v>8337</v>
      </c>
      <c r="E56" s="16" t="s">
        <v>7379</v>
      </c>
      <c r="G56" s="2033">
        <v>44781.0</v>
      </c>
      <c r="H56" s="14" t="s">
        <v>8246</v>
      </c>
      <c r="I56" s="14" t="s">
        <v>386</v>
      </c>
      <c r="J56" s="14" t="s">
        <v>8344</v>
      </c>
    </row>
    <row r="57">
      <c r="A57" s="2033">
        <v>44641.0</v>
      </c>
      <c r="B57" s="14" t="s">
        <v>8242</v>
      </c>
      <c r="C57" s="14" t="s">
        <v>337</v>
      </c>
      <c r="D57" s="14" t="s">
        <v>8345</v>
      </c>
      <c r="E57" s="14" t="s">
        <v>6627</v>
      </c>
      <c r="G57" s="2033">
        <v>44781.0</v>
      </c>
      <c r="H57" s="14" t="s">
        <v>8246</v>
      </c>
      <c r="I57" s="14" t="s">
        <v>386</v>
      </c>
      <c r="J57" s="14" t="s">
        <v>8359</v>
      </c>
    </row>
    <row r="58">
      <c r="A58" s="2033">
        <v>44641.0</v>
      </c>
      <c r="B58" s="14" t="s">
        <v>8242</v>
      </c>
      <c r="C58" s="14" t="s">
        <v>337</v>
      </c>
      <c r="D58" s="14" t="s">
        <v>8345</v>
      </c>
      <c r="E58" s="14" t="s">
        <v>6785</v>
      </c>
      <c r="G58" s="2033">
        <v>44781.0</v>
      </c>
      <c r="H58" s="14" t="s">
        <v>8246</v>
      </c>
      <c r="I58" s="14" t="s">
        <v>386</v>
      </c>
      <c r="J58" s="14" t="s">
        <v>8349</v>
      </c>
    </row>
    <row r="59">
      <c r="A59" s="2033">
        <v>44641.0</v>
      </c>
      <c r="B59" s="14" t="s">
        <v>8242</v>
      </c>
      <c r="C59" s="14" t="s">
        <v>337</v>
      </c>
      <c r="D59" s="14" t="s">
        <v>8345</v>
      </c>
      <c r="E59" s="14" t="s">
        <v>1226</v>
      </c>
      <c r="G59" s="2033">
        <v>44781.0</v>
      </c>
      <c r="H59" s="14" t="s">
        <v>8246</v>
      </c>
      <c r="I59" s="14" t="s">
        <v>386</v>
      </c>
      <c r="J59" s="14" t="s">
        <v>8339</v>
      </c>
    </row>
    <row r="60">
      <c r="A60" s="2033">
        <v>44641.0</v>
      </c>
      <c r="B60" s="14" t="s">
        <v>8242</v>
      </c>
      <c r="C60" s="14" t="s">
        <v>7550</v>
      </c>
      <c r="D60" s="14" t="s">
        <v>8345</v>
      </c>
      <c r="E60" s="14" t="s">
        <v>8280</v>
      </c>
      <c r="G60" s="2033">
        <v>44781.0</v>
      </c>
      <c r="H60" s="14" t="s">
        <v>8246</v>
      </c>
      <c r="I60" s="14" t="s">
        <v>386</v>
      </c>
      <c r="J60" s="14" t="s">
        <v>8348</v>
      </c>
    </row>
    <row r="61">
      <c r="A61" s="2033">
        <v>44641.0</v>
      </c>
      <c r="B61" s="14" t="s">
        <v>8242</v>
      </c>
      <c r="C61" s="14" t="s">
        <v>7550</v>
      </c>
      <c r="D61" s="14" t="s">
        <v>8345</v>
      </c>
      <c r="E61" s="14" t="s">
        <v>7010</v>
      </c>
      <c r="G61" s="2033">
        <v>44781.0</v>
      </c>
      <c r="H61" s="14" t="s">
        <v>8246</v>
      </c>
      <c r="I61" s="14" t="s">
        <v>386</v>
      </c>
      <c r="J61" s="14" t="s">
        <v>8350</v>
      </c>
    </row>
    <row r="62">
      <c r="A62" s="2033">
        <v>44641.0</v>
      </c>
      <c r="B62" s="14" t="s">
        <v>8242</v>
      </c>
      <c r="C62" s="14" t="s">
        <v>7550</v>
      </c>
      <c r="D62" s="14" t="s">
        <v>8345</v>
      </c>
      <c r="E62" s="14" t="s">
        <v>6995</v>
      </c>
      <c r="G62" s="2033">
        <v>44781.0</v>
      </c>
      <c r="H62" s="14" t="s">
        <v>8246</v>
      </c>
      <c r="I62" s="14" t="s">
        <v>386</v>
      </c>
      <c r="J62" s="14" t="s">
        <v>8359</v>
      </c>
    </row>
    <row r="63">
      <c r="A63" s="2033">
        <v>44641.0</v>
      </c>
      <c r="B63" s="14" t="s">
        <v>8242</v>
      </c>
      <c r="C63" s="14" t="s">
        <v>8342</v>
      </c>
      <c r="D63" s="14" t="s">
        <v>8345</v>
      </c>
      <c r="E63" s="14" t="s">
        <v>7096</v>
      </c>
      <c r="G63" s="2033">
        <v>44781.0</v>
      </c>
      <c r="H63" s="14" t="s">
        <v>8246</v>
      </c>
      <c r="I63" s="14" t="s">
        <v>386</v>
      </c>
      <c r="J63" s="14" t="s">
        <v>8357</v>
      </c>
    </row>
    <row r="64">
      <c r="A64" s="2033">
        <v>44641.0</v>
      </c>
      <c r="B64" s="14" t="s">
        <v>8242</v>
      </c>
      <c r="C64" s="14" t="s">
        <v>8342</v>
      </c>
      <c r="D64" s="14" t="s">
        <v>8345</v>
      </c>
      <c r="E64" s="14" t="s">
        <v>7022</v>
      </c>
      <c r="G64" s="2033">
        <v>44781.0</v>
      </c>
      <c r="H64" s="14" t="s">
        <v>8246</v>
      </c>
      <c r="I64" s="14" t="s">
        <v>386</v>
      </c>
      <c r="J64" s="14" t="s">
        <v>8351</v>
      </c>
    </row>
    <row r="65">
      <c r="A65" s="2033">
        <v>44641.0</v>
      </c>
      <c r="B65" s="14" t="s">
        <v>8242</v>
      </c>
      <c r="C65" s="14" t="s">
        <v>8342</v>
      </c>
      <c r="D65" s="14" t="s">
        <v>8345</v>
      </c>
      <c r="E65" s="14" t="s">
        <v>7028</v>
      </c>
      <c r="G65" s="2033">
        <v>44781.0</v>
      </c>
      <c r="H65" s="14" t="s">
        <v>8246</v>
      </c>
      <c r="I65" s="14" t="s">
        <v>386</v>
      </c>
      <c r="J65" s="14" t="s">
        <v>8344</v>
      </c>
    </row>
    <row r="66">
      <c r="A66" s="2033">
        <v>44641.0</v>
      </c>
      <c r="B66" s="14" t="s">
        <v>8246</v>
      </c>
      <c r="C66" s="14" t="s">
        <v>337</v>
      </c>
      <c r="D66" s="14" t="s">
        <v>8345</v>
      </c>
      <c r="E66" s="14" t="s">
        <v>6614</v>
      </c>
      <c r="G66" s="2033">
        <v>44781.0</v>
      </c>
      <c r="H66" s="14" t="s">
        <v>8246</v>
      </c>
      <c r="I66" s="14" t="s">
        <v>386</v>
      </c>
      <c r="J66" s="14" t="s">
        <v>8352</v>
      </c>
    </row>
    <row r="67">
      <c r="A67" s="2033">
        <v>44641.0</v>
      </c>
      <c r="B67" s="14" t="s">
        <v>8246</v>
      </c>
      <c r="C67" s="14" t="s">
        <v>337</v>
      </c>
      <c r="D67" s="14" t="s">
        <v>8345</v>
      </c>
      <c r="E67" s="14" t="s">
        <v>6748</v>
      </c>
      <c r="G67" s="2033">
        <v>44781.0</v>
      </c>
      <c r="H67" s="14" t="s">
        <v>8246</v>
      </c>
      <c r="I67" s="14" t="s">
        <v>386</v>
      </c>
      <c r="J67" s="14" t="s">
        <v>8351</v>
      </c>
    </row>
    <row r="68">
      <c r="A68" s="2033">
        <v>44641.0</v>
      </c>
      <c r="B68" s="14" t="s">
        <v>8246</v>
      </c>
      <c r="C68" s="14" t="s">
        <v>337</v>
      </c>
      <c r="D68" s="14" t="s">
        <v>8345</v>
      </c>
      <c r="E68" s="14" t="s">
        <v>6679</v>
      </c>
      <c r="G68" s="2033">
        <v>44781.0</v>
      </c>
      <c r="H68" s="14" t="s">
        <v>8246</v>
      </c>
      <c r="I68" s="14" t="s">
        <v>386</v>
      </c>
      <c r="J68" s="14" t="s">
        <v>8344</v>
      </c>
    </row>
    <row r="69">
      <c r="A69" s="2033">
        <v>44641.0</v>
      </c>
      <c r="B69" s="14" t="s">
        <v>8246</v>
      </c>
      <c r="C69" s="14" t="s">
        <v>7550</v>
      </c>
      <c r="D69" s="14" t="s">
        <v>8345</v>
      </c>
      <c r="E69" s="14" t="s">
        <v>6896</v>
      </c>
      <c r="G69" s="2033">
        <v>44888.0</v>
      </c>
      <c r="H69" s="16" t="s">
        <v>8242</v>
      </c>
      <c r="I69" s="14" t="s">
        <v>386</v>
      </c>
      <c r="J69" s="14" t="s">
        <v>8339</v>
      </c>
    </row>
    <row r="70">
      <c r="A70" s="2033">
        <v>44641.0</v>
      </c>
      <c r="B70" s="14" t="s">
        <v>8246</v>
      </c>
      <c r="C70" s="14" t="s">
        <v>7550</v>
      </c>
      <c r="D70" s="14" t="s">
        <v>8345</v>
      </c>
      <c r="E70" s="14" t="s">
        <v>6959</v>
      </c>
      <c r="G70" s="2033">
        <v>44888.0</v>
      </c>
      <c r="H70" s="16" t="s">
        <v>8242</v>
      </c>
      <c r="I70" s="14" t="s">
        <v>386</v>
      </c>
      <c r="J70" s="14" t="s">
        <v>8348</v>
      </c>
    </row>
    <row r="71">
      <c r="A71" s="2033">
        <v>44641.0</v>
      </c>
      <c r="B71" s="14" t="s">
        <v>8246</v>
      </c>
      <c r="C71" s="14" t="s">
        <v>7550</v>
      </c>
      <c r="D71" s="14" t="s">
        <v>8345</v>
      </c>
      <c r="E71" s="14" t="s">
        <v>6914</v>
      </c>
      <c r="G71" s="2033">
        <v>44888.0</v>
      </c>
      <c r="H71" s="16" t="s">
        <v>8242</v>
      </c>
      <c r="I71" s="14" t="s">
        <v>386</v>
      </c>
      <c r="J71" s="14" t="s">
        <v>8347</v>
      </c>
    </row>
    <row r="72">
      <c r="A72" s="2033">
        <v>44641.0</v>
      </c>
      <c r="B72" s="14" t="s">
        <v>8246</v>
      </c>
      <c r="C72" s="14" t="s">
        <v>8342</v>
      </c>
      <c r="D72" s="14" t="s">
        <v>8345</v>
      </c>
      <c r="E72" s="14" t="s">
        <v>7084</v>
      </c>
      <c r="G72" s="2033">
        <v>44888.0</v>
      </c>
      <c r="H72" s="16" t="s">
        <v>8242</v>
      </c>
      <c r="I72" s="14" t="s">
        <v>386</v>
      </c>
      <c r="J72" s="14" t="s">
        <v>8347</v>
      </c>
    </row>
    <row r="73">
      <c r="A73" s="2033">
        <v>44641.0</v>
      </c>
      <c r="B73" s="14" t="s">
        <v>8246</v>
      </c>
      <c r="C73" s="14" t="s">
        <v>8342</v>
      </c>
      <c r="D73" s="14" t="s">
        <v>8345</v>
      </c>
      <c r="E73" s="14" t="s">
        <v>8354</v>
      </c>
      <c r="G73" s="2033">
        <v>44888.0</v>
      </c>
      <c r="H73" s="16" t="s">
        <v>8242</v>
      </c>
      <c r="I73" s="14" t="s">
        <v>386</v>
      </c>
      <c r="J73" s="14" t="s">
        <v>8344</v>
      </c>
    </row>
    <row r="74">
      <c r="A74" s="2033">
        <v>44641.0</v>
      </c>
      <c r="B74" s="14" t="s">
        <v>8246</v>
      </c>
      <c r="C74" s="14" t="s">
        <v>8342</v>
      </c>
      <c r="D74" s="14" t="s">
        <v>8345</v>
      </c>
      <c r="E74" s="14" t="s">
        <v>7098</v>
      </c>
      <c r="G74" s="2033">
        <v>44888.0</v>
      </c>
      <c r="H74" s="16" t="s">
        <v>8242</v>
      </c>
      <c r="I74" s="14" t="s">
        <v>212</v>
      </c>
      <c r="J74" s="14" t="s">
        <v>7385</v>
      </c>
    </row>
    <row r="75">
      <c r="A75" s="2032">
        <v>44647.0</v>
      </c>
      <c r="B75" s="16" t="s">
        <v>8242</v>
      </c>
      <c r="C75" s="14" t="s">
        <v>415</v>
      </c>
      <c r="D75" s="14" t="s">
        <v>8341</v>
      </c>
      <c r="E75" s="16" t="s">
        <v>7286</v>
      </c>
      <c r="G75" s="2033">
        <v>44888.0</v>
      </c>
      <c r="H75" s="16" t="s">
        <v>8242</v>
      </c>
      <c r="I75" s="14" t="s">
        <v>386</v>
      </c>
      <c r="J75" s="14" t="s">
        <v>8356</v>
      </c>
    </row>
    <row r="76">
      <c r="A76" s="2033">
        <v>44647.0</v>
      </c>
      <c r="B76" s="16" t="s">
        <v>8242</v>
      </c>
      <c r="C76" s="14" t="s">
        <v>415</v>
      </c>
      <c r="D76" s="16" t="s">
        <v>8337</v>
      </c>
      <c r="E76" s="16" t="s">
        <v>7405</v>
      </c>
      <c r="G76" s="2033">
        <v>44888.0</v>
      </c>
      <c r="H76" s="16" t="s">
        <v>8242</v>
      </c>
      <c r="I76" s="14" t="s">
        <v>212</v>
      </c>
      <c r="J76" s="14" t="s">
        <v>7340</v>
      </c>
    </row>
    <row r="77">
      <c r="A77" s="2033">
        <v>44647.0</v>
      </c>
      <c r="B77" s="16" t="s">
        <v>8246</v>
      </c>
      <c r="C77" s="14" t="s">
        <v>415</v>
      </c>
      <c r="D77" s="16" t="s">
        <v>8337</v>
      </c>
      <c r="E77" s="16" t="s">
        <v>7385</v>
      </c>
      <c r="G77" s="2033">
        <v>44888.0</v>
      </c>
      <c r="H77" s="16" t="s">
        <v>8242</v>
      </c>
      <c r="I77" s="14" t="s">
        <v>386</v>
      </c>
      <c r="J77" s="14" t="s">
        <v>8351</v>
      </c>
    </row>
    <row r="78">
      <c r="A78" s="2033">
        <v>44649.0</v>
      </c>
      <c r="B78" s="14" t="s">
        <v>8242</v>
      </c>
      <c r="C78" s="14" t="s">
        <v>337</v>
      </c>
      <c r="D78" s="14" t="s">
        <v>8345</v>
      </c>
      <c r="E78" s="14" t="s">
        <v>1226</v>
      </c>
      <c r="G78" s="2033">
        <v>44888.0</v>
      </c>
      <c r="H78" s="16" t="s">
        <v>8242</v>
      </c>
      <c r="I78" s="14" t="s">
        <v>386</v>
      </c>
      <c r="J78" s="14" t="s">
        <v>8355</v>
      </c>
    </row>
    <row r="79">
      <c r="A79" s="2033">
        <v>44649.0</v>
      </c>
      <c r="B79" s="14" t="s">
        <v>8242</v>
      </c>
      <c r="C79" s="14" t="s">
        <v>337</v>
      </c>
      <c r="D79" s="14" t="s">
        <v>8345</v>
      </c>
      <c r="E79" s="14" t="s">
        <v>6645</v>
      </c>
      <c r="G79" s="2033">
        <v>44888.0</v>
      </c>
      <c r="H79" s="16" t="s">
        <v>8242</v>
      </c>
      <c r="I79" s="14" t="s">
        <v>386</v>
      </c>
      <c r="J79" s="14" t="s">
        <v>8352</v>
      </c>
    </row>
    <row r="80">
      <c r="A80" s="2033">
        <v>44649.0</v>
      </c>
      <c r="B80" s="14" t="s">
        <v>8242</v>
      </c>
      <c r="C80" s="14" t="s">
        <v>337</v>
      </c>
      <c r="D80" s="14" t="s">
        <v>8345</v>
      </c>
      <c r="E80" s="14" t="s">
        <v>1226</v>
      </c>
      <c r="G80" s="2033">
        <v>44888.0</v>
      </c>
      <c r="H80" s="16" t="s">
        <v>8242</v>
      </c>
      <c r="I80" s="14" t="s">
        <v>386</v>
      </c>
      <c r="J80" s="14" t="s">
        <v>8352</v>
      </c>
    </row>
    <row r="81">
      <c r="A81" s="2033">
        <v>44649.0</v>
      </c>
      <c r="B81" s="14" t="s">
        <v>8242</v>
      </c>
      <c r="C81" s="14" t="s">
        <v>7550</v>
      </c>
      <c r="D81" s="14" t="s">
        <v>8345</v>
      </c>
      <c r="E81" s="14" t="s">
        <v>6947</v>
      </c>
      <c r="G81" s="2033">
        <v>44888.0</v>
      </c>
      <c r="H81" s="16" t="s">
        <v>8242</v>
      </c>
      <c r="I81" s="14" t="s">
        <v>386</v>
      </c>
      <c r="J81" s="14" t="s">
        <v>8359</v>
      </c>
    </row>
    <row r="82">
      <c r="A82" s="2033">
        <v>44649.0</v>
      </c>
      <c r="B82" s="14" t="s">
        <v>8242</v>
      </c>
      <c r="C82" s="14" t="s">
        <v>7550</v>
      </c>
      <c r="D82" s="14" t="s">
        <v>8345</v>
      </c>
      <c r="E82" s="14" t="s">
        <v>6914</v>
      </c>
      <c r="G82" s="2033">
        <v>44888.0</v>
      </c>
      <c r="H82" s="16" t="s">
        <v>8242</v>
      </c>
      <c r="I82" s="14" t="s">
        <v>386</v>
      </c>
      <c r="J82" s="14" t="s">
        <v>8344</v>
      </c>
    </row>
    <row r="83">
      <c r="A83" s="2033">
        <v>44649.0</v>
      </c>
      <c r="B83" s="14" t="s">
        <v>8242</v>
      </c>
      <c r="C83" s="14" t="s">
        <v>7550</v>
      </c>
      <c r="D83" s="14" t="s">
        <v>8345</v>
      </c>
      <c r="E83" s="14" t="s">
        <v>6935</v>
      </c>
      <c r="G83" s="2033">
        <v>44888.0</v>
      </c>
      <c r="H83" s="16" t="s">
        <v>8242</v>
      </c>
      <c r="I83" s="14" t="s">
        <v>386</v>
      </c>
      <c r="J83" s="14" t="s">
        <v>8357</v>
      </c>
    </row>
    <row r="84">
      <c r="A84" s="2033">
        <v>44649.0</v>
      </c>
      <c r="B84" s="14" t="s">
        <v>8242</v>
      </c>
      <c r="C84" s="14" t="s">
        <v>8342</v>
      </c>
      <c r="D84" s="14" t="s">
        <v>8345</v>
      </c>
      <c r="E84" s="14" t="s">
        <v>7098</v>
      </c>
      <c r="G84" s="2033">
        <v>44888.0</v>
      </c>
      <c r="H84" s="16" t="s">
        <v>8242</v>
      </c>
      <c r="I84" s="14" t="s">
        <v>386</v>
      </c>
      <c r="J84" s="14" t="s">
        <v>8349</v>
      </c>
    </row>
    <row r="85">
      <c r="A85" s="2033">
        <v>44649.0</v>
      </c>
      <c r="B85" s="14" t="s">
        <v>8242</v>
      </c>
      <c r="C85" s="14" t="s">
        <v>8342</v>
      </c>
      <c r="D85" s="14" t="s">
        <v>8345</v>
      </c>
      <c r="E85" s="14" t="s">
        <v>7028</v>
      </c>
      <c r="G85" s="2033">
        <v>44888.0</v>
      </c>
      <c r="H85" s="16" t="s">
        <v>8242</v>
      </c>
      <c r="I85" s="14" t="s">
        <v>386</v>
      </c>
      <c r="J85" s="14" t="s">
        <v>8347</v>
      </c>
    </row>
    <row r="86">
      <c r="A86" s="2033">
        <v>44649.0</v>
      </c>
      <c r="B86" s="14" t="s">
        <v>8242</v>
      </c>
      <c r="C86" s="14" t="s">
        <v>8342</v>
      </c>
      <c r="D86" s="14" t="s">
        <v>8345</v>
      </c>
      <c r="E86" s="14" t="s">
        <v>7029</v>
      </c>
      <c r="G86" s="2033">
        <v>44888.0</v>
      </c>
      <c r="H86" s="16" t="s">
        <v>8242</v>
      </c>
      <c r="I86" s="14" t="s">
        <v>386</v>
      </c>
      <c r="J86" s="14" t="s">
        <v>8348</v>
      </c>
    </row>
    <row r="87">
      <c r="A87" s="2033">
        <v>44649.0</v>
      </c>
      <c r="B87" s="14" t="s">
        <v>8246</v>
      </c>
      <c r="C87" s="14" t="s">
        <v>337</v>
      </c>
      <c r="D87" s="14" t="s">
        <v>8345</v>
      </c>
      <c r="E87" s="14" t="s">
        <v>6658</v>
      </c>
      <c r="G87" s="2033">
        <v>44888.0</v>
      </c>
      <c r="H87" s="16" t="s">
        <v>8242</v>
      </c>
      <c r="I87" s="14" t="s">
        <v>386</v>
      </c>
      <c r="J87" s="14" t="s">
        <v>8356</v>
      </c>
    </row>
    <row r="88">
      <c r="A88" s="2033">
        <v>44649.0</v>
      </c>
      <c r="B88" s="14" t="s">
        <v>8246</v>
      </c>
      <c r="C88" s="14" t="s">
        <v>337</v>
      </c>
      <c r="D88" s="14" t="s">
        <v>8345</v>
      </c>
      <c r="E88" s="14" t="s">
        <v>6785</v>
      </c>
      <c r="G88" s="2033">
        <v>44888.0</v>
      </c>
      <c r="H88" s="16" t="s">
        <v>8242</v>
      </c>
      <c r="I88" s="14" t="s">
        <v>212</v>
      </c>
      <c r="J88" s="14" t="s">
        <v>7426</v>
      </c>
    </row>
    <row r="89">
      <c r="A89" s="2033">
        <v>44649.0</v>
      </c>
      <c r="B89" s="14" t="s">
        <v>8246</v>
      </c>
      <c r="C89" s="14" t="s">
        <v>337</v>
      </c>
      <c r="D89" s="14" t="s">
        <v>8345</v>
      </c>
      <c r="E89" s="14" t="s">
        <v>6606</v>
      </c>
    </row>
    <row r="90">
      <c r="A90" s="2033">
        <v>44649.0</v>
      </c>
      <c r="B90" s="14" t="s">
        <v>8246</v>
      </c>
      <c r="C90" s="14" t="s">
        <v>7550</v>
      </c>
      <c r="D90" s="14" t="s">
        <v>8345</v>
      </c>
      <c r="E90" s="14" t="s">
        <v>6935</v>
      </c>
    </row>
    <row r="91">
      <c r="A91" s="2033">
        <v>44649.0</v>
      </c>
      <c r="B91" s="14" t="s">
        <v>8246</v>
      </c>
      <c r="C91" s="14" t="s">
        <v>7550</v>
      </c>
      <c r="D91" s="14" t="s">
        <v>8345</v>
      </c>
      <c r="E91" s="14" t="s">
        <v>6941</v>
      </c>
    </row>
    <row r="92">
      <c r="A92" s="2033">
        <v>44649.0</v>
      </c>
      <c r="B92" s="14" t="s">
        <v>8246</v>
      </c>
      <c r="C92" s="14" t="s">
        <v>7550</v>
      </c>
      <c r="D92" s="14" t="s">
        <v>8345</v>
      </c>
      <c r="E92" s="14" t="s">
        <v>6824</v>
      </c>
    </row>
    <row r="93">
      <c r="A93" s="2033">
        <v>44649.0</v>
      </c>
      <c r="B93" s="14" t="s">
        <v>8246</v>
      </c>
      <c r="C93" s="14" t="s">
        <v>8342</v>
      </c>
      <c r="D93" s="14" t="s">
        <v>8345</v>
      </c>
      <c r="E93" s="14" t="s">
        <v>7149</v>
      </c>
    </row>
    <row r="94">
      <c r="A94" s="2033">
        <v>44649.0</v>
      </c>
      <c r="B94" s="14" t="s">
        <v>8246</v>
      </c>
      <c r="C94" s="14" t="s">
        <v>8342</v>
      </c>
      <c r="D94" s="14" t="s">
        <v>8345</v>
      </c>
      <c r="E94" s="14" t="s">
        <v>7028</v>
      </c>
    </row>
    <row r="95">
      <c r="A95" s="2033">
        <v>44649.0</v>
      </c>
      <c r="B95" s="14" t="s">
        <v>8246</v>
      </c>
      <c r="C95" s="14" t="s">
        <v>8342</v>
      </c>
      <c r="D95" s="14" t="s">
        <v>8345</v>
      </c>
      <c r="E95" s="14" t="s">
        <v>7149</v>
      </c>
    </row>
    <row r="96">
      <c r="A96" s="2033">
        <v>44651.0</v>
      </c>
      <c r="B96" s="16" t="s">
        <v>8246</v>
      </c>
      <c r="C96" s="14" t="s">
        <v>415</v>
      </c>
      <c r="D96" s="16" t="s">
        <v>8362</v>
      </c>
      <c r="E96" s="16" t="s">
        <v>7286</v>
      </c>
    </row>
    <row r="97">
      <c r="A97" s="2033">
        <v>44652.0</v>
      </c>
      <c r="B97" s="16" t="s">
        <v>8242</v>
      </c>
      <c r="C97" s="14" t="s">
        <v>415</v>
      </c>
      <c r="D97" s="14" t="s">
        <v>8363</v>
      </c>
      <c r="E97" s="14" t="s">
        <v>8364</v>
      </c>
    </row>
    <row r="98">
      <c r="A98" s="2033">
        <v>44652.0</v>
      </c>
      <c r="B98" s="16" t="s">
        <v>8242</v>
      </c>
      <c r="C98" s="14" t="s">
        <v>415</v>
      </c>
      <c r="D98" s="14" t="s">
        <v>8365</v>
      </c>
      <c r="E98" s="14" t="s">
        <v>7398</v>
      </c>
    </row>
    <row r="99">
      <c r="A99" s="2033">
        <v>44652.0</v>
      </c>
      <c r="B99" s="16" t="s">
        <v>8242</v>
      </c>
      <c r="C99" s="14" t="s">
        <v>415</v>
      </c>
      <c r="D99" s="14" t="s">
        <v>8365</v>
      </c>
      <c r="E99" s="14" t="s">
        <v>7223</v>
      </c>
    </row>
    <row r="100">
      <c r="A100" s="2033">
        <v>44652.0</v>
      </c>
      <c r="B100" s="16" t="s">
        <v>8246</v>
      </c>
      <c r="C100" s="14" t="s">
        <v>415</v>
      </c>
      <c r="D100" s="14" t="s">
        <v>8363</v>
      </c>
      <c r="E100" s="14" t="s">
        <v>8358</v>
      </c>
    </row>
    <row r="101">
      <c r="A101" s="2033">
        <v>44652.0</v>
      </c>
      <c r="B101" s="16" t="s">
        <v>8246</v>
      </c>
      <c r="C101" s="14" t="s">
        <v>415</v>
      </c>
      <c r="D101" s="14" t="s">
        <v>8365</v>
      </c>
      <c r="E101" s="14" t="s">
        <v>7426</v>
      </c>
    </row>
    <row r="102">
      <c r="A102" s="2033">
        <v>44652.0</v>
      </c>
      <c r="B102" s="16" t="s">
        <v>8246</v>
      </c>
      <c r="C102" s="14" t="s">
        <v>415</v>
      </c>
      <c r="D102" s="14" t="s">
        <v>8365</v>
      </c>
      <c r="E102" s="14" t="s">
        <v>7205</v>
      </c>
    </row>
    <row r="103">
      <c r="A103" s="2033">
        <v>44654.0</v>
      </c>
      <c r="B103" s="16" t="s">
        <v>8242</v>
      </c>
      <c r="C103" s="14" t="s">
        <v>415</v>
      </c>
      <c r="D103" s="16" t="s">
        <v>8337</v>
      </c>
      <c r="E103" s="16" t="s">
        <v>7426</v>
      </c>
    </row>
    <row r="104">
      <c r="A104" s="2033">
        <v>44654.0</v>
      </c>
      <c r="B104" s="16" t="s">
        <v>8246</v>
      </c>
      <c r="C104" s="14" t="s">
        <v>415</v>
      </c>
      <c r="D104" s="16" t="s">
        <v>8337</v>
      </c>
      <c r="E104" s="16" t="s">
        <v>7408</v>
      </c>
    </row>
    <row r="105">
      <c r="A105" s="2033">
        <v>44654.0</v>
      </c>
      <c r="B105" s="16" t="s">
        <v>8242</v>
      </c>
      <c r="C105" s="14" t="s">
        <v>415</v>
      </c>
      <c r="D105" s="16" t="s">
        <v>4555</v>
      </c>
      <c r="E105" s="16" t="s">
        <v>7199</v>
      </c>
    </row>
    <row r="106">
      <c r="A106" s="2033">
        <v>44654.0</v>
      </c>
      <c r="B106" s="16" t="s">
        <v>8242</v>
      </c>
      <c r="C106" s="14" t="s">
        <v>337</v>
      </c>
      <c r="D106" s="16" t="s">
        <v>4555</v>
      </c>
      <c r="E106" s="14" t="s">
        <v>8366</v>
      </c>
    </row>
    <row r="107">
      <c r="A107" s="2033">
        <v>44654.0</v>
      </c>
      <c r="B107" s="16" t="s">
        <v>8242</v>
      </c>
      <c r="C107" s="14" t="s">
        <v>7550</v>
      </c>
      <c r="D107" s="16" t="s">
        <v>4555</v>
      </c>
      <c r="E107" s="14" t="s">
        <v>6935</v>
      </c>
    </row>
    <row r="108">
      <c r="A108" s="2033">
        <v>44654.0</v>
      </c>
      <c r="B108" s="16" t="s">
        <v>8242</v>
      </c>
      <c r="C108" s="14" t="s">
        <v>8342</v>
      </c>
      <c r="D108" s="16" t="s">
        <v>4555</v>
      </c>
      <c r="E108" s="14" t="s">
        <v>7163</v>
      </c>
    </row>
    <row r="109">
      <c r="A109" s="2033">
        <v>44655.0</v>
      </c>
      <c r="B109" s="14" t="s">
        <v>8242</v>
      </c>
      <c r="C109" s="14" t="s">
        <v>337</v>
      </c>
      <c r="D109" s="14" t="s">
        <v>8345</v>
      </c>
      <c r="E109" s="14" t="s">
        <v>6517</v>
      </c>
    </row>
    <row r="110">
      <c r="A110" s="2033">
        <v>44655.0</v>
      </c>
      <c r="B110" s="14" t="s">
        <v>8242</v>
      </c>
      <c r="C110" s="14" t="s">
        <v>337</v>
      </c>
      <c r="D110" s="14" t="s">
        <v>8345</v>
      </c>
      <c r="E110" s="14" t="s">
        <v>6542</v>
      </c>
    </row>
    <row r="111">
      <c r="A111" s="2033">
        <v>44655.0</v>
      </c>
      <c r="B111" s="14" t="s">
        <v>8242</v>
      </c>
      <c r="C111" s="14" t="s">
        <v>337</v>
      </c>
      <c r="D111" s="14" t="s">
        <v>8345</v>
      </c>
      <c r="E111" s="14" t="s">
        <v>6779</v>
      </c>
    </row>
    <row r="112">
      <c r="A112" s="2033">
        <v>44655.0</v>
      </c>
      <c r="B112" s="14" t="s">
        <v>8242</v>
      </c>
      <c r="C112" s="14" t="s">
        <v>7550</v>
      </c>
      <c r="D112" s="14" t="s">
        <v>8345</v>
      </c>
      <c r="E112" s="14" t="s">
        <v>6890</v>
      </c>
    </row>
    <row r="113">
      <c r="A113" s="2033">
        <v>44655.0</v>
      </c>
      <c r="B113" s="14" t="s">
        <v>8242</v>
      </c>
      <c r="C113" s="14" t="s">
        <v>7550</v>
      </c>
      <c r="D113" s="14" t="s">
        <v>8345</v>
      </c>
      <c r="E113" s="14" t="s">
        <v>6824</v>
      </c>
    </row>
    <row r="114">
      <c r="A114" s="2033">
        <v>44655.0</v>
      </c>
      <c r="B114" s="14" t="s">
        <v>8242</v>
      </c>
      <c r="C114" s="14" t="s">
        <v>7550</v>
      </c>
      <c r="D114" s="14" t="s">
        <v>8345</v>
      </c>
      <c r="E114" s="14" t="s">
        <v>6854</v>
      </c>
    </row>
    <row r="115">
      <c r="A115" s="2033">
        <v>44655.0</v>
      </c>
      <c r="B115" s="14" t="s">
        <v>8242</v>
      </c>
      <c r="C115" s="14" t="s">
        <v>8342</v>
      </c>
      <c r="D115" s="14" t="s">
        <v>8345</v>
      </c>
      <c r="E115" s="14" t="s">
        <v>7175</v>
      </c>
    </row>
    <row r="116">
      <c r="A116" s="2033">
        <v>44655.0</v>
      </c>
      <c r="B116" s="14" t="s">
        <v>8242</v>
      </c>
      <c r="C116" s="14" t="s">
        <v>8342</v>
      </c>
      <c r="D116" s="14" t="s">
        <v>8345</v>
      </c>
      <c r="E116" s="14" t="s">
        <v>7041</v>
      </c>
    </row>
    <row r="117">
      <c r="A117" s="2033">
        <v>44655.0</v>
      </c>
      <c r="B117" s="14" t="s">
        <v>8242</v>
      </c>
      <c r="C117" s="14" t="s">
        <v>8342</v>
      </c>
      <c r="D117" s="14" t="s">
        <v>8345</v>
      </c>
      <c r="E117" s="14" t="s">
        <v>7098</v>
      </c>
    </row>
    <row r="118">
      <c r="A118" s="2033">
        <v>44655.0</v>
      </c>
      <c r="B118" s="14" t="s">
        <v>8246</v>
      </c>
      <c r="C118" s="14" t="s">
        <v>337</v>
      </c>
      <c r="D118" s="14" t="s">
        <v>8345</v>
      </c>
      <c r="E118" s="14" t="s">
        <v>6754</v>
      </c>
    </row>
    <row r="119">
      <c r="A119" s="2033">
        <v>44655.0</v>
      </c>
      <c r="B119" s="14" t="s">
        <v>8246</v>
      </c>
      <c r="C119" s="14" t="s">
        <v>337</v>
      </c>
      <c r="D119" s="14" t="s">
        <v>8345</v>
      </c>
      <c r="E119" s="14" t="s">
        <v>6621</v>
      </c>
    </row>
    <row r="120">
      <c r="A120" s="2033">
        <v>44655.0</v>
      </c>
      <c r="B120" s="14" t="s">
        <v>8246</v>
      </c>
      <c r="C120" s="14" t="s">
        <v>337</v>
      </c>
      <c r="D120" s="14" t="s">
        <v>8345</v>
      </c>
      <c r="E120" s="14" t="s">
        <v>6798</v>
      </c>
    </row>
    <row r="121">
      <c r="A121" s="2033">
        <v>44655.0</v>
      </c>
      <c r="B121" s="14" t="s">
        <v>8246</v>
      </c>
      <c r="C121" s="14" t="s">
        <v>7550</v>
      </c>
      <c r="D121" s="14" t="s">
        <v>8345</v>
      </c>
      <c r="E121" s="14" t="s">
        <v>6914</v>
      </c>
    </row>
    <row r="122">
      <c r="A122" s="2033">
        <v>44655.0</v>
      </c>
      <c r="B122" s="14" t="s">
        <v>8246</v>
      </c>
      <c r="C122" s="14" t="s">
        <v>7550</v>
      </c>
      <c r="D122" s="14" t="s">
        <v>8345</v>
      </c>
      <c r="E122" s="14" t="s">
        <v>6929</v>
      </c>
    </row>
    <row r="123">
      <c r="A123" s="2033">
        <v>44655.0</v>
      </c>
      <c r="B123" s="14" t="s">
        <v>8246</v>
      </c>
      <c r="C123" s="14" t="s">
        <v>7550</v>
      </c>
      <c r="D123" s="14" t="s">
        <v>8345</v>
      </c>
      <c r="E123" s="14" t="s">
        <v>6842</v>
      </c>
    </row>
    <row r="124">
      <c r="A124" s="2033">
        <v>44655.0</v>
      </c>
      <c r="B124" s="14" t="s">
        <v>8246</v>
      </c>
      <c r="C124" s="14" t="s">
        <v>8342</v>
      </c>
      <c r="D124" s="14" t="s">
        <v>8345</v>
      </c>
      <c r="E124" s="14" t="s">
        <v>7028</v>
      </c>
    </row>
    <row r="125">
      <c r="A125" s="2033">
        <v>44655.0</v>
      </c>
      <c r="B125" s="14" t="s">
        <v>8246</v>
      </c>
      <c r="C125" s="14" t="s">
        <v>8342</v>
      </c>
      <c r="D125" s="14" t="s">
        <v>8345</v>
      </c>
      <c r="E125" s="14" t="s">
        <v>7098</v>
      </c>
    </row>
    <row r="126">
      <c r="A126" s="2033">
        <v>44655.0</v>
      </c>
      <c r="B126" s="14" t="s">
        <v>8246</v>
      </c>
      <c r="C126" s="14" t="s">
        <v>8342</v>
      </c>
      <c r="D126" s="14" t="s">
        <v>8345</v>
      </c>
      <c r="E126" s="14" t="s">
        <v>7028</v>
      </c>
    </row>
    <row r="127">
      <c r="A127" s="2033">
        <v>44657.0</v>
      </c>
      <c r="B127" s="14" t="s">
        <v>8246</v>
      </c>
      <c r="C127" s="14" t="s">
        <v>7550</v>
      </c>
      <c r="D127" s="14" t="s">
        <v>8343</v>
      </c>
      <c r="E127" s="14" t="s">
        <v>6878</v>
      </c>
    </row>
    <row r="128">
      <c r="A128" s="2033">
        <v>44657.0</v>
      </c>
      <c r="B128" s="14" t="s">
        <v>8246</v>
      </c>
      <c r="C128" s="14" t="s">
        <v>415</v>
      </c>
      <c r="D128" s="14" t="s">
        <v>8343</v>
      </c>
      <c r="E128" s="14" t="s">
        <v>7426</v>
      </c>
    </row>
    <row r="129">
      <c r="A129" s="2033">
        <v>44657.0</v>
      </c>
      <c r="B129" s="14" t="s">
        <v>8310</v>
      </c>
      <c r="C129" s="14" t="s">
        <v>415</v>
      </c>
      <c r="D129" s="14" t="s">
        <v>8343</v>
      </c>
      <c r="E129" s="14" t="s">
        <v>7426</v>
      </c>
    </row>
    <row r="130">
      <c r="A130" s="2033">
        <v>44657.0</v>
      </c>
      <c r="B130" s="14" t="s">
        <v>8246</v>
      </c>
      <c r="C130" s="14" t="s">
        <v>337</v>
      </c>
      <c r="D130" s="14" t="s">
        <v>8343</v>
      </c>
      <c r="E130" s="14" t="s">
        <v>6615</v>
      </c>
    </row>
    <row r="131">
      <c r="A131" s="2033">
        <v>44657.0</v>
      </c>
      <c r="B131" s="14" t="s">
        <v>8310</v>
      </c>
      <c r="C131" s="14" t="s">
        <v>337</v>
      </c>
      <c r="D131" s="14" t="s">
        <v>8343</v>
      </c>
      <c r="E131" s="14" t="s">
        <v>6627</v>
      </c>
    </row>
    <row r="132">
      <c r="A132" s="2033">
        <v>44658.0</v>
      </c>
      <c r="B132" s="16" t="s">
        <v>8242</v>
      </c>
      <c r="C132" s="14" t="s">
        <v>415</v>
      </c>
      <c r="D132" s="16" t="s">
        <v>8337</v>
      </c>
      <c r="E132" s="16" t="s">
        <v>7322</v>
      </c>
    </row>
    <row r="133">
      <c r="A133" s="2033">
        <v>44661.0</v>
      </c>
      <c r="B133" s="16" t="s">
        <v>8246</v>
      </c>
      <c r="C133" s="14" t="s">
        <v>415</v>
      </c>
      <c r="D133" s="16" t="s">
        <v>8337</v>
      </c>
      <c r="E133" s="16" t="s">
        <v>7426</v>
      </c>
    </row>
    <row r="134">
      <c r="A134" s="2033">
        <v>44662.0</v>
      </c>
      <c r="B134" s="14" t="s">
        <v>8242</v>
      </c>
      <c r="C134" s="14" t="s">
        <v>337</v>
      </c>
      <c r="D134" s="14" t="s">
        <v>8345</v>
      </c>
      <c r="E134" s="14" t="s">
        <v>6627</v>
      </c>
    </row>
    <row r="135">
      <c r="A135" s="2033">
        <v>44662.0</v>
      </c>
      <c r="B135" s="14" t="s">
        <v>8242</v>
      </c>
      <c r="C135" s="14" t="s">
        <v>337</v>
      </c>
      <c r="D135" s="14" t="s">
        <v>8345</v>
      </c>
      <c r="E135" s="14" t="s">
        <v>6798</v>
      </c>
    </row>
    <row r="136">
      <c r="A136" s="2033">
        <v>44662.0</v>
      </c>
      <c r="B136" s="14" t="s">
        <v>8242</v>
      </c>
      <c r="C136" s="14" t="s">
        <v>337</v>
      </c>
      <c r="D136" s="14" t="s">
        <v>8345</v>
      </c>
      <c r="E136" s="14" t="s">
        <v>6779</v>
      </c>
    </row>
    <row r="137">
      <c r="A137" s="2033">
        <v>44662.0</v>
      </c>
      <c r="B137" s="14" t="s">
        <v>8242</v>
      </c>
      <c r="C137" s="14" t="s">
        <v>7550</v>
      </c>
      <c r="D137" s="14" t="s">
        <v>8345</v>
      </c>
      <c r="E137" s="14" t="s">
        <v>6914</v>
      </c>
    </row>
    <row r="138">
      <c r="A138" s="2033">
        <v>44662.0</v>
      </c>
      <c r="B138" s="14" t="s">
        <v>8242</v>
      </c>
      <c r="C138" s="14" t="s">
        <v>7550</v>
      </c>
      <c r="D138" s="14" t="s">
        <v>8345</v>
      </c>
      <c r="E138" s="14" t="s">
        <v>6947</v>
      </c>
    </row>
    <row r="139">
      <c r="A139" s="2033">
        <v>44662.0</v>
      </c>
      <c r="B139" s="14" t="s">
        <v>8242</v>
      </c>
      <c r="C139" s="14" t="s">
        <v>7550</v>
      </c>
      <c r="D139" s="14" t="s">
        <v>8345</v>
      </c>
      <c r="E139" s="14" t="s">
        <v>6995</v>
      </c>
    </row>
    <row r="140">
      <c r="A140" s="2033">
        <v>44662.0</v>
      </c>
      <c r="B140" s="14" t="s">
        <v>8242</v>
      </c>
      <c r="C140" s="14" t="s">
        <v>8342</v>
      </c>
      <c r="D140" s="14" t="s">
        <v>8345</v>
      </c>
      <c r="E140" s="14" t="s">
        <v>7105</v>
      </c>
    </row>
    <row r="141">
      <c r="A141" s="2033">
        <v>44662.0</v>
      </c>
      <c r="B141" s="14" t="s">
        <v>8242</v>
      </c>
      <c r="C141" s="14" t="s">
        <v>8342</v>
      </c>
      <c r="D141" s="14" t="s">
        <v>8345</v>
      </c>
      <c r="E141" s="14" t="s">
        <v>7157</v>
      </c>
    </row>
    <row r="142">
      <c r="A142" s="2033">
        <v>44662.0</v>
      </c>
      <c r="B142" s="14" t="s">
        <v>8242</v>
      </c>
      <c r="C142" s="14" t="s">
        <v>8342</v>
      </c>
      <c r="D142" s="14" t="s">
        <v>8345</v>
      </c>
      <c r="E142" s="14" t="s">
        <v>7181</v>
      </c>
    </row>
    <row r="143">
      <c r="A143" s="2033">
        <v>44662.0</v>
      </c>
      <c r="B143" s="14" t="s">
        <v>8246</v>
      </c>
      <c r="C143" s="14" t="s">
        <v>337</v>
      </c>
      <c r="D143" s="14" t="s">
        <v>8345</v>
      </c>
      <c r="E143" s="14" t="s">
        <v>6798</v>
      </c>
    </row>
    <row r="144">
      <c r="A144" s="2033">
        <v>44662.0</v>
      </c>
      <c r="B144" s="14" t="s">
        <v>8246</v>
      </c>
      <c r="C144" s="14" t="s">
        <v>337</v>
      </c>
      <c r="D144" s="14" t="s">
        <v>8345</v>
      </c>
      <c r="E144" s="14" t="s">
        <v>1226</v>
      </c>
    </row>
    <row r="145">
      <c r="A145" s="2033">
        <v>44662.0</v>
      </c>
      <c r="B145" s="14" t="s">
        <v>8246</v>
      </c>
      <c r="C145" s="14" t="s">
        <v>337</v>
      </c>
      <c r="D145" s="14" t="s">
        <v>8345</v>
      </c>
      <c r="E145" s="14" t="s">
        <v>6615</v>
      </c>
    </row>
    <row r="146">
      <c r="A146" s="2033">
        <v>44662.0</v>
      </c>
      <c r="B146" s="14" t="s">
        <v>8246</v>
      </c>
      <c r="C146" s="14" t="s">
        <v>7550</v>
      </c>
      <c r="D146" s="14" t="s">
        <v>8345</v>
      </c>
      <c r="E146" s="14" t="s">
        <v>6947</v>
      </c>
    </row>
    <row r="147">
      <c r="A147" s="2033">
        <v>44662.0</v>
      </c>
      <c r="B147" s="14" t="s">
        <v>8246</v>
      </c>
      <c r="C147" s="14" t="s">
        <v>7550</v>
      </c>
      <c r="D147" s="14" t="s">
        <v>8345</v>
      </c>
      <c r="E147" s="14" t="s">
        <v>8280</v>
      </c>
    </row>
    <row r="148">
      <c r="A148" s="2033">
        <v>44662.0</v>
      </c>
      <c r="B148" s="14" t="s">
        <v>8246</v>
      </c>
      <c r="C148" s="14" t="s">
        <v>7550</v>
      </c>
      <c r="D148" s="14" t="s">
        <v>8345</v>
      </c>
      <c r="E148" s="14" t="s">
        <v>6965</v>
      </c>
    </row>
    <row r="149">
      <c r="A149" s="2033">
        <v>44662.0</v>
      </c>
      <c r="B149" s="14" t="s">
        <v>8246</v>
      </c>
      <c r="C149" s="14" t="s">
        <v>8342</v>
      </c>
      <c r="D149" s="14" t="s">
        <v>8345</v>
      </c>
      <c r="E149" s="14" t="s">
        <v>7181</v>
      </c>
    </row>
    <row r="150">
      <c r="A150" s="2033">
        <v>44662.0</v>
      </c>
      <c r="B150" s="14" t="s">
        <v>8246</v>
      </c>
      <c r="C150" s="14" t="s">
        <v>8342</v>
      </c>
      <c r="D150" s="14" t="s">
        <v>8345</v>
      </c>
      <c r="E150" s="14" t="s">
        <v>7028</v>
      </c>
    </row>
    <row r="151">
      <c r="A151" s="2033">
        <v>44662.0</v>
      </c>
      <c r="B151" s="14" t="s">
        <v>8246</v>
      </c>
      <c r="C151" s="14" t="s">
        <v>8342</v>
      </c>
      <c r="D151" s="14" t="s">
        <v>8345</v>
      </c>
      <c r="E151" s="14" t="s">
        <v>7078</v>
      </c>
    </row>
    <row r="152">
      <c r="A152" s="2033">
        <v>44664.0</v>
      </c>
      <c r="B152" s="16" t="s">
        <v>8242</v>
      </c>
      <c r="C152" s="14" t="s">
        <v>415</v>
      </c>
      <c r="D152" s="16" t="s">
        <v>8337</v>
      </c>
      <c r="E152" s="16" t="s">
        <v>7379</v>
      </c>
    </row>
    <row r="153">
      <c r="A153" s="2033">
        <v>44668.0</v>
      </c>
      <c r="B153" s="16" t="s">
        <v>8246</v>
      </c>
      <c r="C153" s="14" t="s">
        <v>415</v>
      </c>
      <c r="D153" s="16" t="s">
        <v>8337</v>
      </c>
      <c r="E153" s="16" t="s">
        <v>7379</v>
      </c>
    </row>
    <row r="154">
      <c r="A154" s="2033">
        <v>44669.0</v>
      </c>
      <c r="B154" s="14" t="s">
        <v>8242</v>
      </c>
      <c r="C154" s="14" t="s">
        <v>337</v>
      </c>
      <c r="D154" s="14" t="s">
        <v>8345</v>
      </c>
      <c r="E154" s="14" t="s">
        <v>6614</v>
      </c>
    </row>
    <row r="155">
      <c r="A155" s="2033">
        <v>44669.0</v>
      </c>
      <c r="B155" s="14" t="s">
        <v>8242</v>
      </c>
      <c r="C155" s="14" t="s">
        <v>337</v>
      </c>
      <c r="D155" s="14" t="s">
        <v>8345</v>
      </c>
      <c r="E155" s="14" t="s">
        <v>6785</v>
      </c>
    </row>
    <row r="156">
      <c r="A156" s="2033">
        <v>44669.0</v>
      </c>
      <c r="B156" s="14" t="s">
        <v>8242</v>
      </c>
      <c r="C156" s="14" t="s">
        <v>337</v>
      </c>
      <c r="D156" s="14" t="s">
        <v>8345</v>
      </c>
      <c r="E156" s="14" t="s">
        <v>6748</v>
      </c>
    </row>
    <row r="157">
      <c r="A157" s="2033">
        <v>44669.0</v>
      </c>
      <c r="B157" s="14" t="s">
        <v>8242</v>
      </c>
      <c r="C157" s="14" t="s">
        <v>7550</v>
      </c>
      <c r="D157" s="14" t="s">
        <v>8345</v>
      </c>
      <c r="E157" s="14" t="s">
        <v>6929</v>
      </c>
    </row>
    <row r="158">
      <c r="A158" s="2033">
        <v>44669.0</v>
      </c>
      <c r="B158" s="14" t="s">
        <v>8242</v>
      </c>
      <c r="C158" s="14" t="s">
        <v>7550</v>
      </c>
      <c r="D158" s="14" t="s">
        <v>8345</v>
      </c>
      <c r="E158" s="14" t="s">
        <v>6818</v>
      </c>
    </row>
    <row r="159">
      <c r="A159" s="2033">
        <v>44669.0</v>
      </c>
      <c r="B159" s="14" t="s">
        <v>8242</v>
      </c>
      <c r="C159" s="14" t="s">
        <v>7550</v>
      </c>
      <c r="D159" s="14" t="s">
        <v>8345</v>
      </c>
      <c r="E159" s="14" t="s">
        <v>6896</v>
      </c>
    </row>
    <row r="160">
      <c r="A160" s="2033">
        <v>44669.0</v>
      </c>
      <c r="B160" s="14" t="s">
        <v>8242</v>
      </c>
      <c r="C160" s="14" t="s">
        <v>8342</v>
      </c>
      <c r="D160" s="14" t="s">
        <v>8345</v>
      </c>
      <c r="E160" s="14" t="s">
        <v>7181</v>
      </c>
    </row>
    <row r="161">
      <c r="A161" s="2033">
        <v>44669.0</v>
      </c>
      <c r="B161" s="14" t="s">
        <v>8242</v>
      </c>
      <c r="C161" s="14" t="s">
        <v>8342</v>
      </c>
      <c r="D161" s="14" t="s">
        <v>8345</v>
      </c>
      <c r="E161" s="14" t="s">
        <v>7129</v>
      </c>
    </row>
    <row r="162">
      <c r="A162" s="2033">
        <v>44669.0</v>
      </c>
      <c r="B162" s="14" t="s">
        <v>8242</v>
      </c>
      <c r="C162" s="14" t="s">
        <v>8342</v>
      </c>
      <c r="D162" s="14" t="s">
        <v>8345</v>
      </c>
      <c r="E162" s="14" t="s">
        <v>7029</v>
      </c>
    </row>
    <row r="163">
      <c r="A163" s="2033">
        <v>44672.0</v>
      </c>
      <c r="B163" s="14" t="s">
        <v>8246</v>
      </c>
      <c r="C163" s="14" t="s">
        <v>337</v>
      </c>
      <c r="D163" s="14" t="s">
        <v>8345</v>
      </c>
      <c r="E163" s="14" t="s">
        <v>6798</v>
      </c>
    </row>
    <row r="164">
      <c r="A164" s="2033">
        <v>44672.0</v>
      </c>
      <c r="B164" s="14" t="s">
        <v>8246</v>
      </c>
      <c r="C164" s="14" t="s">
        <v>337</v>
      </c>
      <c r="D164" s="14" t="s">
        <v>8345</v>
      </c>
      <c r="E164" s="14" t="s">
        <v>6606</v>
      </c>
    </row>
    <row r="165">
      <c r="A165" s="2033">
        <v>44672.0</v>
      </c>
      <c r="B165" s="14" t="s">
        <v>8246</v>
      </c>
      <c r="C165" s="14" t="s">
        <v>337</v>
      </c>
      <c r="D165" s="14" t="s">
        <v>8345</v>
      </c>
      <c r="E165" s="14" t="s">
        <v>6679</v>
      </c>
    </row>
    <row r="166">
      <c r="A166" s="2033">
        <v>44672.0</v>
      </c>
      <c r="B166" s="14" t="s">
        <v>8246</v>
      </c>
      <c r="C166" s="14" t="s">
        <v>7550</v>
      </c>
      <c r="D166" s="14" t="s">
        <v>8345</v>
      </c>
      <c r="E166" s="14" t="s">
        <v>7010</v>
      </c>
    </row>
    <row r="167">
      <c r="A167" s="2033">
        <v>44672.0</v>
      </c>
      <c r="B167" s="14" t="s">
        <v>8246</v>
      </c>
      <c r="C167" s="14" t="s">
        <v>7550</v>
      </c>
      <c r="D167" s="14" t="s">
        <v>8345</v>
      </c>
      <c r="E167" s="14" t="s">
        <v>6959</v>
      </c>
    </row>
    <row r="168">
      <c r="A168" s="2033">
        <v>44672.0</v>
      </c>
      <c r="B168" s="14" t="s">
        <v>8246</v>
      </c>
      <c r="C168" s="14" t="s">
        <v>7550</v>
      </c>
      <c r="D168" s="14" t="s">
        <v>8345</v>
      </c>
      <c r="E168" s="14" t="s">
        <v>6977</v>
      </c>
    </row>
    <row r="169">
      <c r="A169" s="2033">
        <v>44672.0</v>
      </c>
      <c r="B169" s="14" t="s">
        <v>8246</v>
      </c>
      <c r="C169" s="14" t="s">
        <v>8342</v>
      </c>
      <c r="D169" s="14" t="s">
        <v>8345</v>
      </c>
      <c r="E169" s="14" t="s">
        <v>7041</v>
      </c>
    </row>
    <row r="170">
      <c r="A170" s="2033">
        <v>44672.0</v>
      </c>
      <c r="B170" s="14" t="s">
        <v>8246</v>
      </c>
      <c r="C170" s="14" t="s">
        <v>8342</v>
      </c>
      <c r="D170" s="14" t="s">
        <v>8345</v>
      </c>
      <c r="E170" s="14" t="s">
        <v>7084</v>
      </c>
    </row>
    <row r="171">
      <c r="A171" s="2033">
        <v>44672.0</v>
      </c>
      <c r="B171" s="14" t="s">
        <v>8246</v>
      </c>
      <c r="C171" s="14" t="s">
        <v>8342</v>
      </c>
      <c r="D171" s="14" t="s">
        <v>8345</v>
      </c>
      <c r="E171" s="14" t="s">
        <v>7053</v>
      </c>
    </row>
    <row r="172">
      <c r="A172" s="2033">
        <v>44672.0</v>
      </c>
      <c r="B172" s="16" t="s">
        <v>8242</v>
      </c>
      <c r="C172" s="14" t="s">
        <v>415</v>
      </c>
      <c r="D172" s="16" t="s">
        <v>8337</v>
      </c>
      <c r="E172" s="16" t="s">
        <v>7379</v>
      </c>
    </row>
    <row r="173">
      <c r="A173" s="2033">
        <v>44675.0</v>
      </c>
      <c r="B173" s="16" t="s">
        <v>8246</v>
      </c>
      <c r="C173" s="14" t="s">
        <v>415</v>
      </c>
      <c r="D173" s="16" t="s">
        <v>8337</v>
      </c>
      <c r="E173" s="16" t="s">
        <v>7274</v>
      </c>
    </row>
    <row r="174">
      <c r="A174" s="2033">
        <v>44672.0</v>
      </c>
      <c r="B174" s="14" t="s">
        <v>8246</v>
      </c>
      <c r="C174" s="14" t="s">
        <v>7550</v>
      </c>
      <c r="D174" s="14" t="s">
        <v>8343</v>
      </c>
      <c r="E174" s="14" t="s">
        <v>6878</v>
      </c>
    </row>
    <row r="175">
      <c r="A175" s="2033">
        <v>44672.0</v>
      </c>
      <c r="B175" s="14" t="s">
        <v>8246</v>
      </c>
      <c r="C175" s="14" t="s">
        <v>415</v>
      </c>
      <c r="D175" s="14" t="s">
        <v>8343</v>
      </c>
      <c r="E175" s="14" t="s">
        <v>8358</v>
      </c>
    </row>
    <row r="176">
      <c r="A176" s="2033">
        <v>44672.0</v>
      </c>
      <c r="B176" s="14" t="s">
        <v>8246</v>
      </c>
      <c r="C176" s="14" t="s">
        <v>337</v>
      </c>
      <c r="D176" s="14" t="s">
        <v>8343</v>
      </c>
      <c r="E176" s="14" t="s">
        <v>6639</v>
      </c>
    </row>
    <row r="177">
      <c r="A177" s="2033">
        <v>44672.0</v>
      </c>
      <c r="B177" s="14" t="s">
        <v>8246</v>
      </c>
      <c r="C177" s="14" t="s">
        <v>8342</v>
      </c>
      <c r="D177" s="14" t="s">
        <v>8343</v>
      </c>
      <c r="E177" s="14" t="s">
        <v>7028</v>
      </c>
    </row>
    <row r="178">
      <c r="A178" s="2043">
        <v>44675.0</v>
      </c>
      <c r="B178" s="2041" t="s">
        <v>8242</v>
      </c>
      <c r="C178" s="2034" t="s">
        <v>337</v>
      </c>
      <c r="D178" s="2034" t="s">
        <v>8341</v>
      </c>
      <c r="E178" s="2044" t="s">
        <v>8366</v>
      </c>
    </row>
    <row r="179">
      <c r="A179" s="2043">
        <v>44676.0</v>
      </c>
      <c r="B179" s="14" t="s">
        <v>8242</v>
      </c>
      <c r="C179" s="14" t="s">
        <v>337</v>
      </c>
      <c r="D179" s="14" t="s">
        <v>8345</v>
      </c>
      <c r="E179" s="14" t="s">
        <v>6679</v>
      </c>
    </row>
    <row r="180">
      <c r="A180" s="2043">
        <v>44675.0</v>
      </c>
      <c r="B180" s="14" t="s">
        <v>8242</v>
      </c>
      <c r="C180" s="14" t="s">
        <v>337</v>
      </c>
      <c r="D180" s="14" t="s">
        <v>8345</v>
      </c>
      <c r="E180" s="14" t="s">
        <v>6785</v>
      </c>
    </row>
    <row r="181">
      <c r="A181" s="2043">
        <v>44675.0</v>
      </c>
      <c r="B181" s="14" t="s">
        <v>8242</v>
      </c>
      <c r="C181" s="14" t="s">
        <v>337</v>
      </c>
      <c r="D181" s="14" t="s">
        <v>8345</v>
      </c>
      <c r="E181" s="14" t="s">
        <v>6754</v>
      </c>
    </row>
    <row r="182">
      <c r="A182" s="2043">
        <v>44675.0</v>
      </c>
      <c r="B182" s="14" t="s">
        <v>8242</v>
      </c>
      <c r="C182" s="14" t="s">
        <v>7550</v>
      </c>
      <c r="D182" s="14" t="s">
        <v>8345</v>
      </c>
      <c r="E182" s="14" t="s">
        <v>6854</v>
      </c>
    </row>
    <row r="183">
      <c r="A183" s="2043">
        <v>44675.0</v>
      </c>
      <c r="B183" s="14" t="s">
        <v>8242</v>
      </c>
      <c r="C183" s="14" t="s">
        <v>7550</v>
      </c>
      <c r="D183" s="14" t="s">
        <v>8345</v>
      </c>
      <c r="E183" s="14" t="s">
        <v>6866</v>
      </c>
    </row>
    <row r="184">
      <c r="A184" s="2043">
        <v>44675.0</v>
      </c>
      <c r="B184" s="14" t="s">
        <v>8242</v>
      </c>
      <c r="C184" s="14" t="s">
        <v>7550</v>
      </c>
      <c r="D184" s="14" t="s">
        <v>8345</v>
      </c>
      <c r="E184" s="14" t="s">
        <v>7007</v>
      </c>
    </row>
    <row r="185">
      <c r="A185" s="2043">
        <v>44675.0</v>
      </c>
      <c r="B185" s="14" t="s">
        <v>8242</v>
      </c>
      <c r="C185" s="14" t="s">
        <v>8342</v>
      </c>
      <c r="D185" s="14" t="s">
        <v>8345</v>
      </c>
      <c r="E185" s="14" t="s">
        <v>7098</v>
      </c>
    </row>
    <row r="186">
      <c r="A186" s="2043">
        <v>44675.0</v>
      </c>
      <c r="B186" s="14" t="s">
        <v>8242</v>
      </c>
      <c r="C186" s="14" t="s">
        <v>8342</v>
      </c>
      <c r="D186" s="14" t="s">
        <v>8345</v>
      </c>
      <c r="E186" s="14" t="s">
        <v>8353</v>
      </c>
    </row>
    <row r="187">
      <c r="A187" s="2043">
        <v>44675.0</v>
      </c>
      <c r="B187" s="14" t="s">
        <v>8242</v>
      </c>
      <c r="C187" s="14" t="s">
        <v>8342</v>
      </c>
      <c r="D187" s="14" t="s">
        <v>8345</v>
      </c>
      <c r="E187" s="14" t="s">
        <v>7181</v>
      </c>
    </row>
    <row r="188">
      <c r="A188" s="2043">
        <v>44675.0</v>
      </c>
      <c r="B188" s="14" t="s">
        <v>8246</v>
      </c>
      <c r="C188" s="14" t="s">
        <v>337</v>
      </c>
      <c r="D188" s="14" t="s">
        <v>8345</v>
      </c>
      <c r="E188" s="14" t="s">
        <v>6754</v>
      </c>
    </row>
    <row r="189">
      <c r="A189" s="2043">
        <v>44675.0</v>
      </c>
      <c r="B189" s="14" t="s">
        <v>8246</v>
      </c>
      <c r="C189" s="14" t="s">
        <v>337</v>
      </c>
      <c r="D189" s="14" t="s">
        <v>8345</v>
      </c>
      <c r="E189" s="14" t="s">
        <v>6742</v>
      </c>
    </row>
    <row r="190">
      <c r="A190" s="2043">
        <v>44675.0</v>
      </c>
      <c r="B190" s="14" t="s">
        <v>8246</v>
      </c>
      <c r="C190" s="14" t="s">
        <v>337</v>
      </c>
      <c r="D190" s="14" t="s">
        <v>8345</v>
      </c>
      <c r="E190" s="14" t="s">
        <v>6679</v>
      </c>
    </row>
    <row r="191">
      <c r="A191" s="2043">
        <v>44675.0</v>
      </c>
      <c r="B191" s="14" t="s">
        <v>8246</v>
      </c>
      <c r="C191" s="14" t="s">
        <v>7550</v>
      </c>
      <c r="D191" s="14" t="s">
        <v>8345</v>
      </c>
      <c r="E191" s="14" t="s">
        <v>6902</v>
      </c>
    </row>
    <row r="192">
      <c r="A192" s="2043">
        <v>44675.0</v>
      </c>
      <c r="B192" s="14" t="s">
        <v>8246</v>
      </c>
      <c r="C192" s="14" t="s">
        <v>7550</v>
      </c>
      <c r="D192" s="14" t="s">
        <v>8345</v>
      </c>
      <c r="E192" s="14" t="s">
        <v>6854</v>
      </c>
    </row>
    <row r="193">
      <c r="A193" s="2043">
        <v>44675.0</v>
      </c>
      <c r="B193" s="14" t="s">
        <v>8246</v>
      </c>
      <c r="C193" s="14" t="s">
        <v>7550</v>
      </c>
      <c r="D193" s="14" t="s">
        <v>8345</v>
      </c>
      <c r="E193" s="14" t="s">
        <v>6953</v>
      </c>
    </row>
    <row r="194">
      <c r="A194" s="2043">
        <v>44675.0</v>
      </c>
      <c r="B194" s="14" t="s">
        <v>8246</v>
      </c>
      <c r="C194" s="14" t="s">
        <v>8342</v>
      </c>
      <c r="D194" s="14" t="s">
        <v>8345</v>
      </c>
      <c r="E194" s="14" t="s">
        <v>8367</v>
      </c>
    </row>
    <row r="195">
      <c r="A195" s="2043">
        <v>44675.0</v>
      </c>
      <c r="B195" s="14" t="s">
        <v>8246</v>
      </c>
      <c r="C195" s="14" t="s">
        <v>8342</v>
      </c>
      <c r="D195" s="14" t="s">
        <v>8345</v>
      </c>
      <c r="E195" s="14" t="s">
        <v>7098</v>
      </c>
    </row>
    <row r="196">
      <c r="A196" s="2043">
        <v>44675.0</v>
      </c>
      <c r="B196" s="14" t="s">
        <v>8246</v>
      </c>
      <c r="C196" s="14" t="s">
        <v>8342</v>
      </c>
      <c r="D196" s="14" t="s">
        <v>8345</v>
      </c>
      <c r="E196" s="14" t="s">
        <v>8354</v>
      </c>
    </row>
    <row r="197">
      <c r="A197" s="2043">
        <v>44675.0</v>
      </c>
      <c r="B197" s="14" t="s">
        <v>8242</v>
      </c>
      <c r="C197" s="14" t="s">
        <v>337</v>
      </c>
      <c r="D197" s="14" t="s">
        <v>8343</v>
      </c>
      <c r="E197" s="14" t="s">
        <v>6748</v>
      </c>
    </row>
    <row r="198">
      <c r="A198" s="2043">
        <v>44675.0</v>
      </c>
      <c r="B198" s="14" t="s">
        <v>8242</v>
      </c>
      <c r="C198" s="14" t="s">
        <v>7550</v>
      </c>
      <c r="D198" s="14" t="s">
        <v>8343</v>
      </c>
      <c r="E198" s="14" t="s">
        <v>6872</v>
      </c>
    </row>
    <row r="199">
      <c r="A199" s="2043">
        <v>44675.0</v>
      </c>
      <c r="B199" s="14" t="s">
        <v>8242</v>
      </c>
      <c r="C199" s="14" t="s">
        <v>8342</v>
      </c>
      <c r="D199" s="14" t="s">
        <v>8343</v>
      </c>
      <c r="E199" s="14" t="s">
        <v>7098</v>
      </c>
    </row>
    <row r="200">
      <c r="A200" s="2043">
        <v>44677.0</v>
      </c>
      <c r="B200" s="14" t="s">
        <v>8246</v>
      </c>
      <c r="C200" s="14" t="s">
        <v>8342</v>
      </c>
      <c r="D200" s="14" t="s">
        <v>6153</v>
      </c>
      <c r="E200" s="14" t="s">
        <v>7181</v>
      </c>
    </row>
    <row r="201">
      <c r="A201" s="2043">
        <v>44677.0</v>
      </c>
      <c r="B201" s="14" t="s">
        <v>8246</v>
      </c>
      <c r="C201" s="14" t="s">
        <v>337</v>
      </c>
      <c r="D201" s="14" t="s">
        <v>6153</v>
      </c>
      <c r="E201" s="14" t="s">
        <v>6748</v>
      </c>
    </row>
    <row r="202">
      <c r="A202" s="2043">
        <v>44679.0</v>
      </c>
      <c r="B202" s="16" t="s">
        <v>8242</v>
      </c>
      <c r="C202" s="14" t="s">
        <v>415</v>
      </c>
      <c r="D202" s="16" t="s">
        <v>8337</v>
      </c>
      <c r="E202" s="14" t="s">
        <v>7223</v>
      </c>
    </row>
    <row r="203">
      <c r="A203" s="2043">
        <v>44680.0</v>
      </c>
      <c r="B203" s="14" t="s">
        <v>8246</v>
      </c>
      <c r="C203" s="14" t="s">
        <v>7550</v>
      </c>
      <c r="D203" s="14" t="s">
        <v>8343</v>
      </c>
      <c r="E203" s="14" t="s">
        <v>6848</v>
      </c>
    </row>
    <row r="204">
      <c r="A204" s="2043">
        <v>44680.0</v>
      </c>
      <c r="B204" s="14" t="s">
        <v>8310</v>
      </c>
      <c r="C204" s="14" t="s">
        <v>7550</v>
      </c>
      <c r="D204" s="14" t="s">
        <v>8343</v>
      </c>
      <c r="E204" s="14" t="s">
        <v>6959</v>
      </c>
    </row>
    <row r="205">
      <c r="A205" s="2043">
        <v>44680.0</v>
      </c>
      <c r="B205" s="14" t="s">
        <v>8246</v>
      </c>
      <c r="C205" s="14" t="s">
        <v>415</v>
      </c>
      <c r="D205" s="16" t="s">
        <v>8337</v>
      </c>
      <c r="E205" s="14" t="s">
        <v>7316</v>
      </c>
    </row>
    <row r="206">
      <c r="A206" s="2043">
        <v>44682.0</v>
      </c>
      <c r="B206" s="16" t="s">
        <v>8246</v>
      </c>
      <c r="C206" s="14" t="s">
        <v>415</v>
      </c>
      <c r="D206" s="14" t="s">
        <v>8363</v>
      </c>
      <c r="E206" s="14" t="s">
        <v>7398</v>
      </c>
    </row>
    <row r="207">
      <c r="A207" s="2043">
        <v>44682.0</v>
      </c>
      <c r="B207" s="2041" t="s">
        <v>8242</v>
      </c>
      <c r="C207" s="2035" t="s">
        <v>7550</v>
      </c>
      <c r="D207" s="2034" t="s">
        <v>8341</v>
      </c>
      <c r="E207" s="14" t="s">
        <v>6977</v>
      </c>
    </row>
    <row r="208">
      <c r="A208" s="2043">
        <v>44685.0</v>
      </c>
      <c r="B208" s="14" t="s">
        <v>8242</v>
      </c>
      <c r="C208" s="14" t="s">
        <v>337</v>
      </c>
      <c r="D208" s="14" t="s">
        <v>8345</v>
      </c>
      <c r="E208" s="14" t="s">
        <v>6748</v>
      </c>
    </row>
    <row r="209">
      <c r="A209" s="2043">
        <v>44685.0</v>
      </c>
      <c r="B209" s="14" t="s">
        <v>8242</v>
      </c>
      <c r="C209" s="14" t="s">
        <v>337</v>
      </c>
      <c r="D209" s="14" t="s">
        <v>8345</v>
      </c>
      <c r="E209" s="14" t="s">
        <v>6645</v>
      </c>
    </row>
    <row r="210">
      <c r="A210" s="2043">
        <v>44685.0</v>
      </c>
      <c r="B210" s="14" t="s">
        <v>8242</v>
      </c>
      <c r="C210" s="14" t="s">
        <v>337</v>
      </c>
      <c r="D210" s="14" t="s">
        <v>8345</v>
      </c>
      <c r="E210" s="14" t="s">
        <v>6679</v>
      </c>
    </row>
    <row r="211">
      <c r="A211" s="2043">
        <v>44685.0</v>
      </c>
      <c r="B211" s="14" t="s">
        <v>8242</v>
      </c>
      <c r="C211" s="14" t="s">
        <v>7550</v>
      </c>
      <c r="D211" s="14" t="s">
        <v>8345</v>
      </c>
      <c r="E211" s="14" t="s">
        <v>6977</v>
      </c>
    </row>
    <row r="212">
      <c r="A212" s="2043">
        <v>44685.0</v>
      </c>
      <c r="B212" s="14" t="s">
        <v>8242</v>
      </c>
      <c r="C212" s="14" t="s">
        <v>7550</v>
      </c>
      <c r="D212" s="14" t="s">
        <v>8345</v>
      </c>
      <c r="E212" s="14" t="s">
        <v>6830</v>
      </c>
    </row>
    <row r="213">
      <c r="A213" s="2043">
        <v>44685.0</v>
      </c>
      <c r="B213" s="14" t="s">
        <v>8242</v>
      </c>
      <c r="C213" s="14" t="s">
        <v>7550</v>
      </c>
      <c r="D213" s="14" t="s">
        <v>8345</v>
      </c>
      <c r="E213" s="14" t="s">
        <v>6824</v>
      </c>
    </row>
    <row r="214">
      <c r="A214" s="2043">
        <v>44685.0</v>
      </c>
      <c r="B214" s="14" t="s">
        <v>8242</v>
      </c>
      <c r="C214" s="14" t="s">
        <v>8342</v>
      </c>
      <c r="D214" s="14" t="s">
        <v>8345</v>
      </c>
      <c r="E214" s="14" t="s">
        <v>7149</v>
      </c>
    </row>
    <row r="215">
      <c r="A215" s="2043">
        <v>44685.0</v>
      </c>
      <c r="B215" s="14" t="s">
        <v>8242</v>
      </c>
      <c r="C215" s="14" t="s">
        <v>8342</v>
      </c>
      <c r="D215" s="14" t="s">
        <v>8345</v>
      </c>
      <c r="E215" s="14" t="s">
        <v>7099</v>
      </c>
    </row>
    <row r="216">
      <c r="A216" s="2043">
        <v>44685.0</v>
      </c>
      <c r="B216" s="14" t="s">
        <v>8242</v>
      </c>
      <c r="C216" s="14" t="s">
        <v>8342</v>
      </c>
      <c r="D216" s="14" t="s">
        <v>8345</v>
      </c>
      <c r="E216" s="14" t="s">
        <v>7035</v>
      </c>
    </row>
    <row r="217">
      <c r="A217" s="2043">
        <v>44685.0</v>
      </c>
      <c r="B217" s="14" t="s">
        <v>8246</v>
      </c>
      <c r="C217" s="14" t="s">
        <v>337</v>
      </c>
      <c r="D217" s="14" t="s">
        <v>8345</v>
      </c>
      <c r="E217" s="14" t="s">
        <v>6679</v>
      </c>
    </row>
    <row r="218">
      <c r="A218" s="2043">
        <v>44685.0</v>
      </c>
      <c r="B218" s="14" t="s">
        <v>8246</v>
      </c>
      <c r="C218" s="14" t="s">
        <v>337</v>
      </c>
      <c r="D218" s="14" t="s">
        <v>8345</v>
      </c>
      <c r="E218" s="14" t="s">
        <v>1226</v>
      </c>
    </row>
    <row r="219">
      <c r="A219" s="2043">
        <v>44685.0</v>
      </c>
      <c r="B219" s="14" t="s">
        <v>8246</v>
      </c>
      <c r="C219" s="14" t="s">
        <v>337</v>
      </c>
      <c r="D219" s="14" t="s">
        <v>8345</v>
      </c>
      <c r="E219" s="14" t="s">
        <v>6679</v>
      </c>
    </row>
    <row r="220">
      <c r="A220" s="2043">
        <v>44685.0</v>
      </c>
      <c r="B220" s="14" t="s">
        <v>8246</v>
      </c>
      <c r="C220" s="14" t="s">
        <v>7550</v>
      </c>
      <c r="D220" s="14" t="s">
        <v>8345</v>
      </c>
      <c r="E220" s="14" t="s">
        <v>6959</v>
      </c>
    </row>
    <row r="221">
      <c r="A221" s="2043">
        <v>44685.0</v>
      </c>
      <c r="B221" s="14" t="s">
        <v>8246</v>
      </c>
      <c r="C221" s="14" t="s">
        <v>7550</v>
      </c>
      <c r="D221" s="14" t="s">
        <v>8345</v>
      </c>
      <c r="E221" s="14" t="s">
        <v>6941</v>
      </c>
    </row>
    <row r="222">
      <c r="A222" s="2043">
        <v>44685.0</v>
      </c>
      <c r="B222" s="14" t="s">
        <v>8246</v>
      </c>
      <c r="C222" s="14" t="s">
        <v>7550</v>
      </c>
      <c r="D222" s="14" t="s">
        <v>8345</v>
      </c>
      <c r="E222" s="14" t="s">
        <v>6902</v>
      </c>
    </row>
    <row r="223">
      <c r="A223" s="2043">
        <v>44685.0</v>
      </c>
      <c r="B223" s="14" t="s">
        <v>8246</v>
      </c>
      <c r="C223" s="14" t="s">
        <v>8342</v>
      </c>
      <c r="D223" s="14" t="s">
        <v>8345</v>
      </c>
      <c r="E223" s="14" t="s">
        <v>7029</v>
      </c>
    </row>
    <row r="224">
      <c r="A224" s="2043">
        <v>44685.0</v>
      </c>
      <c r="B224" s="14" t="s">
        <v>8246</v>
      </c>
      <c r="C224" s="14" t="s">
        <v>8342</v>
      </c>
      <c r="D224" s="14" t="s">
        <v>8345</v>
      </c>
      <c r="E224" s="14" t="s">
        <v>7028</v>
      </c>
    </row>
    <row r="225">
      <c r="A225" s="2043">
        <v>44685.0</v>
      </c>
      <c r="B225" s="14" t="s">
        <v>8246</v>
      </c>
      <c r="C225" s="14" t="s">
        <v>8342</v>
      </c>
      <c r="D225" s="14" t="s">
        <v>8345</v>
      </c>
      <c r="E225" s="14" t="s">
        <v>7105</v>
      </c>
    </row>
    <row r="226">
      <c r="A226" s="2043">
        <v>44688.0</v>
      </c>
      <c r="B226" s="14" t="s">
        <v>8246</v>
      </c>
      <c r="C226" s="14" t="s">
        <v>415</v>
      </c>
      <c r="D226" s="16" t="s">
        <v>8337</v>
      </c>
      <c r="E226" s="14" t="s">
        <v>7398</v>
      </c>
    </row>
    <row r="227">
      <c r="A227" s="2043">
        <v>44688.0</v>
      </c>
      <c r="B227" s="2041" t="s">
        <v>8242</v>
      </c>
      <c r="C227" s="2034" t="s">
        <v>337</v>
      </c>
      <c r="D227" s="2034" t="s">
        <v>8341</v>
      </c>
      <c r="E227" s="2044" t="s">
        <v>6517</v>
      </c>
    </row>
    <row r="228">
      <c r="A228" s="2043">
        <v>44688.0</v>
      </c>
      <c r="B228" s="2041" t="s">
        <v>8242</v>
      </c>
      <c r="C228" s="14" t="s">
        <v>415</v>
      </c>
      <c r="D228" s="16" t="s">
        <v>8337</v>
      </c>
      <c r="E228" s="14" t="s">
        <v>7242</v>
      </c>
    </row>
    <row r="229">
      <c r="A229" s="2043">
        <v>44689.0</v>
      </c>
      <c r="B229" s="14" t="s">
        <v>8242</v>
      </c>
      <c r="C229" s="14" t="s">
        <v>415</v>
      </c>
      <c r="D229" s="14" t="s">
        <v>8363</v>
      </c>
      <c r="E229" s="14" t="s">
        <v>7385</v>
      </c>
    </row>
    <row r="230">
      <c r="A230" s="2043">
        <v>44690.0</v>
      </c>
      <c r="B230" s="14" t="s">
        <v>8242</v>
      </c>
      <c r="C230" s="14" t="s">
        <v>337</v>
      </c>
      <c r="D230" s="14" t="s">
        <v>8345</v>
      </c>
      <c r="E230" s="14" t="s">
        <v>6517</v>
      </c>
    </row>
    <row r="231">
      <c r="A231" s="2043">
        <v>44690.0</v>
      </c>
      <c r="B231" s="14" t="s">
        <v>8242</v>
      </c>
      <c r="C231" s="14" t="s">
        <v>337</v>
      </c>
      <c r="D231" s="14" t="s">
        <v>8345</v>
      </c>
      <c r="E231" s="14" t="s">
        <v>6772</v>
      </c>
    </row>
    <row r="232">
      <c r="A232" s="2043">
        <v>44690.0</v>
      </c>
      <c r="B232" s="14" t="s">
        <v>8242</v>
      </c>
      <c r="C232" s="14" t="s">
        <v>337</v>
      </c>
      <c r="D232" s="14" t="s">
        <v>8345</v>
      </c>
      <c r="E232" s="14" t="s">
        <v>6542</v>
      </c>
    </row>
    <row r="233">
      <c r="A233" s="2043">
        <v>44690.0</v>
      </c>
      <c r="B233" s="14" t="s">
        <v>8242</v>
      </c>
      <c r="C233" s="14" t="s">
        <v>7550</v>
      </c>
      <c r="D233" s="14" t="s">
        <v>8345</v>
      </c>
      <c r="E233" s="14" t="s">
        <v>6977</v>
      </c>
    </row>
    <row r="234">
      <c r="A234" s="2043">
        <v>44690.0</v>
      </c>
      <c r="B234" s="14" t="s">
        <v>8242</v>
      </c>
      <c r="C234" s="14" t="s">
        <v>7550</v>
      </c>
      <c r="D234" s="14" t="s">
        <v>8345</v>
      </c>
      <c r="E234" s="14" t="s">
        <v>6824</v>
      </c>
    </row>
    <row r="235">
      <c r="A235" s="2043">
        <v>44690.0</v>
      </c>
      <c r="B235" s="14" t="s">
        <v>8242</v>
      </c>
      <c r="C235" s="14" t="s">
        <v>7550</v>
      </c>
      <c r="D235" s="14" t="s">
        <v>8345</v>
      </c>
      <c r="E235" s="14" t="s">
        <v>6878</v>
      </c>
    </row>
    <row r="236">
      <c r="A236" s="2043">
        <v>44690.0</v>
      </c>
      <c r="B236" s="14" t="s">
        <v>8242</v>
      </c>
      <c r="C236" s="14" t="s">
        <v>8342</v>
      </c>
      <c r="D236" s="14" t="s">
        <v>8345</v>
      </c>
      <c r="E236" s="14" t="s">
        <v>7098</v>
      </c>
    </row>
    <row r="237">
      <c r="A237" s="2043">
        <v>44690.0</v>
      </c>
      <c r="B237" s="14" t="s">
        <v>8242</v>
      </c>
      <c r="C237" s="14" t="s">
        <v>8342</v>
      </c>
      <c r="D237" s="14" t="s">
        <v>8345</v>
      </c>
      <c r="E237" s="14" t="s">
        <v>7084</v>
      </c>
    </row>
    <row r="238">
      <c r="A238" s="2043">
        <v>44690.0</v>
      </c>
      <c r="B238" s="14" t="s">
        <v>8242</v>
      </c>
      <c r="C238" s="14" t="s">
        <v>8342</v>
      </c>
      <c r="D238" s="14" t="s">
        <v>8345</v>
      </c>
      <c r="E238" s="14" t="s">
        <v>8354</v>
      </c>
    </row>
    <row r="239">
      <c r="A239" s="2043">
        <v>44690.0</v>
      </c>
      <c r="B239" s="14" t="s">
        <v>8246</v>
      </c>
      <c r="C239" s="14" t="s">
        <v>337</v>
      </c>
      <c r="D239" s="14" t="s">
        <v>8345</v>
      </c>
      <c r="E239" s="14" t="s">
        <v>6517</v>
      </c>
    </row>
    <row r="240">
      <c r="A240" s="2043">
        <v>44690.0</v>
      </c>
      <c r="B240" s="14" t="s">
        <v>8246</v>
      </c>
      <c r="C240" s="14" t="s">
        <v>337</v>
      </c>
      <c r="D240" s="14" t="s">
        <v>8345</v>
      </c>
      <c r="E240" s="14" t="s">
        <v>6679</v>
      </c>
    </row>
    <row r="241">
      <c r="A241" s="2043">
        <v>44690.0</v>
      </c>
      <c r="B241" s="14" t="s">
        <v>8246</v>
      </c>
      <c r="C241" s="14" t="s">
        <v>337</v>
      </c>
      <c r="D241" s="14" t="s">
        <v>8345</v>
      </c>
      <c r="E241" s="14" t="s">
        <v>6697</v>
      </c>
    </row>
    <row r="242">
      <c r="A242" s="2043">
        <v>44690.0</v>
      </c>
      <c r="B242" s="14" t="s">
        <v>8246</v>
      </c>
      <c r="C242" s="14" t="s">
        <v>7550</v>
      </c>
      <c r="D242" s="14" t="s">
        <v>8345</v>
      </c>
      <c r="E242" s="14" t="s">
        <v>6914</v>
      </c>
    </row>
    <row r="243">
      <c r="A243" s="2043">
        <v>44690.0</v>
      </c>
      <c r="B243" s="14" t="s">
        <v>8246</v>
      </c>
      <c r="C243" s="14" t="s">
        <v>7550</v>
      </c>
      <c r="D243" s="14" t="s">
        <v>8345</v>
      </c>
      <c r="E243" s="14" t="s">
        <v>6890</v>
      </c>
    </row>
    <row r="244">
      <c r="A244" s="2043">
        <v>44690.0</v>
      </c>
      <c r="B244" s="14" t="s">
        <v>8246</v>
      </c>
      <c r="C244" s="14" t="s">
        <v>7550</v>
      </c>
      <c r="D244" s="14" t="s">
        <v>8345</v>
      </c>
      <c r="E244" s="14" t="s">
        <v>6854</v>
      </c>
    </row>
    <row r="245">
      <c r="A245" s="2043">
        <v>44690.0</v>
      </c>
      <c r="B245" s="14" t="s">
        <v>8246</v>
      </c>
      <c r="C245" s="14" t="s">
        <v>8342</v>
      </c>
      <c r="D245" s="14" t="s">
        <v>8345</v>
      </c>
      <c r="E245" s="14" t="s">
        <v>7029</v>
      </c>
    </row>
    <row r="246">
      <c r="A246" s="2043">
        <v>44690.0</v>
      </c>
      <c r="B246" s="14" t="s">
        <v>8246</v>
      </c>
      <c r="C246" s="14" t="s">
        <v>8342</v>
      </c>
      <c r="D246" s="14" t="s">
        <v>8345</v>
      </c>
      <c r="E246" s="14" t="s">
        <v>7129</v>
      </c>
    </row>
    <row r="247">
      <c r="A247" s="2043">
        <v>44690.0</v>
      </c>
      <c r="B247" s="14" t="s">
        <v>8246</v>
      </c>
      <c r="C247" s="14" t="s">
        <v>8342</v>
      </c>
      <c r="D247" s="14" t="s">
        <v>8345</v>
      </c>
      <c r="E247" s="14" t="s">
        <v>7181</v>
      </c>
    </row>
    <row r="248">
      <c r="A248" s="2043">
        <v>44692.0</v>
      </c>
      <c r="B248" s="14" t="s">
        <v>8242</v>
      </c>
      <c r="C248" s="14" t="s">
        <v>7550</v>
      </c>
      <c r="D248" s="14" t="s">
        <v>8343</v>
      </c>
      <c r="E248" s="14" t="s">
        <v>6836</v>
      </c>
    </row>
    <row r="249">
      <c r="A249" s="2043">
        <v>44692.0</v>
      </c>
      <c r="B249" s="14" t="s">
        <v>8242</v>
      </c>
      <c r="C249" s="14" t="s">
        <v>8342</v>
      </c>
      <c r="D249" s="14" t="s">
        <v>8343</v>
      </c>
      <c r="E249" s="14" t="s">
        <v>7099</v>
      </c>
    </row>
    <row r="250">
      <c r="A250" s="2043">
        <v>44692.0</v>
      </c>
      <c r="B250" s="14" t="s">
        <v>8242</v>
      </c>
      <c r="C250" s="14" t="s">
        <v>337</v>
      </c>
      <c r="D250" s="14" t="s">
        <v>8343</v>
      </c>
      <c r="E250" s="14" t="s">
        <v>1226</v>
      </c>
    </row>
    <row r="251">
      <c r="A251" s="2043">
        <v>44692.0</v>
      </c>
      <c r="B251" s="14" t="s">
        <v>8242</v>
      </c>
      <c r="C251" s="14" t="s">
        <v>415</v>
      </c>
      <c r="D251" s="14" t="s">
        <v>8343</v>
      </c>
      <c r="E251" s="14" t="s">
        <v>7322</v>
      </c>
    </row>
    <row r="252">
      <c r="A252" s="2043">
        <v>44692.0</v>
      </c>
      <c r="B252" s="14" t="s">
        <v>8246</v>
      </c>
      <c r="C252" s="14" t="s">
        <v>415</v>
      </c>
      <c r="D252" s="14" t="s">
        <v>8343</v>
      </c>
      <c r="E252" s="14" t="s">
        <v>7405</v>
      </c>
    </row>
    <row r="253">
      <c r="A253" s="2043">
        <v>44694.0</v>
      </c>
      <c r="B253" s="14" t="s">
        <v>8246</v>
      </c>
      <c r="C253" s="14" t="s">
        <v>415</v>
      </c>
      <c r="D253" s="14" t="s">
        <v>8343</v>
      </c>
      <c r="E253" s="14" t="s">
        <v>7379</v>
      </c>
    </row>
    <row r="254">
      <c r="A254" s="2043">
        <v>44694.0</v>
      </c>
      <c r="B254" s="14" t="s">
        <v>8246</v>
      </c>
      <c r="C254" s="14" t="s">
        <v>415</v>
      </c>
      <c r="D254" s="14" t="s">
        <v>8343</v>
      </c>
      <c r="E254" s="14" t="s">
        <v>7310</v>
      </c>
    </row>
    <row r="255">
      <c r="A255" s="2043">
        <v>44694.0</v>
      </c>
      <c r="B255" s="14" t="s">
        <v>8310</v>
      </c>
      <c r="C255" s="14" t="s">
        <v>415</v>
      </c>
      <c r="D255" s="14" t="s">
        <v>8343</v>
      </c>
      <c r="E255" s="14" t="s">
        <v>7199</v>
      </c>
    </row>
    <row r="256">
      <c r="A256" s="2043">
        <v>44695.0</v>
      </c>
      <c r="B256" s="14" t="s">
        <v>8246</v>
      </c>
      <c r="C256" s="14" t="s">
        <v>415</v>
      </c>
      <c r="D256" s="16" t="s">
        <v>8337</v>
      </c>
      <c r="E256" s="14" t="s">
        <v>7205</v>
      </c>
    </row>
    <row r="257">
      <c r="A257" s="2043">
        <v>44695.0</v>
      </c>
      <c r="B257" s="16" t="s">
        <v>8242</v>
      </c>
      <c r="C257" s="14" t="s">
        <v>415</v>
      </c>
      <c r="D257" s="16" t="s">
        <v>8337</v>
      </c>
      <c r="E257" s="14" t="s">
        <v>7316</v>
      </c>
    </row>
    <row r="258">
      <c r="A258" s="2043">
        <v>44696.0</v>
      </c>
      <c r="B258" s="16" t="s">
        <v>8242</v>
      </c>
      <c r="C258" s="14" t="s">
        <v>415</v>
      </c>
      <c r="D258" s="14" t="s">
        <v>8365</v>
      </c>
      <c r="E258" s="14" t="s">
        <v>7340</v>
      </c>
    </row>
    <row r="259">
      <c r="A259" s="2043">
        <v>44696.0</v>
      </c>
      <c r="B259" s="16" t="s">
        <v>8242</v>
      </c>
      <c r="C259" s="14" t="s">
        <v>415</v>
      </c>
      <c r="D259" s="14" t="s">
        <v>8365</v>
      </c>
      <c r="E259" s="14" t="s">
        <v>7199</v>
      </c>
    </row>
    <row r="260">
      <c r="A260" s="2043">
        <v>44697.0</v>
      </c>
      <c r="B260" s="14" t="s">
        <v>8246</v>
      </c>
      <c r="C260" s="14" t="s">
        <v>337</v>
      </c>
      <c r="D260" s="14" t="s">
        <v>8345</v>
      </c>
      <c r="E260" s="14" t="s">
        <v>6606</v>
      </c>
    </row>
    <row r="261">
      <c r="A261" s="2043">
        <v>44697.0</v>
      </c>
      <c r="B261" s="14" t="s">
        <v>8246</v>
      </c>
      <c r="C261" s="14" t="s">
        <v>337</v>
      </c>
      <c r="D261" s="14" t="s">
        <v>8345</v>
      </c>
      <c r="E261" s="14" t="s">
        <v>6606</v>
      </c>
    </row>
    <row r="262">
      <c r="A262" s="2043">
        <v>44697.0</v>
      </c>
      <c r="B262" s="14" t="s">
        <v>8246</v>
      </c>
      <c r="C262" s="14" t="s">
        <v>337</v>
      </c>
      <c r="D262" s="14" t="s">
        <v>8345</v>
      </c>
      <c r="E262" s="14" t="s">
        <v>6754</v>
      </c>
    </row>
    <row r="263">
      <c r="A263" s="2043">
        <v>44697.0</v>
      </c>
      <c r="B263" s="14" t="s">
        <v>8246</v>
      </c>
      <c r="C263" s="14" t="s">
        <v>7550</v>
      </c>
      <c r="D263" s="14" t="s">
        <v>8345</v>
      </c>
      <c r="E263" s="14" t="s">
        <v>6941</v>
      </c>
    </row>
    <row r="264">
      <c r="A264" s="2043">
        <v>44697.0</v>
      </c>
      <c r="B264" s="14" t="s">
        <v>8246</v>
      </c>
      <c r="C264" s="14" t="s">
        <v>7550</v>
      </c>
      <c r="D264" s="14" t="s">
        <v>8345</v>
      </c>
      <c r="E264" s="14" t="s">
        <v>6914</v>
      </c>
    </row>
    <row r="265">
      <c r="A265" s="2043">
        <v>44697.0</v>
      </c>
      <c r="B265" s="14" t="s">
        <v>8246</v>
      </c>
      <c r="C265" s="14" t="s">
        <v>7550</v>
      </c>
      <c r="D265" s="14" t="s">
        <v>8345</v>
      </c>
      <c r="E265" s="14" t="s">
        <v>6947</v>
      </c>
    </row>
    <row r="266">
      <c r="A266" s="2043">
        <v>44697.0</v>
      </c>
      <c r="B266" s="14" t="s">
        <v>8246</v>
      </c>
      <c r="C266" s="14" t="s">
        <v>8342</v>
      </c>
      <c r="D266" s="14" t="s">
        <v>8345</v>
      </c>
      <c r="E266" s="14" t="s">
        <v>7135</v>
      </c>
    </row>
    <row r="267">
      <c r="A267" s="2043">
        <v>44697.0</v>
      </c>
      <c r="B267" s="14" t="s">
        <v>8246</v>
      </c>
      <c r="C267" s="14" t="s">
        <v>8342</v>
      </c>
      <c r="D267" s="14" t="s">
        <v>8345</v>
      </c>
      <c r="E267" s="14" t="s">
        <v>7135</v>
      </c>
    </row>
    <row r="268">
      <c r="A268" s="2043">
        <v>44697.0</v>
      </c>
      <c r="B268" s="14" t="s">
        <v>8246</v>
      </c>
      <c r="C268" s="14" t="s">
        <v>8342</v>
      </c>
      <c r="D268" s="14" t="s">
        <v>8345</v>
      </c>
      <c r="E268" s="14" t="s">
        <v>7084</v>
      </c>
    </row>
    <row r="269">
      <c r="A269" s="2043">
        <v>44697.0</v>
      </c>
      <c r="B269" s="14" t="s">
        <v>8242</v>
      </c>
      <c r="C269" s="14" t="s">
        <v>337</v>
      </c>
      <c r="D269" s="14" t="s">
        <v>8345</v>
      </c>
      <c r="E269" s="14" t="s">
        <v>6621</v>
      </c>
    </row>
    <row r="270">
      <c r="A270" s="2043">
        <v>44697.0</v>
      </c>
      <c r="B270" s="14" t="s">
        <v>8242</v>
      </c>
      <c r="C270" s="14" t="s">
        <v>337</v>
      </c>
      <c r="D270" s="14" t="s">
        <v>8345</v>
      </c>
      <c r="E270" s="14" t="s">
        <v>6798</v>
      </c>
    </row>
    <row r="271">
      <c r="A271" s="2043">
        <v>44697.0</v>
      </c>
      <c r="B271" s="14" t="s">
        <v>8242</v>
      </c>
      <c r="C271" s="14" t="s">
        <v>337</v>
      </c>
      <c r="D271" s="14" t="s">
        <v>8345</v>
      </c>
      <c r="E271" s="14" t="s">
        <v>6517</v>
      </c>
    </row>
    <row r="272">
      <c r="A272" s="2043">
        <v>44697.0</v>
      </c>
      <c r="B272" s="14" t="s">
        <v>8242</v>
      </c>
      <c r="C272" s="14" t="s">
        <v>7550</v>
      </c>
      <c r="D272" s="14" t="s">
        <v>8345</v>
      </c>
      <c r="E272" s="14" t="s">
        <v>6971</v>
      </c>
    </row>
    <row r="273">
      <c r="A273" s="2043">
        <v>44697.0</v>
      </c>
      <c r="B273" s="14" t="s">
        <v>8242</v>
      </c>
      <c r="C273" s="14" t="s">
        <v>7550</v>
      </c>
      <c r="D273" s="14" t="s">
        <v>8345</v>
      </c>
      <c r="E273" s="14" t="s">
        <v>6923</v>
      </c>
    </row>
    <row r="274">
      <c r="A274" s="2043">
        <v>44697.0</v>
      </c>
      <c r="B274" s="14" t="s">
        <v>8242</v>
      </c>
      <c r="C274" s="14" t="s">
        <v>7550</v>
      </c>
      <c r="D274" s="14" t="s">
        <v>8345</v>
      </c>
      <c r="E274" s="14" t="s">
        <v>6896</v>
      </c>
    </row>
    <row r="275">
      <c r="A275" s="2043">
        <v>44697.0</v>
      </c>
      <c r="B275" s="14" t="s">
        <v>8242</v>
      </c>
      <c r="C275" s="14" t="s">
        <v>8342</v>
      </c>
      <c r="D275" s="14" t="s">
        <v>8345</v>
      </c>
      <c r="E275" s="14" t="s">
        <v>7157</v>
      </c>
    </row>
    <row r="276">
      <c r="A276" s="2043">
        <v>44697.0</v>
      </c>
      <c r="B276" s="14" t="s">
        <v>8242</v>
      </c>
      <c r="C276" s="14" t="s">
        <v>8342</v>
      </c>
      <c r="D276" s="14" t="s">
        <v>8345</v>
      </c>
      <c r="E276" s="14" t="s">
        <v>7084</v>
      </c>
    </row>
    <row r="277">
      <c r="A277" s="2043">
        <v>44697.0</v>
      </c>
      <c r="B277" s="14" t="s">
        <v>8242</v>
      </c>
      <c r="C277" s="14" t="s">
        <v>8342</v>
      </c>
      <c r="D277" s="14" t="s">
        <v>8345</v>
      </c>
      <c r="E277" s="14" t="s">
        <v>7149</v>
      </c>
    </row>
    <row r="278">
      <c r="A278" s="2043">
        <v>44699.0</v>
      </c>
      <c r="B278" s="14" t="s">
        <v>8246</v>
      </c>
      <c r="C278" s="14" t="s">
        <v>337</v>
      </c>
      <c r="D278" s="14" t="s">
        <v>8343</v>
      </c>
      <c r="E278" s="14" t="s">
        <v>6621</v>
      </c>
    </row>
    <row r="279">
      <c r="A279" s="2033">
        <v>44699.0</v>
      </c>
      <c r="B279" s="14" t="s">
        <v>8310</v>
      </c>
      <c r="C279" s="14" t="s">
        <v>337</v>
      </c>
      <c r="D279" s="14" t="s">
        <v>8343</v>
      </c>
      <c r="E279" s="14" t="s">
        <v>6679</v>
      </c>
    </row>
    <row r="280">
      <c r="A280" s="2033">
        <v>44702.0</v>
      </c>
      <c r="B280" s="14" t="s">
        <v>8246</v>
      </c>
      <c r="C280" s="14" t="s">
        <v>415</v>
      </c>
      <c r="D280" s="16" t="s">
        <v>8337</v>
      </c>
      <c r="E280" s="14" t="s">
        <v>7316</v>
      </c>
    </row>
    <row r="281">
      <c r="A281" s="2033">
        <v>44702.0</v>
      </c>
      <c r="B281" s="16" t="s">
        <v>8242</v>
      </c>
      <c r="C281" s="14" t="s">
        <v>415</v>
      </c>
      <c r="D281" s="16" t="s">
        <v>8337</v>
      </c>
      <c r="E281" s="14" t="s">
        <v>8368</v>
      </c>
    </row>
    <row r="282">
      <c r="A282" s="2033">
        <v>44702.0</v>
      </c>
      <c r="B282" s="14" t="s">
        <v>8246</v>
      </c>
      <c r="C282" s="14" t="s">
        <v>415</v>
      </c>
      <c r="D282" s="14" t="s">
        <v>8365</v>
      </c>
      <c r="E282" s="14" t="s">
        <v>7405</v>
      </c>
    </row>
    <row r="283">
      <c r="A283" s="2033">
        <v>44702.0</v>
      </c>
      <c r="B283" s="14" t="s">
        <v>8246</v>
      </c>
      <c r="C283" s="14" t="s">
        <v>415</v>
      </c>
      <c r="D283" s="14" t="s">
        <v>8365</v>
      </c>
      <c r="E283" s="14" t="s">
        <v>7261</v>
      </c>
    </row>
    <row r="284">
      <c r="A284" s="2033">
        <v>44703.0</v>
      </c>
      <c r="B284" s="14" t="s">
        <v>8310</v>
      </c>
      <c r="C284" s="2035" t="s">
        <v>7550</v>
      </c>
      <c r="D284" s="2034" t="s">
        <v>8341</v>
      </c>
      <c r="E284" s="14" t="s">
        <v>8369</v>
      </c>
    </row>
    <row r="285">
      <c r="A285" s="2033">
        <v>44703.0</v>
      </c>
      <c r="B285" s="14" t="s">
        <v>8310</v>
      </c>
      <c r="C285" s="14" t="s">
        <v>337</v>
      </c>
      <c r="D285" s="14" t="s">
        <v>8345</v>
      </c>
      <c r="E285" s="14" t="s">
        <v>6785</v>
      </c>
    </row>
    <row r="286">
      <c r="A286" s="2033">
        <v>44703.0</v>
      </c>
      <c r="B286" s="14" t="s">
        <v>8310</v>
      </c>
      <c r="C286" s="14" t="s">
        <v>337</v>
      </c>
      <c r="D286" s="14" t="s">
        <v>8345</v>
      </c>
      <c r="E286" s="14" t="s">
        <v>6517</v>
      </c>
    </row>
    <row r="287">
      <c r="A287" s="2033">
        <v>44703.0</v>
      </c>
      <c r="B287" s="14" t="s">
        <v>8310</v>
      </c>
      <c r="C287" s="14" t="s">
        <v>337</v>
      </c>
      <c r="D287" s="14" t="s">
        <v>8345</v>
      </c>
      <c r="E287" s="14" t="s">
        <v>6754</v>
      </c>
    </row>
    <row r="288">
      <c r="A288" s="2033">
        <v>44703.0</v>
      </c>
      <c r="B288" s="14" t="s">
        <v>8310</v>
      </c>
      <c r="C288" s="14" t="s">
        <v>7550</v>
      </c>
      <c r="D288" s="14" t="s">
        <v>8345</v>
      </c>
      <c r="E288" s="14" t="s">
        <v>6854</v>
      </c>
    </row>
    <row r="289">
      <c r="A289" s="2033">
        <v>44703.0</v>
      </c>
      <c r="B289" s="14" t="s">
        <v>8310</v>
      </c>
      <c r="C289" s="14" t="s">
        <v>7550</v>
      </c>
      <c r="D289" s="14" t="s">
        <v>8345</v>
      </c>
      <c r="E289" s="14" t="s">
        <v>6824</v>
      </c>
    </row>
    <row r="290">
      <c r="A290" s="2033">
        <v>44703.0</v>
      </c>
      <c r="B290" s="14" t="s">
        <v>8310</v>
      </c>
      <c r="C290" s="14" t="s">
        <v>7550</v>
      </c>
      <c r="D290" s="14" t="s">
        <v>8345</v>
      </c>
      <c r="E290" s="14" t="s">
        <v>6953</v>
      </c>
    </row>
    <row r="291">
      <c r="A291" s="2033">
        <v>44703.0</v>
      </c>
      <c r="B291" s="14" t="s">
        <v>8310</v>
      </c>
      <c r="C291" s="14" t="s">
        <v>8342</v>
      </c>
      <c r="D291" s="14" t="s">
        <v>8345</v>
      </c>
      <c r="E291" s="14" t="s">
        <v>7098</v>
      </c>
    </row>
    <row r="292">
      <c r="A292" s="2033">
        <v>44703.0</v>
      </c>
      <c r="B292" s="14" t="s">
        <v>8310</v>
      </c>
      <c r="C292" s="14" t="s">
        <v>8342</v>
      </c>
      <c r="D292" s="14" t="s">
        <v>8345</v>
      </c>
      <c r="E292" s="14" t="s">
        <v>7028</v>
      </c>
    </row>
    <row r="293">
      <c r="A293" s="2033">
        <v>44703.0</v>
      </c>
      <c r="B293" s="14" t="s">
        <v>8310</v>
      </c>
      <c r="C293" s="14" t="s">
        <v>8342</v>
      </c>
      <c r="D293" s="14" t="s">
        <v>8345</v>
      </c>
      <c r="E293" s="14" t="s">
        <v>7098</v>
      </c>
    </row>
    <row r="294">
      <c r="A294" s="2033">
        <v>44703.0</v>
      </c>
      <c r="B294" s="14" t="s">
        <v>8310</v>
      </c>
      <c r="C294" s="14" t="s">
        <v>415</v>
      </c>
      <c r="D294" s="16" t="s">
        <v>8337</v>
      </c>
      <c r="E294" s="14" t="s">
        <v>7274</v>
      </c>
    </row>
    <row r="295">
      <c r="A295" s="2033">
        <v>44704.0</v>
      </c>
      <c r="B295" s="14" t="s">
        <v>8310</v>
      </c>
      <c r="C295" s="14" t="s">
        <v>337</v>
      </c>
      <c r="D295" s="14" t="s">
        <v>8345</v>
      </c>
      <c r="E295" s="14" t="s">
        <v>6679</v>
      </c>
    </row>
    <row r="296">
      <c r="A296" s="2033">
        <v>44704.0</v>
      </c>
      <c r="B296" s="14" t="s">
        <v>8310</v>
      </c>
      <c r="C296" s="14" t="s">
        <v>337</v>
      </c>
      <c r="D296" s="14" t="s">
        <v>8345</v>
      </c>
      <c r="E296" s="14" t="s">
        <v>6748</v>
      </c>
    </row>
    <row r="297">
      <c r="A297" s="2033">
        <v>44704.0</v>
      </c>
      <c r="B297" s="14" t="s">
        <v>8310</v>
      </c>
      <c r="C297" s="14" t="s">
        <v>337</v>
      </c>
      <c r="D297" s="14" t="s">
        <v>8345</v>
      </c>
      <c r="E297" s="14" t="s">
        <v>6621</v>
      </c>
    </row>
    <row r="298">
      <c r="A298" s="2033">
        <v>44704.0</v>
      </c>
      <c r="B298" s="14" t="s">
        <v>8310</v>
      </c>
      <c r="C298" s="14" t="s">
        <v>7550</v>
      </c>
      <c r="D298" s="14" t="s">
        <v>8345</v>
      </c>
      <c r="E298" s="14" t="s">
        <v>6890</v>
      </c>
    </row>
    <row r="299">
      <c r="A299" s="2033">
        <v>44704.0</v>
      </c>
      <c r="B299" s="14" t="s">
        <v>8310</v>
      </c>
      <c r="C299" s="14" t="s">
        <v>7550</v>
      </c>
      <c r="D299" s="14" t="s">
        <v>8345</v>
      </c>
      <c r="E299" s="14" t="s">
        <v>6872</v>
      </c>
    </row>
    <row r="300">
      <c r="A300" s="2033">
        <v>44704.0</v>
      </c>
      <c r="B300" s="14" t="s">
        <v>8310</v>
      </c>
      <c r="C300" s="14" t="s">
        <v>7550</v>
      </c>
      <c r="D300" s="14" t="s">
        <v>8345</v>
      </c>
      <c r="E300" s="14" t="s">
        <v>6977</v>
      </c>
    </row>
    <row r="301">
      <c r="A301" s="2033">
        <v>44704.0</v>
      </c>
      <c r="B301" s="14" t="s">
        <v>8310</v>
      </c>
      <c r="C301" s="14" t="s">
        <v>8342</v>
      </c>
      <c r="D301" s="14" t="s">
        <v>8345</v>
      </c>
      <c r="E301" s="14" t="s">
        <v>7084</v>
      </c>
    </row>
    <row r="302">
      <c r="A302" s="2033">
        <v>44704.0</v>
      </c>
      <c r="B302" s="14" t="s">
        <v>8310</v>
      </c>
      <c r="C302" s="14" t="s">
        <v>8342</v>
      </c>
      <c r="D302" s="14" t="s">
        <v>8345</v>
      </c>
      <c r="E302" s="14" t="s">
        <v>7098</v>
      </c>
    </row>
    <row r="303">
      <c r="A303" s="2033">
        <v>44704.0</v>
      </c>
      <c r="B303" s="14" t="s">
        <v>8310</v>
      </c>
      <c r="C303" s="14" t="s">
        <v>8342</v>
      </c>
      <c r="D303" s="14" t="s">
        <v>8345</v>
      </c>
      <c r="E303" s="14" t="s">
        <v>7028</v>
      </c>
    </row>
    <row r="304">
      <c r="A304" s="2033">
        <v>44704.0</v>
      </c>
      <c r="B304" s="14" t="s">
        <v>8246</v>
      </c>
      <c r="C304" s="14" t="s">
        <v>337</v>
      </c>
      <c r="D304" s="14" t="s">
        <v>8345</v>
      </c>
      <c r="E304" s="14" t="s">
        <v>6627</v>
      </c>
    </row>
    <row r="305">
      <c r="A305" s="2033">
        <v>44704.0</v>
      </c>
      <c r="B305" s="14" t="s">
        <v>8246</v>
      </c>
      <c r="C305" s="14" t="s">
        <v>337</v>
      </c>
      <c r="D305" s="14" t="s">
        <v>8345</v>
      </c>
      <c r="E305" s="14" t="s">
        <v>6754</v>
      </c>
    </row>
    <row r="306">
      <c r="A306" s="2033">
        <v>44704.0</v>
      </c>
      <c r="B306" s="14" t="s">
        <v>8246</v>
      </c>
      <c r="C306" s="14" t="s">
        <v>337</v>
      </c>
      <c r="D306" s="14" t="s">
        <v>8345</v>
      </c>
      <c r="E306" s="14" t="s">
        <v>6798</v>
      </c>
    </row>
    <row r="307">
      <c r="A307" s="2033">
        <v>44704.0</v>
      </c>
      <c r="B307" s="14" t="s">
        <v>8246</v>
      </c>
      <c r="C307" s="14" t="s">
        <v>7550</v>
      </c>
      <c r="D307" s="14" t="s">
        <v>8345</v>
      </c>
      <c r="E307" s="14" t="s">
        <v>6872</v>
      </c>
    </row>
    <row r="308">
      <c r="A308" s="2033">
        <v>44704.0</v>
      </c>
      <c r="B308" s="14" t="s">
        <v>8246</v>
      </c>
      <c r="C308" s="14" t="s">
        <v>7550</v>
      </c>
      <c r="D308" s="14" t="s">
        <v>8345</v>
      </c>
      <c r="E308" s="14" t="s">
        <v>6914</v>
      </c>
    </row>
    <row r="309">
      <c r="A309" s="2033">
        <v>44704.0</v>
      </c>
      <c r="B309" s="14" t="s">
        <v>8246</v>
      </c>
      <c r="C309" s="14" t="s">
        <v>7550</v>
      </c>
      <c r="D309" s="14" t="s">
        <v>8345</v>
      </c>
      <c r="E309" s="14" t="s">
        <v>6959</v>
      </c>
    </row>
    <row r="310">
      <c r="A310" s="2033">
        <v>44704.0</v>
      </c>
      <c r="B310" s="14" t="s">
        <v>8246</v>
      </c>
      <c r="C310" s="14" t="s">
        <v>8342</v>
      </c>
      <c r="D310" s="14" t="s">
        <v>8345</v>
      </c>
      <c r="E310" s="14" t="s">
        <v>8353</v>
      </c>
    </row>
    <row r="311">
      <c r="A311" s="2033">
        <v>44704.0</v>
      </c>
      <c r="B311" s="14" t="s">
        <v>8246</v>
      </c>
      <c r="C311" s="14" t="s">
        <v>8342</v>
      </c>
      <c r="D311" s="14" t="s">
        <v>8345</v>
      </c>
      <c r="E311" s="14" t="s">
        <v>7098</v>
      </c>
    </row>
    <row r="312">
      <c r="A312" s="2033">
        <v>44704.0</v>
      </c>
      <c r="B312" s="14" t="s">
        <v>8246</v>
      </c>
      <c r="C312" s="14" t="s">
        <v>8342</v>
      </c>
      <c r="D312" s="14" t="s">
        <v>8345</v>
      </c>
      <c r="E312" s="14" t="s">
        <v>7090</v>
      </c>
    </row>
    <row r="313">
      <c r="A313" s="2033">
        <v>44704.0</v>
      </c>
      <c r="B313" s="14" t="s">
        <v>8242</v>
      </c>
      <c r="C313" s="14" t="s">
        <v>337</v>
      </c>
      <c r="D313" s="14" t="s">
        <v>8345</v>
      </c>
      <c r="E313" s="14" t="s">
        <v>1226</v>
      </c>
    </row>
    <row r="314">
      <c r="A314" s="2033">
        <v>44704.0</v>
      </c>
      <c r="B314" s="14" t="s">
        <v>8242</v>
      </c>
      <c r="C314" s="14" t="s">
        <v>337</v>
      </c>
      <c r="D314" s="14" t="s">
        <v>8345</v>
      </c>
      <c r="E314" s="14" t="s">
        <v>6754</v>
      </c>
    </row>
    <row r="315">
      <c r="A315" s="2033">
        <v>44704.0</v>
      </c>
      <c r="B315" s="14" t="s">
        <v>8242</v>
      </c>
      <c r="C315" s="14" t="s">
        <v>337</v>
      </c>
      <c r="D315" s="14" t="s">
        <v>8345</v>
      </c>
      <c r="E315" s="14" t="s">
        <v>6679</v>
      </c>
    </row>
    <row r="316">
      <c r="A316" s="2033">
        <v>44704.0</v>
      </c>
      <c r="B316" s="14" t="s">
        <v>8242</v>
      </c>
      <c r="C316" s="14" t="s">
        <v>7550</v>
      </c>
      <c r="D316" s="14" t="s">
        <v>8345</v>
      </c>
      <c r="E316" s="14" t="s">
        <v>6995</v>
      </c>
    </row>
    <row r="317">
      <c r="A317" s="2033">
        <v>44704.0</v>
      </c>
      <c r="B317" s="14" t="s">
        <v>8242</v>
      </c>
      <c r="C317" s="14" t="s">
        <v>7550</v>
      </c>
      <c r="D317" s="14" t="s">
        <v>8345</v>
      </c>
      <c r="E317" s="14" t="s">
        <v>6848</v>
      </c>
    </row>
    <row r="318">
      <c r="A318" s="2033">
        <v>44704.0</v>
      </c>
      <c r="B318" s="14" t="s">
        <v>8242</v>
      </c>
      <c r="C318" s="14" t="s">
        <v>7550</v>
      </c>
      <c r="D318" s="14" t="s">
        <v>8345</v>
      </c>
      <c r="E318" s="14" t="s">
        <v>6914</v>
      </c>
    </row>
    <row r="319">
      <c r="A319" s="2033">
        <v>44704.0</v>
      </c>
      <c r="B319" s="14" t="s">
        <v>8242</v>
      </c>
      <c r="C319" s="14" t="s">
        <v>8342</v>
      </c>
      <c r="D319" s="14" t="s">
        <v>8345</v>
      </c>
      <c r="E319" s="14" t="s">
        <v>7129</v>
      </c>
    </row>
    <row r="320">
      <c r="A320" s="2033">
        <v>44704.0</v>
      </c>
      <c r="B320" s="14" t="s">
        <v>8242</v>
      </c>
      <c r="C320" s="14" t="s">
        <v>8342</v>
      </c>
      <c r="D320" s="14" t="s">
        <v>8345</v>
      </c>
      <c r="E320" s="14" t="s">
        <v>7163</v>
      </c>
    </row>
    <row r="321">
      <c r="A321" s="2033">
        <v>44704.0</v>
      </c>
      <c r="B321" s="14" t="s">
        <v>8242</v>
      </c>
      <c r="C321" s="14" t="s">
        <v>8342</v>
      </c>
      <c r="D321" s="14" t="s">
        <v>8345</v>
      </c>
      <c r="E321" s="14" t="s">
        <v>7078</v>
      </c>
    </row>
    <row r="322">
      <c r="A322" s="2033">
        <v>44706.0</v>
      </c>
      <c r="B322" s="16" t="s">
        <v>8242</v>
      </c>
      <c r="C322" s="14" t="s">
        <v>415</v>
      </c>
      <c r="D322" s="14" t="s">
        <v>8343</v>
      </c>
      <c r="E322" s="14" t="s">
        <v>7322</v>
      </c>
    </row>
    <row r="323">
      <c r="A323" s="2033">
        <v>44710.0</v>
      </c>
      <c r="B323" s="16" t="s">
        <v>8242</v>
      </c>
      <c r="C323" s="14" t="s">
        <v>415</v>
      </c>
      <c r="D323" s="14" t="s">
        <v>8337</v>
      </c>
      <c r="E323" s="14" t="s">
        <v>7298</v>
      </c>
    </row>
    <row r="324">
      <c r="A324" s="2033">
        <v>44710.0</v>
      </c>
      <c r="B324" s="16" t="s">
        <v>8246</v>
      </c>
      <c r="C324" s="14" t="s">
        <v>415</v>
      </c>
      <c r="D324" s="14" t="s">
        <v>8337</v>
      </c>
      <c r="E324" s="14" t="s">
        <v>8364</v>
      </c>
    </row>
    <row r="325">
      <c r="A325" s="2033">
        <v>44712.0</v>
      </c>
      <c r="B325" s="14" t="s">
        <v>8246</v>
      </c>
      <c r="C325" s="14" t="s">
        <v>337</v>
      </c>
      <c r="D325" s="14" t="s">
        <v>8345</v>
      </c>
      <c r="E325" s="14" t="s">
        <v>6754</v>
      </c>
    </row>
    <row r="326">
      <c r="A326" s="2033">
        <v>44712.0</v>
      </c>
      <c r="B326" s="14" t="s">
        <v>8246</v>
      </c>
      <c r="C326" s="14" t="s">
        <v>337</v>
      </c>
      <c r="D326" s="14" t="s">
        <v>8345</v>
      </c>
      <c r="E326" s="14" t="s">
        <v>6599</v>
      </c>
    </row>
    <row r="327">
      <c r="A327" s="2033">
        <v>44712.0</v>
      </c>
      <c r="B327" s="14" t="s">
        <v>8246</v>
      </c>
      <c r="C327" s="14" t="s">
        <v>337</v>
      </c>
      <c r="D327" s="14" t="s">
        <v>8345</v>
      </c>
      <c r="E327" s="14" t="s">
        <v>8366</v>
      </c>
    </row>
    <row r="328">
      <c r="A328" s="2033">
        <v>44712.0</v>
      </c>
      <c r="B328" s="14" t="s">
        <v>8246</v>
      </c>
      <c r="C328" s="14" t="s">
        <v>7550</v>
      </c>
      <c r="D328" s="14" t="s">
        <v>8345</v>
      </c>
      <c r="E328" s="14" t="s">
        <v>6824</v>
      </c>
    </row>
    <row r="329">
      <c r="A329" s="2033">
        <v>44712.0</v>
      </c>
      <c r="B329" s="14" t="s">
        <v>8246</v>
      </c>
      <c r="C329" s="14" t="s">
        <v>7550</v>
      </c>
      <c r="D329" s="14" t="s">
        <v>8345</v>
      </c>
      <c r="E329" s="14" t="s">
        <v>8369</v>
      </c>
    </row>
    <row r="330">
      <c r="A330" s="2033">
        <v>44712.0</v>
      </c>
      <c r="B330" s="14" t="s">
        <v>8246</v>
      </c>
      <c r="C330" s="14" t="s">
        <v>7550</v>
      </c>
      <c r="D330" s="14" t="s">
        <v>8345</v>
      </c>
      <c r="E330" s="14" t="s">
        <v>6929</v>
      </c>
    </row>
    <row r="331">
      <c r="A331" s="2033">
        <v>44712.0</v>
      </c>
      <c r="B331" s="14" t="s">
        <v>8246</v>
      </c>
      <c r="C331" s="14" t="s">
        <v>8342</v>
      </c>
      <c r="D331" s="14" t="s">
        <v>8345</v>
      </c>
      <c r="E331" s="14" t="s">
        <v>7029</v>
      </c>
    </row>
    <row r="332">
      <c r="A332" s="2033">
        <v>44712.0</v>
      </c>
      <c r="B332" s="14" t="s">
        <v>8246</v>
      </c>
      <c r="C332" s="14" t="s">
        <v>8342</v>
      </c>
      <c r="D332" s="14" t="s">
        <v>8345</v>
      </c>
      <c r="E332" s="14" t="s">
        <v>7105</v>
      </c>
    </row>
    <row r="333">
      <c r="A333" s="2033">
        <v>44712.0</v>
      </c>
      <c r="B333" s="14" t="s">
        <v>8246</v>
      </c>
      <c r="C333" s="14" t="s">
        <v>8342</v>
      </c>
      <c r="D333" s="14" t="s">
        <v>8345</v>
      </c>
      <c r="E333" s="14" t="s">
        <v>7084</v>
      </c>
    </row>
    <row r="334">
      <c r="A334" s="2033">
        <v>44712.0</v>
      </c>
      <c r="B334" s="14" t="s">
        <v>8242</v>
      </c>
      <c r="C334" s="14" t="s">
        <v>337</v>
      </c>
      <c r="D334" s="14" t="s">
        <v>8345</v>
      </c>
      <c r="E334" s="14" t="s">
        <v>6627</v>
      </c>
    </row>
    <row r="335">
      <c r="A335" s="2033">
        <v>44712.0</v>
      </c>
      <c r="B335" s="14" t="s">
        <v>8242</v>
      </c>
      <c r="C335" s="14" t="s">
        <v>337</v>
      </c>
      <c r="D335" s="14" t="s">
        <v>8345</v>
      </c>
      <c r="E335" s="14" t="s">
        <v>1226</v>
      </c>
    </row>
    <row r="336">
      <c r="A336" s="2033">
        <v>44712.0</v>
      </c>
      <c r="B336" s="14" t="s">
        <v>8242</v>
      </c>
      <c r="C336" s="14" t="s">
        <v>337</v>
      </c>
      <c r="D336" s="14" t="s">
        <v>8345</v>
      </c>
      <c r="E336" s="14" t="s">
        <v>6561</v>
      </c>
    </row>
    <row r="337">
      <c r="A337" s="2033">
        <v>44712.0</v>
      </c>
      <c r="B337" s="14" t="s">
        <v>8242</v>
      </c>
      <c r="C337" s="14" t="s">
        <v>7550</v>
      </c>
      <c r="D337" s="14" t="s">
        <v>8345</v>
      </c>
      <c r="E337" s="14" t="s">
        <v>6854</v>
      </c>
    </row>
    <row r="338">
      <c r="A338" s="2033">
        <v>44712.0</v>
      </c>
      <c r="B338" s="14" t="s">
        <v>8242</v>
      </c>
      <c r="C338" s="14" t="s">
        <v>7550</v>
      </c>
      <c r="D338" s="14" t="s">
        <v>8345</v>
      </c>
      <c r="E338" s="14" t="s">
        <v>8370</v>
      </c>
    </row>
    <row r="339">
      <c r="A339" s="2033">
        <v>44712.0</v>
      </c>
      <c r="B339" s="14" t="s">
        <v>8242</v>
      </c>
      <c r="C339" s="14" t="s">
        <v>7550</v>
      </c>
      <c r="D339" s="14" t="s">
        <v>8345</v>
      </c>
      <c r="E339" s="14" t="s">
        <v>6854</v>
      </c>
    </row>
    <row r="340">
      <c r="A340" s="2033">
        <v>44712.0</v>
      </c>
      <c r="B340" s="14" t="s">
        <v>8242</v>
      </c>
      <c r="C340" s="14" t="s">
        <v>8342</v>
      </c>
      <c r="D340" s="14" t="s">
        <v>8345</v>
      </c>
      <c r="E340" s="14" t="s">
        <v>8367</v>
      </c>
    </row>
    <row r="341">
      <c r="A341" s="2033">
        <v>44712.0</v>
      </c>
      <c r="B341" s="14" t="s">
        <v>8242</v>
      </c>
      <c r="C341" s="14" t="s">
        <v>8342</v>
      </c>
      <c r="D341" s="14" t="s">
        <v>8345</v>
      </c>
      <c r="E341" s="14" t="s">
        <v>7098</v>
      </c>
    </row>
    <row r="342">
      <c r="A342" s="2033">
        <v>44712.0</v>
      </c>
      <c r="B342" s="14" t="s">
        <v>8242</v>
      </c>
      <c r="C342" s="14" t="s">
        <v>8342</v>
      </c>
      <c r="D342" s="14" t="s">
        <v>8345</v>
      </c>
      <c r="E342" s="14" t="s">
        <v>7149</v>
      </c>
    </row>
    <row r="343">
      <c r="A343" s="2033">
        <v>44713.0</v>
      </c>
      <c r="B343" s="14" t="s">
        <v>8242</v>
      </c>
      <c r="C343" s="14" t="s">
        <v>415</v>
      </c>
      <c r="D343" s="14" t="s">
        <v>8365</v>
      </c>
      <c r="E343" s="14" t="s">
        <v>7286</v>
      </c>
    </row>
    <row r="344">
      <c r="A344" s="2033">
        <v>44713.0</v>
      </c>
      <c r="B344" s="14" t="s">
        <v>8242</v>
      </c>
      <c r="C344" s="14" t="s">
        <v>415</v>
      </c>
      <c r="D344" s="14" t="s">
        <v>8365</v>
      </c>
      <c r="E344" s="14" t="s">
        <v>7268</v>
      </c>
    </row>
    <row r="345">
      <c r="A345" s="2033">
        <v>44713.0</v>
      </c>
      <c r="B345" s="14" t="s">
        <v>8242</v>
      </c>
      <c r="C345" s="14" t="s">
        <v>415</v>
      </c>
      <c r="D345" s="14" t="s">
        <v>8363</v>
      </c>
      <c r="E345" s="14" t="s">
        <v>7310</v>
      </c>
    </row>
    <row r="346">
      <c r="A346" s="2033">
        <v>44713.0</v>
      </c>
      <c r="B346" s="16" t="s">
        <v>8242</v>
      </c>
      <c r="C346" s="14" t="s">
        <v>415</v>
      </c>
      <c r="D346" s="14" t="s">
        <v>8337</v>
      </c>
      <c r="E346" s="14" t="s">
        <v>7340</v>
      </c>
    </row>
    <row r="347">
      <c r="A347" s="2033">
        <v>44717.0</v>
      </c>
      <c r="B347" s="14" t="s">
        <v>8246</v>
      </c>
      <c r="C347" s="14" t="s">
        <v>415</v>
      </c>
      <c r="D347" s="14" t="s">
        <v>8365</v>
      </c>
      <c r="E347" s="14" t="s">
        <v>7316</v>
      </c>
    </row>
    <row r="348">
      <c r="A348" s="2033">
        <v>44717.0</v>
      </c>
      <c r="B348" s="14" t="s">
        <v>8246</v>
      </c>
      <c r="C348" s="14" t="s">
        <v>415</v>
      </c>
      <c r="D348" s="14" t="s">
        <v>8365</v>
      </c>
      <c r="E348" s="14" t="s">
        <v>7274</v>
      </c>
    </row>
    <row r="349">
      <c r="A349" s="2033">
        <v>44717.0</v>
      </c>
      <c r="B349" s="14" t="s">
        <v>8246</v>
      </c>
      <c r="C349" s="14" t="s">
        <v>415</v>
      </c>
      <c r="D349" s="14" t="s">
        <v>8363</v>
      </c>
      <c r="E349" s="14" t="s">
        <v>7414</v>
      </c>
    </row>
    <row r="350">
      <c r="A350" s="2033">
        <v>44717.0</v>
      </c>
      <c r="B350" s="14" t="s">
        <v>8246</v>
      </c>
      <c r="C350" s="14" t="s">
        <v>415</v>
      </c>
      <c r="D350" s="14" t="s">
        <v>8337</v>
      </c>
      <c r="E350" s="14" t="s">
        <v>7268</v>
      </c>
    </row>
    <row r="351">
      <c r="A351" s="2033">
        <v>44717.0</v>
      </c>
      <c r="B351" s="14" t="s">
        <v>8246</v>
      </c>
      <c r="C351" s="14" t="s">
        <v>337</v>
      </c>
      <c r="D351" s="14" t="s">
        <v>8341</v>
      </c>
      <c r="E351" s="14" t="s">
        <v>6530</v>
      </c>
    </row>
    <row r="352">
      <c r="A352" s="2033">
        <v>44718.0</v>
      </c>
      <c r="B352" s="14" t="s">
        <v>8246</v>
      </c>
      <c r="C352" s="14" t="s">
        <v>337</v>
      </c>
      <c r="D352" s="14" t="s">
        <v>8345</v>
      </c>
      <c r="E352" s="14" t="s">
        <v>6754</v>
      </c>
    </row>
    <row r="353">
      <c r="A353" s="2033">
        <v>44718.0</v>
      </c>
      <c r="B353" s="14" t="s">
        <v>8246</v>
      </c>
      <c r="C353" s="14" t="s">
        <v>337</v>
      </c>
      <c r="D353" s="14" t="s">
        <v>8345</v>
      </c>
      <c r="E353" s="14" t="s">
        <v>6772</v>
      </c>
    </row>
    <row r="354">
      <c r="A354" s="2033">
        <v>44718.0</v>
      </c>
      <c r="B354" s="14" t="s">
        <v>8246</v>
      </c>
      <c r="C354" s="14" t="s">
        <v>337</v>
      </c>
      <c r="D354" s="14" t="s">
        <v>8345</v>
      </c>
      <c r="E354" s="14" t="s">
        <v>6697</v>
      </c>
    </row>
    <row r="355">
      <c r="A355" s="2033">
        <v>44718.0</v>
      </c>
      <c r="B355" s="14" t="s">
        <v>8246</v>
      </c>
      <c r="C355" s="14" t="s">
        <v>7550</v>
      </c>
      <c r="D355" s="14" t="s">
        <v>8345</v>
      </c>
      <c r="E355" s="14" t="s">
        <v>6959</v>
      </c>
    </row>
    <row r="356">
      <c r="A356" s="2033">
        <v>44718.0</v>
      </c>
      <c r="B356" s="14" t="s">
        <v>8246</v>
      </c>
      <c r="C356" s="14" t="s">
        <v>7550</v>
      </c>
      <c r="D356" s="14" t="s">
        <v>8345</v>
      </c>
      <c r="E356" s="14" t="s">
        <v>6878</v>
      </c>
    </row>
    <row r="357">
      <c r="A357" s="2033">
        <v>44718.0</v>
      </c>
      <c r="B357" s="14" t="s">
        <v>8246</v>
      </c>
      <c r="C357" s="14" t="s">
        <v>7550</v>
      </c>
      <c r="D357" s="14" t="s">
        <v>8345</v>
      </c>
      <c r="E357" s="14" t="s">
        <v>6959</v>
      </c>
    </row>
    <row r="358">
      <c r="A358" s="2033">
        <v>44718.0</v>
      </c>
      <c r="B358" s="14" t="s">
        <v>8246</v>
      </c>
      <c r="C358" s="14" t="s">
        <v>8342</v>
      </c>
      <c r="D358" s="14" t="s">
        <v>8345</v>
      </c>
      <c r="E358" s="14" t="s">
        <v>8367</v>
      </c>
    </row>
    <row r="359">
      <c r="A359" s="2033">
        <v>44718.0</v>
      </c>
      <c r="B359" s="14" t="s">
        <v>8246</v>
      </c>
      <c r="C359" s="14" t="s">
        <v>8342</v>
      </c>
      <c r="D359" s="14" t="s">
        <v>8345</v>
      </c>
      <c r="E359" s="14" t="s">
        <v>7098</v>
      </c>
    </row>
    <row r="360">
      <c r="A360" s="2033">
        <v>44718.0</v>
      </c>
      <c r="B360" s="14" t="s">
        <v>8246</v>
      </c>
      <c r="C360" s="14" t="s">
        <v>8342</v>
      </c>
      <c r="D360" s="14" t="s">
        <v>8345</v>
      </c>
      <c r="E360" s="14" t="s">
        <v>8354</v>
      </c>
    </row>
    <row r="361">
      <c r="A361" s="2033">
        <v>44718.0</v>
      </c>
      <c r="B361" s="14" t="s">
        <v>8242</v>
      </c>
      <c r="C361" s="14" t="s">
        <v>337</v>
      </c>
      <c r="D361" s="14" t="s">
        <v>8345</v>
      </c>
      <c r="E361" s="14" t="s">
        <v>1226</v>
      </c>
    </row>
    <row r="362">
      <c r="A362" s="2033">
        <v>44718.0</v>
      </c>
      <c r="B362" s="14" t="s">
        <v>8242</v>
      </c>
      <c r="C362" s="14" t="s">
        <v>337</v>
      </c>
      <c r="D362" s="14" t="s">
        <v>8345</v>
      </c>
      <c r="E362" s="14" t="s">
        <v>6614</v>
      </c>
    </row>
    <row r="363">
      <c r="A363" s="2033">
        <v>44718.0</v>
      </c>
      <c r="B363" s="14" t="s">
        <v>8242</v>
      </c>
      <c r="C363" s="14" t="s">
        <v>337</v>
      </c>
      <c r="D363" s="14" t="s">
        <v>8345</v>
      </c>
      <c r="E363" s="14" t="s">
        <v>6633</v>
      </c>
    </row>
    <row r="364">
      <c r="A364" s="2033">
        <v>44718.0</v>
      </c>
      <c r="B364" s="14" t="s">
        <v>8242</v>
      </c>
      <c r="C364" s="14" t="s">
        <v>7550</v>
      </c>
      <c r="D364" s="14" t="s">
        <v>8345</v>
      </c>
      <c r="E364" s="14" t="s">
        <v>6830</v>
      </c>
    </row>
    <row r="365">
      <c r="A365" s="2033">
        <v>44718.0</v>
      </c>
      <c r="B365" s="14" t="s">
        <v>8242</v>
      </c>
      <c r="C365" s="14" t="s">
        <v>7550</v>
      </c>
      <c r="D365" s="14" t="s">
        <v>8345</v>
      </c>
      <c r="E365" s="14" t="s">
        <v>7010</v>
      </c>
    </row>
    <row r="366">
      <c r="A366" s="2033">
        <v>44718.0</v>
      </c>
      <c r="B366" s="14" t="s">
        <v>8242</v>
      </c>
      <c r="C366" s="14" t="s">
        <v>7550</v>
      </c>
      <c r="D366" s="14" t="s">
        <v>8345</v>
      </c>
      <c r="E366" s="14" t="s">
        <v>6959</v>
      </c>
    </row>
    <row r="367">
      <c r="A367" s="2033">
        <v>44718.0</v>
      </c>
      <c r="B367" s="14" t="s">
        <v>8242</v>
      </c>
      <c r="C367" s="14" t="s">
        <v>8342</v>
      </c>
      <c r="D367" s="14" t="s">
        <v>8345</v>
      </c>
      <c r="E367" s="14" t="s">
        <v>8367</v>
      </c>
    </row>
    <row r="368">
      <c r="A368" s="2033">
        <v>44718.0</v>
      </c>
      <c r="B368" s="14" t="s">
        <v>8242</v>
      </c>
      <c r="C368" s="14" t="s">
        <v>8342</v>
      </c>
      <c r="D368" s="14" t="s">
        <v>8345</v>
      </c>
      <c r="E368" s="14" t="s">
        <v>7105</v>
      </c>
    </row>
    <row r="369">
      <c r="A369" s="2033">
        <v>44718.0</v>
      </c>
      <c r="B369" s="14" t="s">
        <v>8242</v>
      </c>
      <c r="C369" s="14" t="s">
        <v>8342</v>
      </c>
      <c r="D369" s="14" t="s">
        <v>8345</v>
      </c>
      <c r="E369" s="14" t="s">
        <v>8353</v>
      </c>
    </row>
    <row r="370">
      <c r="A370" s="2033">
        <v>44718.0</v>
      </c>
      <c r="B370" s="14" t="s">
        <v>8242</v>
      </c>
      <c r="C370" s="14" t="s">
        <v>415</v>
      </c>
      <c r="D370" s="14" t="s">
        <v>8343</v>
      </c>
      <c r="E370" s="14" t="s">
        <v>7385</v>
      </c>
    </row>
    <row r="371">
      <c r="A371" s="2033">
        <v>44723.0</v>
      </c>
      <c r="B371" s="14" t="s">
        <v>8246</v>
      </c>
      <c r="C371" s="14" t="s">
        <v>7550</v>
      </c>
      <c r="D371" s="14" t="s">
        <v>8341</v>
      </c>
      <c r="E371" s="14" t="s">
        <v>6941</v>
      </c>
    </row>
    <row r="372">
      <c r="A372" s="2033">
        <v>44724.0</v>
      </c>
      <c r="B372" s="16" t="s">
        <v>8242</v>
      </c>
      <c r="C372" s="14" t="s">
        <v>415</v>
      </c>
      <c r="D372" s="14" t="s">
        <v>8337</v>
      </c>
      <c r="E372" s="14" t="s">
        <v>7414</v>
      </c>
    </row>
    <row r="373">
      <c r="A373" s="2033">
        <v>44724.0</v>
      </c>
      <c r="B373" s="14" t="s">
        <v>8246</v>
      </c>
      <c r="C373" s="14" t="s">
        <v>415</v>
      </c>
      <c r="D373" s="14" t="s">
        <v>8337</v>
      </c>
      <c r="E373" s="14" t="s">
        <v>8358</v>
      </c>
    </row>
    <row r="374">
      <c r="A374" s="2033">
        <v>44725.0</v>
      </c>
      <c r="B374" s="14" t="s">
        <v>8242</v>
      </c>
      <c r="C374" s="14" t="s">
        <v>337</v>
      </c>
      <c r="D374" s="14" t="s">
        <v>8345</v>
      </c>
      <c r="E374" s="14" t="s">
        <v>6697</v>
      </c>
    </row>
    <row r="375">
      <c r="A375" s="2033">
        <v>44725.0</v>
      </c>
      <c r="B375" s="14" t="s">
        <v>8242</v>
      </c>
      <c r="C375" s="14" t="s">
        <v>337</v>
      </c>
      <c r="D375" s="14" t="s">
        <v>8345</v>
      </c>
      <c r="E375" s="14" t="s">
        <v>6614</v>
      </c>
    </row>
    <row r="376">
      <c r="A376" s="2033">
        <v>44725.0</v>
      </c>
      <c r="B376" s="14" t="s">
        <v>8242</v>
      </c>
      <c r="C376" s="14" t="s">
        <v>337</v>
      </c>
      <c r="D376" s="14" t="s">
        <v>8345</v>
      </c>
      <c r="E376" s="14" t="s">
        <v>6679</v>
      </c>
    </row>
    <row r="377">
      <c r="A377" s="2033">
        <v>44725.0</v>
      </c>
      <c r="B377" s="14" t="s">
        <v>8242</v>
      </c>
      <c r="C377" s="14" t="s">
        <v>7550</v>
      </c>
      <c r="D377" s="14" t="s">
        <v>8345</v>
      </c>
      <c r="E377" s="14" t="s">
        <v>6848</v>
      </c>
    </row>
    <row r="378">
      <c r="A378" s="2033">
        <v>44725.0</v>
      </c>
      <c r="B378" s="14" t="s">
        <v>8242</v>
      </c>
      <c r="C378" s="14" t="s">
        <v>7550</v>
      </c>
      <c r="D378" s="14" t="s">
        <v>8345</v>
      </c>
      <c r="E378" s="14" t="s">
        <v>6914</v>
      </c>
    </row>
    <row r="379">
      <c r="A379" s="2033">
        <v>44725.0</v>
      </c>
      <c r="B379" s="14" t="s">
        <v>8242</v>
      </c>
      <c r="C379" s="14" t="s">
        <v>7550</v>
      </c>
      <c r="D379" s="14" t="s">
        <v>8345</v>
      </c>
      <c r="E379" s="14" t="s">
        <v>7001</v>
      </c>
    </row>
    <row r="380">
      <c r="A380" s="2033">
        <v>44725.0</v>
      </c>
      <c r="B380" s="14" t="s">
        <v>8242</v>
      </c>
      <c r="C380" s="14" t="s">
        <v>8342</v>
      </c>
      <c r="D380" s="14" t="s">
        <v>8345</v>
      </c>
      <c r="E380" s="14" t="s">
        <v>7129</v>
      </c>
    </row>
    <row r="381">
      <c r="A381" s="2033">
        <v>44725.0</v>
      </c>
      <c r="B381" s="14" t="s">
        <v>8242</v>
      </c>
      <c r="C381" s="14" t="s">
        <v>8342</v>
      </c>
      <c r="D381" s="14" t="s">
        <v>8345</v>
      </c>
      <c r="E381" s="14" t="s">
        <v>7029</v>
      </c>
    </row>
    <row r="382">
      <c r="A382" s="2033">
        <v>44725.0</v>
      </c>
      <c r="B382" s="14" t="s">
        <v>8242</v>
      </c>
      <c r="C382" s="14" t="s">
        <v>8342</v>
      </c>
      <c r="D382" s="14" t="s">
        <v>8345</v>
      </c>
      <c r="E382" s="14" t="s">
        <v>7181</v>
      </c>
    </row>
    <row r="383">
      <c r="A383" s="2033">
        <v>44725.0</v>
      </c>
      <c r="B383" s="14" t="s">
        <v>8246</v>
      </c>
      <c r="C383" s="14" t="s">
        <v>337</v>
      </c>
      <c r="D383" s="14" t="s">
        <v>8345</v>
      </c>
      <c r="E383" s="14" t="s">
        <v>6542</v>
      </c>
    </row>
    <row r="384">
      <c r="A384" s="2033">
        <v>44725.0</v>
      </c>
      <c r="B384" s="14" t="s">
        <v>8246</v>
      </c>
      <c r="C384" s="14" t="s">
        <v>337</v>
      </c>
      <c r="D384" s="14" t="s">
        <v>8345</v>
      </c>
      <c r="E384" s="14" t="s">
        <v>6517</v>
      </c>
    </row>
    <row r="385">
      <c r="A385" s="2033">
        <v>44725.0</v>
      </c>
      <c r="B385" s="14" t="s">
        <v>8246</v>
      </c>
      <c r="C385" s="14" t="s">
        <v>337</v>
      </c>
      <c r="D385" s="14" t="s">
        <v>8345</v>
      </c>
      <c r="E385" s="14" t="s">
        <v>6639</v>
      </c>
    </row>
    <row r="386">
      <c r="A386" s="2033">
        <v>44725.0</v>
      </c>
      <c r="B386" s="14" t="s">
        <v>8246</v>
      </c>
      <c r="C386" s="14" t="s">
        <v>7550</v>
      </c>
      <c r="D386" s="14" t="s">
        <v>8345</v>
      </c>
      <c r="E386" s="14" t="s">
        <v>6902</v>
      </c>
    </row>
    <row r="387">
      <c r="A387" s="2033">
        <v>44725.0</v>
      </c>
      <c r="B387" s="14" t="s">
        <v>8246</v>
      </c>
      <c r="C387" s="14" t="s">
        <v>7550</v>
      </c>
      <c r="D387" s="14" t="s">
        <v>8345</v>
      </c>
      <c r="E387" s="14" t="s">
        <v>6842</v>
      </c>
    </row>
    <row r="388">
      <c r="A388" s="2033">
        <v>44725.0</v>
      </c>
      <c r="B388" s="14" t="s">
        <v>8246</v>
      </c>
      <c r="C388" s="14" t="s">
        <v>7550</v>
      </c>
      <c r="D388" s="14" t="s">
        <v>8345</v>
      </c>
      <c r="E388" s="14" t="s">
        <v>6977</v>
      </c>
    </row>
    <row r="389">
      <c r="A389" s="2033">
        <v>44725.0</v>
      </c>
      <c r="B389" s="14" t="s">
        <v>8246</v>
      </c>
      <c r="C389" s="14" t="s">
        <v>8342</v>
      </c>
      <c r="D389" s="14" t="s">
        <v>8345</v>
      </c>
      <c r="E389" s="14" t="s">
        <v>7149</v>
      </c>
    </row>
    <row r="390">
      <c r="A390" s="2033">
        <v>44725.0</v>
      </c>
      <c r="B390" s="14" t="s">
        <v>8246</v>
      </c>
      <c r="C390" s="14" t="s">
        <v>8342</v>
      </c>
      <c r="D390" s="14" t="s">
        <v>8345</v>
      </c>
      <c r="E390" s="14" t="s">
        <v>7022</v>
      </c>
    </row>
    <row r="391">
      <c r="A391" s="2033">
        <v>44725.0</v>
      </c>
      <c r="B391" s="14" t="s">
        <v>8246</v>
      </c>
      <c r="C391" s="14" t="s">
        <v>8342</v>
      </c>
      <c r="D391" s="14" t="s">
        <v>8345</v>
      </c>
      <c r="E391" s="14" t="s">
        <v>7084</v>
      </c>
    </row>
    <row r="392">
      <c r="A392" s="2033">
        <v>44725.0</v>
      </c>
      <c r="B392" s="14" t="s">
        <v>8246</v>
      </c>
      <c r="C392" s="14" t="s">
        <v>7550</v>
      </c>
      <c r="D392" s="14" t="s">
        <v>8343</v>
      </c>
      <c r="E392" s="14" t="s">
        <v>6977</v>
      </c>
    </row>
    <row r="393">
      <c r="A393" s="2033">
        <v>44725.0</v>
      </c>
      <c r="B393" s="14" t="s">
        <v>8310</v>
      </c>
      <c r="C393" s="14" t="s">
        <v>7550</v>
      </c>
      <c r="D393" s="14" t="s">
        <v>8343</v>
      </c>
      <c r="E393" s="14" t="s">
        <v>6872</v>
      </c>
    </row>
    <row r="394">
      <c r="A394" s="2033">
        <v>44725.0</v>
      </c>
      <c r="B394" s="14" t="s">
        <v>8246</v>
      </c>
      <c r="C394" s="14" t="s">
        <v>8342</v>
      </c>
      <c r="D394" s="14" t="s">
        <v>8343</v>
      </c>
      <c r="E394" s="14" t="s">
        <v>8353</v>
      </c>
    </row>
    <row r="395">
      <c r="A395" s="2033">
        <v>44725.0</v>
      </c>
      <c r="B395" s="14" t="s">
        <v>8310</v>
      </c>
      <c r="C395" s="14" t="s">
        <v>8342</v>
      </c>
      <c r="D395" s="14" t="s">
        <v>8343</v>
      </c>
      <c r="E395" s="14" t="s">
        <v>7084</v>
      </c>
    </row>
    <row r="396">
      <c r="A396" s="2033">
        <v>44727.0</v>
      </c>
      <c r="B396" s="14" t="s">
        <v>8246</v>
      </c>
      <c r="C396" s="14" t="s">
        <v>415</v>
      </c>
      <c r="D396" s="14" t="s">
        <v>8343</v>
      </c>
      <c r="E396" s="14" t="s">
        <v>7322</v>
      </c>
    </row>
    <row r="397">
      <c r="A397" s="2033">
        <v>44727.0</v>
      </c>
      <c r="B397" s="14" t="s">
        <v>8310</v>
      </c>
      <c r="C397" s="14" t="s">
        <v>415</v>
      </c>
      <c r="D397" s="14" t="s">
        <v>8343</v>
      </c>
      <c r="E397" s="14" t="s">
        <v>7328</v>
      </c>
    </row>
    <row r="398">
      <c r="A398" s="2033">
        <v>44729.0</v>
      </c>
      <c r="B398" s="14" t="s">
        <v>8242</v>
      </c>
      <c r="C398" s="14" t="s">
        <v>415</v>
      </c>
      <c r="D398" s="14" t="s">
        <v>8337</v>
      </c>
      <c r="E398" s="14" t="s">
        <v>7268</v>
      </c>
    </row>
    <row r="399">
      <c r="A399" s="2033">
        <v>44731.0</v>
      </c>
      <c r="B399" s="14" t="s">
        <v>8242</v>
      </c>
      <c r="C399" s="14" t="s">
        <v>7550</v>
      </c>
      <c r="D399" s="14" t="s">
        <v>8341</v>
      </c>
      <c r="E399" s="14" t="s">
        <v>6824</v>
      </c>
    </row>
    <row r="400">
      <c r="A400" s="2033">
        <v>44731.0</v>
      </c>
      <c r="B400" s="14" t="s">
        <v>8246</v>
      </c>
      <c r="C400" s="14" t="s">
        <v>415</v>
      </c>
      <c r="D400" s="14" t="s">
        <v>8337</v>
      </c>
      <c r="E400" s="14" t="s">
        <v>7316</v>
      </c>
    </row>
    <row r="401">
      <c r="A401" s="2033">
        <v>44732.0</v>
      </c>
      <c r="B401" s="14" t="s">
        <v>8246</v>
      </c>
      <c r="C401" s="14" t="s">
        <v>337</v>
      </c>
      <c r="D401" s="14" t="s">
        <v>8345</v>
      </c>
      <c r="E401" s="14" t="s">
        <v>6785</v>
      </c>
    </row>
    <row r="402">
      <c r="A402" s="2033">
        <v>44732.0</v>
      </c>
      <c r="B402" s="14" t="s">
        <v>8246</v>
      </c>
      <c r="C402" s="14" t="s">
        <v>337</v>
      </c>
      <c r="D402" s="14" t="s">
        <v>8345</v>
      </c>
      <c r="E402" s="14" t="s">
        <v>6679</v>
      </c>
    </row>
    <row r="403">
      <c r="A403" s="2033">
        <v>44732.0</v>
      </c>
      <c r="B403" s="14" t="s">
        <v>8246</v>
      </c>
      <c r="C403" s="14" t="s">
        <v>337</v>
      </c>
      <c r="D403" s="14" t="s">
        <v>8345</v>
      </c>
      <c r="E403" s="14" t="s">
        <v>6785</v>
      </c>
    </row>
    <row r="404">
      <c r="A404" s="2033">
        <v>44732.0</v>
      </c>
      <c r="B404" s="14" t="s">
        <v>8246</v>
      </c>
      <c r="C404" s="14" t="s">
        <v>7550</v>
      </c>
      <c r="D404" s="14" t="s">
        <v>8345</v>
      </c>
      <c r="E404" s="14" t="s">
        <v>6866</v>
      </c>
    </row>
    <row r="405">
      <c r="A405" s="2033">
        <v>44732.0</v>
      </c>
      <c r="B405" s="14" t="s">
        <v>8246</v>
      </c>
      <c r="C405" s="14" t="s">
        <v>7550</v>
      </c>
      <c r="D405" s="14" t="s">
        <v>8345</v>
      </c>
      <c r="E405" s="14" t="s">
        <v>6959</v>
      </c>
    </row>
    <row r="406">
      <c r="A406" s="2033">
        <v>44732.0</v>
      </c>
      <c r="B406" s="14" t="s">
        <v>8246</v>
      </c>
      <c r="C406" s="14" t="s">
        <v>7550</v>
      </c>
      <c r="D406" s="14" t="s">
        <v>8345</v>
      </c>
      <c r="E406" s="14" t="s">
        <v>6872</v>
      </c>
    </row>
    <row r="407">
      <c r="A407" s="2033">
        <v>44732.0</v>
      </c>
      <c r="B407" s="14" t="s">
        <v>8246</v>
      </c>
      <c r="C407" s="14" t="s">
        <v>8342</v>
      </c>
      <c r="D407" s="14" t="s">
        <v>8345</v>
      </c>
      <c r="E407" s="14" t="s">
        <v>7129</v>
      </c>
    </row>
    <row r="408">
      <c r="A408" s="2033">
        <v>44732.0</v>
      </c>
      <c r="B408" s="14" t="s">
        <v>8246</v>
      </c>
      <c r="C408" s="14" t="s">
        <v>8342</v>
      </c>
      <c r="D408" s="14" t="s">
        <v>8345</v>
      </c>
      <c r="E408" s="14" t="s">
        <v>7084</v>
      </c>
    </row>
    <row r="409">
      <c r="A409" s="2033">
        <v>44732.0</v>
      </c>
      <c r="B409" s="14" t="s">
        <v>8246</v>
      </c>
      <c r="C409" s="14" t="s">
        <v>8342</v>
      </c>
      <c r="D409" s="14" t="s">
        <v>8345</v>
      </c>
      <c r="E409" s="14" t="s">
        <v>7029</v>
      </c>
    </row>
    <row r="410">
      <c r="A410" s="2033">
        <v>44732.0</v>
      </c>
      <c r="B410" s="14" t="s">
        <v>8242</v>
      </c>
      <c r="C410" s="14" t="s">
        <v>337</v>
      </c>
      <c r="D410" s="14" t="s">
        <v>8345</v>
      </c>
      <c r="E410" s="14" t="s">
        <v>1226</v>
      </c>
    </row>
    <row r="411">
      <c r="A411" s="2033">
        <v>44732.0</v>
      </c>
      <c r="B411" s="14" t="s">
        <v>8242</v>
      </c>
      <c r="C411" s="14" t="s">
        <v>337</v>
      </c>
      <c r="D411" s="14" t="s">
        <v>8345</v>
      </c>
      <c r="E411" s="14" t="s">
        <v>6530</v>
      </c>
    </row>
    <row r="412">
      <c r="A412" s="2033">
        <v>44732.0</v>
      </c>
      <c r="B412" s="14" t="s">
        <v>8242</v>
      </c>
      <c r="C412" s="14" t="s">
        <v>337</v>
      </c>
      <c r="D412" s="14" t="s">
        <v>8345</v>
      </c>
      <c r="E412" s="14" t="s">
        <v>6798</v>
      </c>
    </row>
    <row r="413">
      <c r="A413" s="2033">
        <v>44732.0</v>
      </c>
      <c r="B413" s="14" t="s">
        <v>8242</v>
      </c>
      <c r="C413" s="14" t="s">
        <v>7550</v>
      </c>
      <c r="D413" s="14" t="s">
        <v>8345</v>
      </c>
      <c r="E413" s="14" t="s">
        <v>6854</v>
      </c>
    </row>
    <row r="414">
      <c r="A414" s="2033">
        <v>44732.0</v>
      </c>
      <c r="B414" s="14" t="s">
        <v>8242</v>
      </c>
      <c r="C414" s="14" t="s">
        <v>7550</v>
      </c>
      <c r="D414" s="14" t="s">
        <v>8345</v>
      </c>
      <c r="E414" s="14" t="s">
        <v>6854</v>
      </c>
    </row>
    <row r="415">
      <c r="A415" s="2033">
        <v>44732.0</v>
      </c>
      <c r="B415" s="14" t="s">
        <v>8242</v>
      </c>
      <c r="C415" s="14" t="s">
        <v>7550</v>
      </c>
      <c r="D415" s="14" t="s">
        <v>8345</v>
      </c>
      <c r="E415" s="14" t="s">
        <v>6977</v>
      </c>
    </row>
    <row r="416">
      <c r="A416" s="2033">
        <v>44732.0</v>
      </c>
      <c r="B416" s="14" t="s">
        <v>8242</v>
      </c>
      <c r="C416" s="14" t="s">
        <v>8342</v>
      </c>
      <c r="D416" s="14" t="s">
        <v>8345</v>
      </c>
      <c r="E416" s="14" t="s">
        <v>7098</v>
      </c>
    </row>
    <row r="417">
      <c r="A417" s="2033">
        <v>44732.0</v>
      </c>
      <c r="B417" s="14" t="s">
        <v>8242</v>
      </c>
      <c r="C417" s="14" t="s">
        <v>8342</v>
      </c>
      <c r="D417" s="14" t="s">
        <v>8345</v>
      </c>
      <c r="E417" s="14" t="s">
        <v>8353</v>
      </c>
    </row>
    <row r="418">
      <c r="A418" s="2033">
        <v>44732.0</v>
      </c>
      <c r="B418" s="14" t="s">
        <v>8242</v>
      </c>
      <c r="C418" s="14" t="s">
        <v>8342</v>
      </c>
      <c r="D418" s="14" t="s">
        <v>8345</v>
      </c>
      <c r="E418" s="14" t="s">
        <v>7029</v>
      </c>
    </row>
    <row r="419">
      <c r="A419" s="2033">
        <v>44733.0</v>
      </c>
      <c r="B419" s="14" t="s">
        <v>8242</v>
      </c>
      <c r="C419" s="14" t="s">
        <v>415</v>
      </c>
      <c r="D419" s="14" t="s">
        <v>8362</v>
      </c>
      <c r="E419" s="14" t="s">
        <v>7414</v>
      </c>
    </row>
    <row r="420">
      <c r="A420" s="2033">
        <v>44737.0</v>
      </c>
      <c r="B420" s="14" t="s">
        <v>8242</v>
      </c>
      <c r="C420" s="14" t="s">
        <v>337</v>
      </c>
      <c r="D420" s="14" t="s">
        <v>8341</v>
      </c>
      <c r="E420" s="14" t="s">
        <v>6697</v>
      </c>
    </row>
    <row r="421">
      <c r="A421" s="2033">
        <v>44737.0</v>
      </c>
      <c r="B421" s="14" t="s">
        <v>8242</v>
      </c>
      <c r="C421" s="14" t="s">
        <v>415</v>
      </c>
      <c r="D421" s="14" t="s">
        <v>8341</v>
      </c>
      <c r="E421" s="14" t="s">
        <v>8368</v>
      </c>
    </row>
    <row r="422">
      <c r="A422" s="2033">
        <v>44737.0</v>
      </c>
      <c r="B422" s="14" t="s">
        <v>8242</v>
      </c>
      <c r="C422" s="14" t="s">
        <v>8342</v>
      </c>
      <c r="D422" s="14" t="s">
        <v>8341</v>
      </c>
      <c r="E422" s="14" t="s">
        <v>7129</v>
      </c>
    </row>
    <row r="423">
      <c r="A423" s="2033">
        <v>44738.0</v>
      </c>
      <c r="B423" s="14" t="s">
        <v>8246</v>
      </c>
      <c r="C423" s="14" t="s">
        <v>7550</v>
      </c>
      <c r="D423" s="14" t="s">
        <v>8341</v>
      </c>
      <c r="E423" s="14" t="s">
        <v>6818</v>
      </c>
    </row>
    <row r="424">
      <c r="A424" s="2033">
        <v>44738.0</v>
      </c>
      <c r="B424" s="14" t="s">
        <v>8242</v>
      </c>
      <c r="C424" s="14" t="s">
        <v>415</v>
      </c>
      <c r="D424" s="14" t="s">
        <v>8337</v>
      </c>
      <c r="E424" s="14" t="s">
        <v>7322</v>
      </c>
    </row>
    <row r="425">
      <c r="A425" s="2033">
        <v>44738.0</v>
      </c>
      <c r="B425" s="14" t="s">
        <v>8246</v>
      </c>
      <c r="C425" s="14" t="s">
        <v>415</v>
      </c>
      <c r="D425" s="14" t="s">
        <v>8337</v>
      </c>
      <c r="E425" s="14" t="s">
        <v>7340</v>
      </c>
    </row>
    <row r="426">
      <c r="A426" s="2033">
        <v>44739.0</v>
      </c>
      <c r="B426" s="14" t="s">
        <v>8246</v>
      </c>
      <c r="C426" s="14" t="s">
        <v>337</v>
      </c>
      <c r="D426" s="14" t="s">
        <v>8345</v>
      </c>
      <c r="E426" s="14" t="s">
        <v>6561</v>
      </c>
    </row>
    <row r="427">
      <c r="A427" s="2033">
        <v>44739.0</v>
      </c>
      <c r="B427" s="14" t="s">
        <v>8246</v>
      </c>
      <c r="C427" s="14" t="s">
        <v>337</v>
      </c>
      <c r="D427" s="14" t="s">
        <v>8345</v>
      </c>
      <c r="E427" s="14" t="s">
        <v>6567</v>
      </c>
    </row>
    <row r="428">
      <c r="A428" s="2033">
        <v>44739.0</v>
      </c>
      <c r="B428" s="14" t="s">
        <v>8246</v>
      </c>
      <c r="C428" s="14" t="s">
        <v>337</v>
      </c>
      <c r="D428" s="14" t="s">
        <v>8345</v>
      </c>
      <c r="E428" s="14" t="s">
        <v>6517</v>
      </c>
    </row>
    <row r="429">
      <c r="A429" s="2033">
        <v>44739.0</v>
      </c>
      <c r="B429" s="14" t="s">
        <v>8246</v>
      </c>
      <c r="C429" s="14" t="s">
        <v>7550</v>
      </c>
      <c r="D429" s="14" t="s">
        <v>8345</v>
      </c>
      <c r="E429" s="14" t="s">
        <v>6914</v>
      </c>
    </row>
    <row r="430">
      <c r="A430" s="2033">
        <v>44739.0</v>
      </c>
      <c r="B430" s="14" t="s">
        <v>8246</v>
      </c>
      <c r="C430" s="14" t="s">
        <v>7550</v>
      </c>
      <c r="D430" s="14" t="s">
        <v>8345</v>
      </c>
      <c r="E430" s="14" t="s">
        <v>6890</v>
      </c>
    </row>
    <row r="431">
      <c r="A431" s="2033">
        <v>44739.0</v>
      </c>
      <c r="B431" s="14" t="s">
        <v>8246</v>
      </c>
      <c r="C431" s="14" t="s">
        <v>7550</v>
      </c>
      <c r="D431" s="14" t="s">
        <v>8345</v>
      </c>
      <c r="E431" s="14" t="s">
        <v>6941</v>
      </c>
    </row>
    <row r="432">
      <c r="A432" s="2033">
        <v>44739.0</v>
      </c>
      <c r="B432" s="14" t="s">
        <v>8246</v>
      </c>
      <c r="C432" s="14" t="s">
        <v>8342</v>
      </c>
      <c r="D432" s="14" t="s">
        <v>8345</v>
      </c>
      <c r="E432" s="14" t="s">
        <v>7028</v>
      </c>
    </row>
    <row r="433">
      <c r="A433" s="2033">
        <v>44739.0</v>
      </c>
      <c r="B433" s="14" t="s">
        <v>8246</v>
      </c>
      <c r="C433" s="14" t="s">
        <v>8342</v>
      </c>
      <c r="D433" s="14" t="s">
        <v>8345</v>
      </c>
      <c r="E433" s="14" t="s">
        <v>7098</v>
      </c>
    </row>
    <row r="434">
      <c r="A434" s="2033">
        <v>44739.0</v>
      </c>
      <c r="B434" s="14" t="s">
        <v>8246</v>
      </c>
      <c r="C434" s="14" t="s">
        <v>8342</v>
      </c>
      <c r="D434" s="14" t="s">
        <v>8345</v>
      </c>
      <c r="E434" s="14" t="s">
        <v>7029</v>
      </c>
    </row>
    <row r="435">
      <c r="A435" s="2033">
        <v>44739.0</v>
      </c>
      <c r="B435" s="14" t="s">
        <v>8242</v>
      </c>
      <c r="C435" s="14" t="s">
        <v>337</v>
      </c>
      <c r="D435" s="14" t="s">
        <v>8345</v>
      </c>
      <c r="E435" s="14" t="s">
        <v>6517</v>
      </c>
    </row>
    <row r="436">
      <c r="A436" s="2033">
        <v>44739.0</v>
      </c>
      <c r="B436" s="14" t="s">
        <v>8242</v>
      </c>
      <c r="C436" s="14" t="s">
        <v>337</v>
      </c>
      <c r="D436" s="14" t="s">
        <v>8345</v>
      </c>
      <c r="E436" s="14" t="s">
        <v>6748</v>
      </c>
    </row>
    <row r="437">
      <c r="A437" s="2033">
        <v>44739.0</v>
      </c>
      <c r="B437" s="14" t="s">
        <v>8242</v>
      </c>
      <c r="C437" s="14" t="s">
        <v>337</v>
      </c>
      <c r="D437" s="14" t="s">
        <v>8345</v>
      </c>
      <c r="E437" s="14" t="s">
        <v>6651</v>
      </c>
    </row>
    <row r="438">
      <c r="A438" s="2033">
        <v>44739.0</v>
      </c>
      <c r="B438" s="14" t="s">
        <v>8242</v>
      </c>
      <c r="C438" s="14" t="s">
        <v>7550</v>
      </c>
      <c r="D438" s="14" t="s">
        <v>8345</v>
      </c>
      <c r="E438" s="14" t="s">
        <v>6941</v>
      </c>
    </row>
    <row r="439">
      <c r="A439" s="2033">
        <v>44739.0</v>
      </c>
      <c r="B439" s="14" t="s">
        <v>8242</v>
      </c>
      <c r="C439" s="14" t="s">
        <v>7550</v>
      </c>
      <c r="D439" s="14" t="s">
        <v>8345</v>
      </c>
      <c r="E439" s="14" t="s">
        <v>6977</v>
      </c>
    </row>
    <row r="440">
      <c r="A440" s="2033">
        <v>44739.0</v>
      </c>
      <c r="B440" s="14" t="s">
        <v>8242</v>
      </c>
      <c r="C440" s="14" t="s">
        <v>7550</v>
      </c>
      <c r="D440" s="14" t="s">
        <v>8345</v>
      </c>
      <c r="E440" s="14" t="s">
        <v>7010</v>
      </c>
    </row>
    <row r="441">
      <c r="A441" s="2033">
        <v>44739.0</v>
      </c>
      <c r="B441" s="14" t="s">
        <v>8242</v>
      </c>
      <c r="C441" s="14" t="s">
        <v>8342</v>
      </c>
      <c r="D441" s="14" t="s">
        <v>8345</v>
      </c>
      <c r="E441" s="14" t="s">
        <v>7181</v>
      </c>
    </row>
    <row r="442">
      <c r="A442" s="2033">
        <v>44739.0</v>
      </c>
      <c r="B442" s="14" t="s">
        <v>8242</v>
      </c>
      <c r="C442" s="14" t="s">
        <v>8342</v>
      </c>
      <c r="D442" s="14" t="s">
        <v>8345</v>
      </c>
      <c r="E442" s="14" t="s">
        <v>7078</v>
      </c>
    </row>
    <row r="443">
      <c r="A443" s="2033">
        <v>44739.0</v>
      </c>
      <c r="B443" s="14" t="s">
        <v>8242</v>
      </c>
      <c r="C443" s="14" t="s">
        <v>8342</v>
      </c>
      <c r="D443" s="14" t="s">
        <v>8345</v>
      </c>
      <c r="E443" s="14" t="s">
        <v>8367</v>
      </c>
    </row>
    <row r="444">
      <c r="A444" s="2033">
        <v>44741.0</v>
      </c>
      <c r="B444" s="14" t="s">
        <v>8242</v>
      </c>
      <c r="C444" s="14" t="s">
        <v>337</v>
      </c>
      <c r="D444" s="14" t="s">
        <v>8343</v>
      </c>
      <c r="E444" s="14" t="s">
        <v>6785</v>
      </c>
    </row>
    <row r="445">
      <c r="A445" s="2033">
        <v>44741.0</v>
      </c>
      <c r="B445" s="14" t="s">
        <v>8242</v>
      </c>
      <c r="C445" s="14" t="s">
        <v>7550</v>
      </c>
      <c r="D445" s="14" t="s">
        <v>8343</v>
      </c>
      <c r="E445" s="14" t="s">
        <v>6842</v>
      </c>
    </row>
    <row r="446">
      <c r="A446" s="2033">
        <v>44741.0</v>
      </c>
      <c r="B446" s="14" t="s">
        <v>8242</v>
      </c>
      <c r="C446" s="14" t="s">
        <v>8342</v>
      </c>
      <c r="D446" s="14" t="s">
        <v>8343</v>
      </c>
      <c r="E446" s="14" t="s">
        <v>7098</v>
      </c>
    </row>
    <row r="447">
      <c r="A447" s="2033">
        <v>44741.0</v>
      </c>
      <c r="B447" s="14" t="s">
        <v>8242</v>
      </c>
      <c r="C447" s="14" t="s">
        <v>415</v>
      </c>
      <c r="D447" s="14" t="s">
        <v>8343</v>
      </c>
      <c r="E447" s="14" t="s">
        <v>7274</v>
      </c>
    </row>
    <row r="448">
      <c r="A448" s="2033">
        <v>44741.0</v>
      </c>
      <c r="B448" s="14" t="s">
        <v>8242</v>
      </c>
      <c r="C448" s="14" t="s">
        <v>415</v>
      </c>
      <c r="D448" s="14" t="s">
        <v>8337</v>
      </c>
      <c r="E448" s="14" t="s">
        <v>7385</v>
      </c>
    </row>
    <row r="449">
      <c r="A449" s="2033">
        <v>44741.0</v>
      </c>
      <c r="B449" s="14" t="s">
        <v>8246</v>
      </c>
      <c r="C449" s="14" t="s">
        <v>415</v>
      </c>
      <c r="D449" s="14" t="s">
        <v>8337</v>
      </c>
      <c r="E449" s="14" t="s">
        <v>7268</v>
      </c>
    </row>
    <row r="450">
      <c r="A450" s="2033">
        <v>44741.0</v>
      </c>
      <c r="B450" s="14" t="s">
        <v>8246</v>
      </c>
      <c r="C450" s="14" t="s">
        <v>415</v>
      </c>
      <c r="D450" s="14" t="s">
        <v>8363</v>
      </c>
      <c r="E450" s="14" t="s">
        <v>7385</v>
      </c>
    </row>
    <row r="451">
      <c r="A451" s="2033">
        <v>44743.0</v>
      </c>
      <c r="B451" s="14" t="s">
        <v>8242</v>
      </c>
      <c r="C451" s="14" t="s">
        <v>415</v>
      </c>
      <c r="D451" s="14" t="s">
        <v>8363</v>
      </c>
      <c r="E451" s="14" t="s">
        <v>8368</v>
      </c>
    </row>
    <row r="452">
      <c r="A452" s="2033">
        <v>44746.0</v>
      </c>
      <c r="B452" s="14" t="s">
        <v>8246</v>
      </c>
      <c r="C452" s="14" t="s">
        <v>337</v>
      </c>
      <c r="D452" s="14" t="s">
        <v>8345</v>
      </c>
      <c r="E452" s="14" t="s">
        <v>6679</v>
      </c>
    </row>
    <row r="453">
      <c r="A453" s="2033">
        <v>44746.0</v>
      </c>
      <c r="B453" s="14" t="s">
        <v>8246</v>
      </c>
      <c r="C453" s="14" t="s">
        <v>337</v>
      </c>
      <c r="D453" s="14" t="s">
        <v>8345</v>
      </c>
      <c r="E453" s="14" t="s">
        <v>1226</v>
      </c>
    </row>
    <row r="454">
      <c r="A454" s="2033">
        <v>44746.0</v>
      </c>
      <c r="B454" s="14" t="s">
        <v>8246</v>
      </c>
      <c r="C454" s="14" t="s">
        <v>337</v>
      </c>
      <c r="D454" s="14" t="s">
        <v>8345</v>
      </c>
      <c r="E454" s="14" t="s">
        <v>6754</v>
      </c>
    </row>
    <row r="455">
      <c r="A455" s="2033">
        <v>44746.0</v>
      </c>
      <c r="B455" s="14" t="s">
        <v>8246</v>
      </c>
      <c r="C455" s="14" t="s">
        <v>7550</v>
      </c>
      <c r="D455" s="14" t="s">
        <v>8345</v>
      </c>
      <c r="E455" s="14" t="s">
        <v>6878</v>
      </c>
    </row>
    <row r="456">
      <c r="A456" s="2033">
        <v>44746.0</v>
      </c>
      <c r="B456" s="14" t="s">
        <v>8246</v>
      </c>
      <c r="C456" s="14" t="s">
        <v>7550</v>
      </c>
      <c r="D456" s="14" t="s">
        <v>8345</v>
      </c>
      <c r="E456" s="14" t="s">
        <v>6836</v>
      </c>
    </row>
    <row r="457">
      <c r="A457" s="2033">
        <v>44746.0</v>
      </c>
      <c r="B457" s="14" t="s">
        <v>8246</v>
      </c>
      <c r="C457" s="14" t="s">
        <v>7550</v>
      </c>
      <c r="D457" s="14" t="s">
        <v>8345</v>
      </c>
      <c r="E457" s="14" t="s">
        <v>6890</v>
      </c>
    </row>
    <row r="458">
      <c r="A458" s="2033">
        <v>44746.0</v>
      </c>
      <c r="B458" s="14" t="s">
        <v>8246</v>
      </c>
      <c r="C458" s="14" t="s">
        <v>8342</v>
      </c>
      <c r="D458" s="14" t="s">
        <v>8345</v>
      </c>
      <c r="E458" s="14" t="s">
        <v>7084</v>
      </c>
    </row>
    <row r="459">
      <c r="A459" s="2033">
        <v>44746.0</v>
      </c>
      <c r="B459" s="14" t="s">
        <v>8246</v>
      </c>
      <c r="C459" s="14" t="s">
        <v>8342</v>
      </c>
      <c r="D459" s="14" t="s">
        <v>8345</v>
      </c>
      <c r="E459" s="14" t="s">
        <v>7181</v>
      </c>
    </row>
    <row r="460">
      <c r="A460" s="2033">
        <v>44746.0</v>
      </c>
      <c r="B460" s="14" t="s">
        <v>8246</v>
      </c>
      <c r="C460" s="14" t="s">
        <v>8342</v>
      </c>
      <c r="D460" s="14" t="s">
        <v>8345</v>
      </c>
      <c r="E460" s="14" t="s">
        <v>8353</v>
      </c>
    </row>
    <row r="461">
      <c r="A461" s="2033">
        <v>44746.0</v>
      </c>
      <c r="B461" s="14" t="s">
        <v>8242</v>
      </c>
      <c r="C461" s="14" t="s">
        <v>8342</v>
      </c>
      <c r="D461" s="14" t="s">
        <v>8343</v>
      </c>
      <c r="E461" s="14" t="s">
        <v>7029</v>
      </c>
    </row>
    <row r="462">
      <c r="A462" s="2033">
        <v>44746.0</v>
      </c>
      <c r="B462" s="14" t="s">
        <v>8242</v>
      </c>
      <c r="C462" s="14" t="s">
        <v>337</v>
      </c>
      <c r="D462" s="14" t="s">
        <v>8345</v>
      </c>
      <c r="E462" s="14" t="s">
        <v>6791</v>
      </c>
    </row>
    <row r="463">
      <c r="A463" s="2033">
        <v>44746.0</v>
      </c>
      <c r="B463" s="14" t="s">
        <v>8242</v>
      </c>
      <c r="C463" s="14" t="s">
        <v>337</v>
      </c>
      <c r="D463" s="14" t="s">
        <v>8345</v>
      </c>
      <c r="E463" s="14" t="s">
        <v>6639</v>
      </c>
    </row>
    <row r="464">
      <c r="A464" s="2033">
        <v>44746.0</v>
      </c>
      <c r="B464" s="14" t="s">
        <v>8242</v>
      </c>
      <c r="C464" s="14" t="s">
        <v>337</v>
      </c>
      <c r="D464" s="14" t="s">
        <v>8345</v>
      </c>
      <c r="E464" s="14" t="s">
        <v>6627</v>
      </c>
    </row>
    <row r="465">
      <c r="A465" s="2033">
        <v>44746.0</v>
      </c>
      <c r="B465" s="14" t="s">
        <v>8242</v>
      </c>
      <c r="C465" s="14" t="s">
        <v>7550</v>
      </c>
      <c r="D465" s="14" t="s">
        <v>8345</v>
      </c>
      <c r="E465" s="14" t="s">
        <v>6848</v>
      </c>
    </row>
    <row r="466">
      <c r="A466" s="2033">
        <v>44746.0</v>
      </c>
      <c r="B466" s="14" t="s">
        <v>8242</v>
      </c>
      <c r="C466" s="14" t="s">
        <v>7550</v>
      </c>
      <c r="D466" s="14" t="s">
        <v>8345</v>
      </c>
      <c r="E466" s="14" t="s">
        <v>6830</v>
      </c>
    </row>
    <row r="467">
      <c r="A467" s="2033">
        <v>44746.0</v>
      </c>
      <c r="B467" s="14" t="s">
        <v>8242</v>
      </c>
      <c r="C467" s="14" t="s">
        <v>7550</v>
      </c>
      <c r="D467" s="14" t="s">
        <v>8345</v>
      </c>
      <c r="E467" s="14" t="s">
        <v>6848</v>
      </c>
    </row>
    <row r="468">
      <c r="A468" s="2033">
        <v>44746.0</v>
      </c>
      <c r="B468" s="14" t="s">
        <v>8242</v>
      </c>
      <c r="C468" s="14" t="s">
        <v>8342</v>
      </c>
      <c r="D468" s="14" t="s">
        <v>8345</v>
      </c>
      <c r="E468" s="14" t="s">
        <v>7029</v>
      </c>
    </row>
    <row r="469">
      <c r="A469" s="2033">
        <v>44746.0</v>
      </c>
      <c r="B469" s="14" t="s">
        <v>8242</v>
      </c>
      <c r="C469" s="14" t="s">
        <v>8342</v>
      </c>
      <c r="D469" s="14" t="s">
        <v>8345</v>
      </c>
      <c r="E469" s="14" t="s">
        <v>7149</v>
      </c>
    </row>
    <row r="470">
      <c r="A470" s="2033">
        <v>44746.0</v>
      </c>
      <c r="B470" s="14" t="s">
        <v>8242</v>
      </c>
      <c r="C470" s="14" t="s">
        <v>8342</v>
      </c>
      <c r="D470" s="14" t="s">
        <v>8345</v>
      </c>
      <c r="E470" s="14" t="s">
        <v>8367</v>
      </c>
    </row>
    <row r="471">
      <c r="A471" s="2033">
        <v>44747.0</v>
      </c>
      <c r="B471" s="14" t="s">
        <v>8242</v>
      </c>
      <c r="C471" s="14" t="s">
        <v>337</v>
      </c>
      <c r="D471" s="14" t="s">
        <v>8341</v>
      </c>
      <c r="E471" s="14" t="s">
        <v>6614</v>
      </c>
    </row>
    <row r="472">
      <c r="A472" s="2033">
        <v>44750.0</v>
      </c>
      <c r="B472" s="14" t="s">
        <v>8246</v>
      </c>
      <c r="C472" s="14" t="s">
        <v>7550</v>
      </c>
      <c r="D472" s="14" t="s">
        <v>8343</v>
      </c>
      <c r="E472" s="14" t="s">
        <v>6941</v>
      </c>
    </row>
    <row r="473">
      <c r="A473" s="2033">
        <v>44750.0</v>
      </c>
      <c r="B473" s="14" t="s">
        <v>8310</v>
      </c>
      <c r="C473" s="14" t="s">
        <v>7550</v>
      </c>
      <c r="D473" s="14" t="s">
        <v>8343</v>
      </c>
      <c r="E473" s="14" t="s">
        <v>6959</v>
      </c>
    </row>
    <row r="474">
      <c r="A474" s="2033">
        <v>44751.0</v>
      </c>
      <c r="B474" s="14" t="s">
        <v>8242</v>
      </c>
      <c r="C474" s="14" t="s">
        <v>415</v>
      </c>
      <c r="D474" s="14" t="s">
        <v>8337</v>
      </c>
      <c r="E474" s="14" t="s">
        <v>7414</v>
      </c>
    </row>
    <row r="475">
      <c r="A475" s="2033">
        <v>44751.0</v>
      </c>
      <c r="B475" s="14" t="s">
        <v>8246</v>
      </c>
      <c r="C475" s="14" t="s">
        <v>415</v>
      </c>
      <c r="D475" s="14" t="s">
        <v>8337</v>
      </c>
      <c r="E475" s="14" t="s">
        <v>7322</v>
      </c>
    </row>
    <row r="476">
      <c r="A476" s="2033">
        <v>44753.0</v>
      </c>
      <c r="B476" s="14" t="s">
        <v>8242</v>
      </c>
      <c r="C476" s="14" t="s">
        <v>337</v>
      </c>
      <c r="D476" s="14" t="s">
        <v>8343</v>
      </c>
      <c r="E476" s="14" t="s">
        <v>6530</v>
      </c>
    </row>
    <row r="477">
      <c r="A477" s="2033">
        <v>44753.0</v>
      </c>
      <c r="B477" s="14" t="s">
        <v>8246</v>
      </c>
      <c r="C477" s="14" t="s">
        <v>337</v>
      </c>
      <c r="D477" s="14" t="s">
        <v>8345</v>
      </c>
      <c r="E477" s="14" t="s">
        <v>1226</v>
      </c>
    </row>
    <row r="478">
      <c r="A478" s="2033">
        <v>44753.0</v>
      </c>
      <c r="B478" s="14" t="s">
        <v>8246</v>
      </c>
      <c r="C478" s="14" t="s">
        <v>337</v>
      </c>
      <c r="D478" s="14" t="s">
        <v>8345</v>
      </c>
      <c r="E478" s="14" t="s">
        <v>6679</v>
      </c>
    </row>
    <row r="479">
      <c r="A479" s="2033">
        <v>44753.0</v>
      </c>
      <c r="B479" s="14" t="s">
        <v>8246</v>
      </c>
      <c r="C479" s="14" t="s">
        <v>337</v>
      </c>
      <c r="D479" s="14" t="s">
        <v>8345</v>
      </c>
      <c r="E479" s="14" t="s">
        <v>6785</v>
      </c>
    </row>
    <row r="480">
      <c r="A480" s="2033">
        <v>44753.0</v>
      </c>
      <c r="B480" s="14" t="s">
        <v>8246</v>
      </c>
      <c r="C480" s="14" t="s">
        <v>7550</v>
      </c>
      <c r="D480" s="14" t="s">
        <v>8345</v>
      </c>
      <c r="E480" s="14" t="s">
        <v>6824</v>
      </c>
    </row>
    <row r="481">
      <c r="A481" s="2033">
        <v>44753.0</v>
      </c>
      <c r="B481" s="14" t="s">
        <v>8246</v>
      </c>
      <c r="C481" s="14" t="s">
        <v>7550</v>
      </c>
      <c r="D481" s="14" t="s">
        <v>8345</v>
      </c>
      <c r="E481" s="14" t="s">
        <v>6848</v>
      </c>
    </row>
    <row r="482">
      <c r="A482" s="2033">
        <v>44753.0</v>
      </c>
      <c r="B482" s="14" t="s">
        <v>8246</v>
      </c>
      <c r="C482" s="14" t="s">
        <v>7550</v>
      </c>
      <c r="D482" s="14" t="s">
        <v>8345</v>
      </c>
      <c r="E482" s="14" t="s">
        <v>6836</v>
      </c>
    </row>
    <row r="483">
      <c r="A483" s="2033">
        <v>44753.0</v>
      </c>
      <c r="B483" s="14" t="s">
        <v>8246</v>
      </c>
      <c r="C483" s="14" t="s">
        <v>8342</v>
      </c>
      <c r="D483" s="14" t="s">
        <v>8345</v>
      </c>
      <c r="E483" s="14" t="s">
        <v>8367</v>
      </c>
    </row>
    <row r="484">
      <c r="A484" s="2033">
        <v>44753.0</v>
      </c>
      <c r="B484" s="14" t="s">
        <v>8246</v>
      </c>
      <c r="C484" s="14" t="s">
        <v>8342</v>
      </c>
      <c r="D484" s="14" t="s">
        <v>8345</v>
      </c>
      <c r="E484" s="14" t="s">
        <v>7084</v>
      </c>
    </row>
    <row r="485">
      <c r="A485" s="2033">
        <v>44753.0</v>
      </c>
      <c r="B485" s="14" t="s">
        <v>8246</v>
      </c>
      <c r="C485" s="14" t="s">
        <v>8342</v>
      </c>
      <c r="D485" s="14" t="s">
        <v>8345</v>
      </c>
      <c r="E485" s="14" t="s">
        <v>8353</v>
      </c>
    </row>
    <row r="486">
      <c r="A486" s="2033">
        <v>44753.0</v>
      </c>
      <c r="B486" s="14" t="s">
        <v>8242</v>
      </c>
      <c r="C486" s="14" t="s">
        <v>337</v>
      </c>
      <c r="D486" s="14" t="s">
        <v>8345</v>
      </c>
      <c r="E486" s="14" t="s">
        <v>6627</v>
      </c>
    </row>
    <row r="487">
      <c r="A487" s="2033">
        <v>44753.0</v>
      </c>
      <c r="B487" s="14" t="s">
        <v>8242</v>
      </c>
      <c r="C487" s="14" t="s">
        <v>337</v>
      </c>
      <c r="D487" s="14" t="s">
        <v>8345</v>
      </c>
      <c r="E487" s="14" t="s">
        <v>6679</v>
      </c>
    </row>
    <row r="488">
      <c r="A488" s="2033">
        <v>44753.0</v>
      </c>
      <c r="B488" s="14" t="s">
        <v>8242</v>
      </c>
      <c r="C488" s="14" t="s">
        <v>337</v>
      </c>
      <c r="D488" s="14" t="s">
        <v>8345</v>
      </c>
      <c r="E488" s="14" t="s">
        <v>6530</v>
      </c>
    </row>
    <row r="489">
      <c r="A489" s="2033">
        <v>44753.0</v>
      </c>
      <c r="B489" s="14" t="s">
        <v>8242</v>
      </c>
      <c r="C489" s="14" t="s">
        <v>7550</v>
      </c>
      <c r="D489" s="14" t="s">
        <v>8345</v>
      </c>
      <c r="E489" s="14" t="s">
        <v>6959</v>
      </c>
    </row>
    <row r="490">
      <c r="A490" s="2033">
        <v>44753.0</v>
      </c>
      <c r="B490" s="14" t="s">
        <v>8242</v>
      </c>
      <c r="C490" s="14" t="s">
        <v>7550</v>
      </c>
      <c r="D490" s="14" t="s">
        <v>8345</v>
      </c>
      <c r="E490" s="14" t="s">
        <v>6971</v>
      </c>
    </row>
    <row r="491">
      <c r="A491" s="2033">
        <v>44753.0</v>
      </c>
      <c r="B491" s="14" t="s">
        <v>8242</v>
      </c>
      <c r="C491" s="14" t="s">
        <v>7550</v>
      </c>
      <c r="D491" s="14" t="s">
        <v>8345</v>
      </c>
      <c r="E491" s="14" t="s">
        <v>6935</v>
      </c>
    </row>
    <row r="492">
      <c r="A492" s="2033">
        <v>44753.0</v>
      </c>
      <c r="B492" s="14" t="s">
        <v>8242</v>
      </c>
      <c r="C492" s="14" t="s">
        <v>8342</v>
      </c>
      <c r="D492" s="14" t="s">
        <v>8345</v>
      </c>
      <c r="E492" s="14" t="s">
        <v>7029</v>
      </c>
    </row>
    <row r="493">
      <c r="A493" s="2033">
        <v>44753.0</v>
      </c>
      <c r="B493" s="14" t="s">
        <v>8242</v>
      </c>
      <c r="C493" s="14" t="s">
        <v>8342</v>
      </c>
      <c r="D493" s="14" t="s">
        <v>8345</v>
      </c>
      <c r="E493" s="14" t="s">
        <v>7149</v>
      </c>
    </row>
    <row r="494">
      <c r="A494" s="2033">
        <v>44753.0</v>
      </c>
      <c r="B494" s="14" t="s">
        <v>8242</v>
      </c>
      <c r="C494" s="14" t="s">
        <v>8342</v>
      </c>
      <c r="D494" s="14" t="s">
        <v>8345</v>
      </c>
      <c r="E494" s="14" t="s">
        <v>7181</v>
      </c>
    </row>
    <row r="495">
      <c r="A495" s="2033">
        <v>44755.0</v>
      </c>
      <c r="B495" s="14" t="s">
        <v>8246</v>
      </c>
      <c r="C495" s="14" t="s">
        <v>7550</v>
      </c>
      <c r="D495" s="14" t="s">
        <v>8343</v>
      </c>
      <c r="E495" s="14" t="s">
        <v>6896</v>
      </c>
    </row>
    <row r="496">
      <c r="A496" s="2033">
        <v>44755.0</v>
      </c>
      <c r="B496" s="14" t="s">
        <v>8246</v>
      </c>
      <c r="C496" s="14" t="s">
        <v>8342</v>
      </c>
      <c r="D496" s="14" t="s">
        <v>8343</v>
      </c>
      <c r="E496" s="14" t="s">
        <v>7129</v>
      </c>
    </row>
    <row r="497">
      <c r="A497" s="2033">
        <v>44755.0</v>
      </c>
      <c r="B497" s="14" t="s">
        <v>8246</v>
      </c>
      <c r="C497" s="14" t="s">
        <v>337</v>
      </c>
      <c r="D497" s="14" t="s">
        <v>8343</v>
      </c>
      <c r="E497" s="14" t="s">
        <v>6785</v>
      </c>
    </row>
    <row r="498">
      <c r="A498" s="2033">
        <v>44755.0</v>
      </c>
      <c r="B498" s="14" t="s">
        <v>8246</v>
      </c>
      <c r="C498" s="14" t="s">
        <v>415</v>
      </c>
      <c r="D498" s="14" t="s">
        <v>8343</v>
      </c>
      <c r="E498" s="14" t="s">
        <v>7379</v>
      </c>
    </row>
    <row r="499">
      <c r="A499" s="2033">
        <v>44757.0</v>
      </c>
      <c r="B499" s="14" t="s">
        <v>8246</v>
      </c>
      <c r="C499" s="14" t="s">
        <v>8342</v>
      </c>
      <c r="D499" s="14" t="s">
        <v>8343</v>
      </c>
      <c r="E499" s="14" t="s">
        <v>8353</v>
      </c>
    </row>
    <row r="500">
      <c r="A500" s="2033">
        <v>44757.0</v>
      </c>
      <c r="B500" s="14" t="s">
        <v>8246</v>
      </c>
      <c r="C500" s="14" t="s">
        <v>415</v>
      </c>
      <c r="D500" s="14" t="s">
        <v>8337</v>
      </c>
      <c r="E500" s="14" t="s">
        <v>7328</v>
      </c>
    </row>
    <row r="501">
      <c r="A501" s="2033">
        <v>44758.0</v>
      </c>
      <c r="B501" s="14" t="s">
        <v>8242</v>
      </c>
      <c r="C501" s="14" t="s">
        <v>415</v>
      </c>
      <c r="D501" s="14" t="s">
        <v>8343</v>
      </c>
      <c r="E501" s="14" t="s">
        <v>7286</v>
      </c>
    </row>
    <row r="502">
      <c r="A502" s="2033">
        <v>44758.0</v>
      </c>
      <c r="B502" s="14" t="s">
        <v>8242</v>
      </c>
      <c r="C502" s="14" t="s">
        <v>415</v>
      </c>
      <c r="D502" s="14" t="s">
        <v>8337</v>
      </c>
      <c r="E502" s="14" t="s">
        <v>7242</v>
      </c>
    </row>
    <row r="503">
      <c r="A503" s="2033">
        <v>44758.0</v>
      </c>
      <c r="B503" s="14" t="s">
        <v>8310</v>
      </c>
      <c r="C503" s="14" t="s">
        <v>8342</v>
      </c>
      <c r="D503" s="14" t="s">
        <v>8343</v>
      </c>
      <c r="E503" s="14" t="s">
        <v>7029</v>
      </c>
    </row>
    <row r="504">
      <c r="A504" s="2033">
        <v>44758.0</v>
      </c>
      <c r="B504" s="14" t="s">
        <v>8246</v>
      </c>
      <c r="C504" s="14" t="s">
        <v>337</v>
      </c>
      <c r="D504" s="14" t="s">
        <v>8341</v>
      </c>
      <c r="E504" s="14" t="s">
        <v>6530</v>
      </c>
    </row>
    <row r="505">
      <c r="A505" s="2033">
        <v>44759.0</v>
      </c>
      <c r="B505" s="14" t="s">
        <v>8242</v>
      </c>
      <c r="C505" s="14" t="s">
        <v>415</v>
      </c>
      <c r="D505" s="14" t="s">
        <v>4555</v>
      </c>
      <c r="E505" s="14" t="s">
        <v>7310</v>
      </c>
    </row>
    <row r="506">
      <c r="A506" s="2033">
        <v>44759.0</v>
      </c>
      <c r="B506" s="14" t="s">
        <v>8242</v>
      </c>
      <c r="C506" s="14" t="s">
        <v>337</v>
      </c>
      <c r="D506" s="14" t="s">
        <v>4555</v>
      </c>
      <c r="E506" s="14" t="s">
        <v>6754</v>
      </c>
    </row>
    <row r="507">
      <c r="A507" s="2033">
        <v>44759.0</v>
      </c>
      <c r="B507" s="14" t="s">
        <v>8242</v>
      </c>
      <c r="C507" s="14" t="s">
        <v>7550</v>
      </c>
      <c r="D507" s="14" t="s">
        <v>4555</v>
      </c>
      <c r="E507" s="14" t="s">
        <v>7010</v>
      </c>
    </row>
    <row r="508">
      <c r="A508" s="2033">
        <v>44759.0</v>
      </c>
      <c r="B508" s="14" t="s">
        <v>8242</v>
      </c>
      <c r="C508" s="14" t="s">
        <v>8342</v>
      </c>
      <c r="D508" s="14" t="s">
        <v>4555</v>
      </c>
      <c r="E508" s="14" t="s">
        <v>7181</v>
      </c>
    </row>
    <row r="509">
      <c r="A509" s="2033">
        <v>44760.0</v>
      </c>
      <c r="B509" s="14" t="s">
        <v>8246</v>
      </c>
      <c r="C509" s="14" t="s">
        <v>337</v>
      </c>
      <c r="D509" s="14" t="s">
        <v>8345</v>
      </c>
      <c r="E509" s="14" t="s">
        <v>6748</v>
      </c>
    </row>
    <row r="510">
      <c r="A510" s="2033">
        <v>44760.0</v>
      </c>
      <c r="B510" s="14" t="s">
        <v>8246</v>
      </c>
      <c r="C510" s="14" t="s">
        <v>337</v>
      </c>
      <c r="D510" s="14" t="s">
        <v>8345</v>
      </c>
      <c r="E510" s="14" t="s">
        <v>6679</v>
      </c>
    </row>
    <row r="511">
      <c r="A511" s="2033">
        <v>44760.0</v>
      </c>
      <c r="B511" s="14" t="s">
        <v>8246</v>
      </c>
      <c r="C511" s="14" t="s">
        <v>337</v>
      </c>
      <c r="D511" s="14" t="s">
        <v>8345</v>
      </c>
      <c r="E511" s="14" t="s">
        <v>6754</v>
      </c>
    </row>
    <row r="512">
      <c r="A512" s="2033">
        <v>44760.0</v>
      </c>
      <c r="B512" s="14" t="s">
        <v>8246</v>
      </c>
      <c r="C512" s="14" t="s">
        <v>7550</v>
      </c>
      <c r="D512" s="14" t="s">
        <v>8345</v>
      </c>
      <c r="E512" s="14" t="s">
        <v>8280</v>
      </c>
    </row>
    <row r="513">
      <c r="A513" s="2033">
        <v>44760.0</v>
      </c>
      <c r="B513" s="14" t="s">
        <v>8246</v>
      </c>
      <c r="C513" s="14" t="s">
        <v>7550</v>
      </c>
      <c r="D513" s="14" t="s">
        <v>8345</v>
      </c>
      <c r="E513" s="14" t="s">
        <v>6902</v>
      </c>
    </row>
    <row r="514">
      <c r="A514" s="2033">
        <v>44760.0</v>
      </c>
      <c r="B514" s="14" t="s">
        <v>8246</v>
      </c>
      <c r="C514" s="14" t="s">
        <v>7550</v>
      </c>
      <c r="D514" s="14" t="s">
        <v>8345</v>
      </c>
      <c r="E514" s="14" t="s">
        <v>6854</v>
      </c>
    </row>
    <row r="515">
      <c r="A515" s="2033">
        <v>44760.0</v>
      </c>
      <c r="B515" s="14" t="s">
        <v>8246</v>
      </c>
      <c r="C515" s="14" t="s">
        <v>8342</v>
      </c>
      <c r="D515" s="14" t="s">
        <v>8345</v>
      </c>
      <c r="E515" s="14" t="s">
        <v>7084</v>
      </c>
    </row>
    <row r="516">
      <c r="A516" s="2033">
        <v>44760.0</v>
      </c>
      <c r="B516" s="14" t="s">
        <v>8246</v>
      </c>
      <c r="C516" s="14" t="s">
        <v>8342</v>
      </c>
      <c r="D516" s="14" t="s">
        <v>8345</v>
      </c>
      <c r="E516" s="14" t="s">
        <v>8371</v>
      </c>
    </row>
    <row r="517">
      <c r="A517" s="2033">
        <v>44760.0</v>
      </c>
      <c r="B517" s="14" t="s">
        <v>8246</v>
      </c>
      <c r="C517" s="14" t="s">
        <v>8342</v>
      </c>
      <c r="D517" s="14" t="s">
        <v>8345</v>
      </c>
      <c r="E517" s="14" t="s">
        <v>7053</v>
      </c>
    </row>
    <row r="518">
      <c r="A518" s="2033">
        <v>44761.0</v>
      </c>
      <c r="B518" s="14" t="s">
        <v>8246</v>
      </c>
      <c r="C518" s="14" t="s">
        <v>415</v>
      </c>
      <c r="D518" s="14" t="s">
        <v>8343</v>
      </c>
      <c r="E518" s="14" t="s">
        <v>7254</v>
      </c>
    </row>
    <row r="519">
      <c r="A519" s="2033">
        <v>44761.0</v>
      </c>
      <c r="B519" s="14" t="s">
        <v>8242</v>
      </c>
      <c r="C519" s="14" t="s">
        <v>337</v>
      </c>
      <c r="D519" s="14" t="s">
        <v>8345</v>
      </c>
      <c r="E519" s="14" t="s">
        <v>6561</v>
      </c>
    </row>
    <row r="520">
      <c r="A520" s="2033">
        <v>44761.0</v>
      </c>
      <c r="B520" s="14" t="s">
        <v>8242</v>
      </c>
      <c r="C520" s="14" t="s">
        <v>337</v>
      </c>
      <c r="D520" s="14" t="s">
        <v>8345</v>
      </c>
      <c r="E520" s="14" t="s">
        <v>6679</v>
      </c>
    </row>
    <row r="521">
      <c r="A521" s="2033">
        <v>44761.0</v>
      </c>
      <c r="B521" s="14" t="s">
        <v>8242</v>
      </c>
      <c r="C521" s="14" t="s">
        <v>337</v>
      </c>
      <c r="D521" s="14" t="s">
        <v>8345</v>
      </c>
      <c r="E521" s="14" t="s">
        <v>1226</v>
      </c>
    </row>
    <row r="522">
      <c r="A522" s="2033">
        <v>44761.0</v>
      </c>
      <c r="B522" s="14" t="s">
        <v>8242</v>
      </c>
      <c r="C522" s="14" t="s">
        <v>7550</v>
      </c>
      <c r="D522" s="14" t="s">
        <v>8345</v>
      </c>
      <c r="E522" s="14" t="s">
        <v>6854</v>
      </c>
    </row>
    <row r="523">
      <c r="A523" s="2033">
        <v>44761.0</v>
      </c>
      <c r="B523" s="14" t="s">
        <v>8242</v>
      </c>
      <c r="C523" s="14" t="s">
        <v>7550</v>
      </c>
      <c r="D523" s="14" t="s">
        <v>8345</v>
      </c>
      <c r="E523" s="14" t="s">
        <v>6935</v>
      </c>
    </row>
    <row r="524">
      <c r="A524" s="2033">
        <v>44761.0</v>
      </c>
      <c r="B524" s="14" t="s">
        <v>8242</v>
      </c>
      <c r="C524" s="14" t="s">
        <v>7550</v>
      </c>
      <c r="D524" s="14" t="s">
        <v>8345</v>
      </c>
      <c r="E524" s="14" t="s">
        <v>6947</v>
      </c>
    </row>
    <row r="525">
      <c r="A525" s="2033">
        <v>44761.0</v>
      </c>
      <c r="B525" s="14" t="s">
        <v>8242</v>
      </c>
      <c r="C525" s="14" t="s">
        <v>8342</v>
      </c>
      <c r="D525" s="14" t="s">
        <v>8345</v>
      </c>
      <c r="E525" s="14" t="s">
        <v>7098</v>
      </c>
    </row>
    <row r="526">
      <c r="A526" s="2033">
        <v>44761.0</v>
      </c>
      <c r="B526" s="14" t="s">
        <v>8242</v>
      </c>
      <c r="C526" s="14" t="s">
        <v>8342</v>
      </c>
      <c r="D526" s="14" t="s">
        <v>8345</v>
      </c>
      <c r="E526" s="14" t="s">
        <v>7029</v>
      </c>
    </row>
    <row r="527">
      <c r="A527" s="2033">
        <v>44761.0</v>
      </c>
      <c r="B527" s="14" t="s">
        <v>8242</v>
      </c>
      <c r="C527" s="14" t="s">
        <v>8342</v>
      </c>
      <c r="D527" s="14" t="s">
        <v>8345</v>
      </c>
      <c r="E527" s="14" t="s">
        <v>8354</v>
      </c>
    </row>
    <row r="528">
      <c r="A528" s="2033">
        <v>44762.0</v>
      </c>
      <c r="B528" s="14" t="s">
        <v>8246</v>
      </c>
      <c r="C528" s="14" t="s">
        <v>337</v>
      </c>
      <c r="D528" s="14" t="s">
        <v>8343</v>
      </c>
      <c r="E528" s="14" t="s">
        <v>6530</v>
      </c>
    </row>
    <row r="529">
      <c r="A529" s="2033">
        <v>44762.0</v>
      </c>
      <c r="B529" s="14" t="s">
        <v>8310</v>
      </c>
      <c r="C529" s="14" t="s">
        <v>337</v>
      </c>
      <c r="D529" s="14" t="s">
        <v>8343</v>
      </c>
      <c r="E529" s="14" t="s">
        <v>6798</v>
      </c>
    </row>
    <row r="530">
      <c r="A530" s="2033">
        <v>44764.0</v>
      </c>
      <c r="B530" s="14" t="s">
        <v>8242</v>
      </c>
      <c r="C530" s="14" t="s">
        <v>415</v>
      </c>
      <c r="D530" s="14" t="s">
        <v>8337</v>
      </c>
      <c r="E530" s="14" t="s">
        <v>7385</v>
      </c>
    </row>
    <row r="531">
      <c r="A531" s="2033">
        <v>44766.0</v>
      </c>
      <c r="B531" s="14" t="s">
        <v>8242</v>
      </c>
      <c r="C531" s="14" t="s">
        <v>7550</v>
      </c>
      <c r="D531" s="14" t="s">
        <v>8341</v>
      </c>
      <c r="E531" s="14" t="s">
        <v>7010</v>
      </c>
    </row>
    <row r="532">
      <c r="A532" s="2033">
        <v>44766.0</v>
      </c>
      <c r="B532" s="14" t="s">
        <v>8246</v>
      </c>
      <c r="C532" s="14" t="s">
        <v>415</v>
      </c>
      <c r="D532" s="14" t="s">
        <v>8337</v>
      </c>
      <c r="E532" s="14" t="s">
        <v>7223</v>
      </c>
    </row>
    <row r="533">
      <c r="A533" s="2033">
        <v>44767.0</v>
      </c>
      <c r="B533" s="14" t="s">
        <v>8246</v>
      </c>
      <c r="C533" s="14" t="s">
        <v>337</v>
      </c>
      <c r="D533" s="14" t="s">
        <v>8345</v>
      </c>
      <c r="E533" s="14" t="s">
        <v>6798</v>
      </c>
    </row>
    <row r="534">
      <c r="A534" s="2033">
        <v>44767.0</v>
      </c>
      <c r="B534" s="14" t="s">
        <v>8246</v>
      </c>
      <c r="C534" s="14" t="s">
        <v>337</v>
      </c>
      <c r="D534" s="14" t="s">
        <v>8345</v>
      </c>
      <c r="E534" s="14" t="s">
        <v>6530</v>
      </c>
    </row>
    <row r="535">
      <c r="A535" s="2033">
        <v>44767.0</v>
      </c>
      <c r="B535" s="14" t="s">
        <v>8246</v>
      </c>
      <c r="C535" s="14" t="s">
        <v>337</v>
      </c>
      <c r="D535" s="14" t="s">
        <v>8345</v>
      </c>
      <c r="E535" s="14" t="s">
        <v>6615</v>
      </c>
    </row>
    <row r="536">
      <c r="A536" s="2033">
        <v>44767.0</v>
      </c>
      <c r="B536" s="14" t="s">
        <v>8246</v>
      </c>
      <c r="C536" s="14" t="s">
        <v>7550</v>
      </c>
      <c r="D536" s="14" t="s">
        <v>8345</v>
      </c>
      <c r="E536" s="14" t="s">
        <v>6908</v>
      </c>
    </row>
    <row r="537">
      <c r="A537" s="2033">
        <v>44767.0</v>
      </c>
      <c r="B537" s="14" t="s">
        <v>8246</v>
      </c>
      <c r="C537" s="14" t="s">
        <v>7550</v>
      </c>
      <c r="D537" s="14" t="s">
        <v>8345</v>
      </c>
      <c r="E537" s="14" t="s">
        <v>6866</v>
      </c>
    </row>
    <row r="538">
      <c r="A538" s="2033">
        <v>44767.0</v>
      </c>
      <c r="B538" s="14" t="s">
        <v>8246</v>
      </c>
      <c r="C538" s="14" t="s">
        <v>7550</v>
      </c>
      <c r="D538" s="14" t="s">
        <v>8345</v>
      </c>
      <c r="E538" s="14" t="s">
        <v>6935</v>
      </c>
    </row>
    <row r="539">
      <c r="A539" s="2033">
        <v>44767.0</v>
      </c>
      <c r="B539" s="14" t="s">
        <v>8246</v>
      </c>
      <c r="C539" s="14" t="s">
        <v>8342</v>
      </c>
      <c r="D539" s="14" t="s">
        <v>8345</v>
      </c>
      <c r="E539" s="14" t="s">
        <v>7149</v>
      </c>
    </row>
    <row r="540">
      <c r="A540" s="2033">
        <v>44767.0</v>
      </c>
      <c r="B540" s="14" t="s">
        <v>8246</v>
      </c>
      <c r="C540" s="14" t="s">
        <v>8342</v>
      </c>
      <c r="D540" s="14" t="s">
        <v>8345</v>
      </c>
      <c r="E540" s="14" t="s">
        <v>8367</v>
      </c>
    </row>
    <row r="541">
      <c r="A541" s="2033">
        <v>44767.0</v>
      </c>
      <c r="B541" s="14" t="s">
        <v>8246</v>
      </c>
      <c r="C541" s="14" t="s">
        <v>8342</v>
      </c>
      <c r="D541" s="14" t="s">
        <v>8345</v>
      </c>
      <c r="E541" s="14" t="s">
        <v>8354</v>
      </c>
    </row>
    <row r="542">
      <c r="A542" s="2033">
        <v>44769.0</v>
      </c>
      <c r="B542" s="14" t="s">
        <v>8242</v>
      </c>
      <c r="C542" s="14" t="s">
        <v>7550</v>
      </c>
      <c r="D542" s="14" t="s">
        <v>8341</v>
      </c>
      <c r="E542" s="14" t="s">
        <v>6914</v>
      </c>
    </row>
    <row r="543">
      <c r="A543" s="2033">
        <v>44772.0</v>
      </c>
      <c r="B543" s="14" t="s">
        <v>8246</v>
      </c>
      <c r="C543" s="14" t="s">
        <v>415</v>
      </c>
      <c r="D543" s="14" t="s">
        <v>8365</v>
      </c>
      <c r="E543" s="14" t="s">
        <v>7292</v>
      </c>
    </row>
    <row r="544">
      <c r="A544" s="2033">
        <v>44772.0</v>
      </c>
      <c r="B544" s="14" t="s">
        <v>8246</v>
      </c>
      <c r="C544" s="14" t="s">
        <v>415</v>
      </c>
      <c r="D544" s="14" t="s">
        <v>8365</v>
      </c>
      <c r="E544" s="14" t="s">
        <v>7340</v>
      </c>
    </row>
    <row r="545">
      <c r="A545" s="2033">
        <v>44772.0</v>
      </c>
      <c r="B545" s="14" t="s">
        <v>8246</v>
      </c>
      <c r="C545" s="14" t="s">
        <v>415</v>
      </c>
      <c r="D545" s="14" t="s">
        <v>8337</v>
      </c>
      <c r="E545" s="14" t="s">
        <v>7322</v>
      </c>
    </row>
    <row r="546">
      <c r="A546" s="2033">
        <v>44772.0</v>
      </c>
      <c r="B546" s="14" t="s">
        <v>8242</v>
      </c>
      <c r="C546" s="14" t="s">
        <v>415</v>
      </c>
      <c r="D546" s="14" t="s">
        <v>8337</v>
      </c>
      <c r="E546" s="14" t="s">
        <v>8364</v>
      </c>
    </row>
    <row r="547">
      <c r="A547" s="2033">
        <v>44773.0</v>
      </c>
      <c r="B547" s="14" t="s">
        <v>8242</v>
      </c>
      <c r="C547" s="14" t="s">
        <v>7550</v>
      </c>
      <c r="D547" s="14" t="s">
        <v>8341</v>
      </c>
      <c r="E547" s="14" t="s">
        <v>6830</v>
      </c>
    </row>
    <row r="548">
      <c r="A548" s="2033">
        <v>44778.0</v>
      </c>
      <c r="B548" s="14" t="s">
        <v>8246</v>
      </c>
      <c r="C548" s="14" t="s">
        <v>415</v>
      </c>
      <c r="D548" s="14" t="s">
        <v>8363</v>
      </c>
      <c r="E548" s="14" t="s">
        <v>7328</v>
      </c>
    </row>
    <row r="549">
      <c r="A549" s="2033">
        <v>44778.0</v>
      </c>
      <c r="B549" s="14" t="s">
        <v>8246</v>
      </c>
      <c r="C549" s="14" t="s">
        <v>337</v>
      </c>
      <c r="D549" s="14" t="s">
        <v>8345</v>
      </c>
      <c r="E549" s="14" t="s">
        <v>1226</v>
      </c>
    </row>
    <row r="550">
      <c r="A550" s="2033">
        <v>44778.0</v>
      </c>
      <c r="B550" s="14" t="s">
        <v>8246</v>
      </c>
      <c r="C550" s="14" t="s">
        <v>337</v>
      </c>
      <c r="D550" s="14" t="s">
        <v>8345</v>
      </c>
      <c r="E550" s="14" t="s">
        <v>6554</v>
      </c>
    </row>
    <row r="551">
      <c r="A551" s="2033">
        <v>44778.0</v>
      </c>
      <c r="B551" s="14" t="s">
        <v>8246</v>
      </c>
      <c r="C551" s="14" t="s">
        <v>337</v>
      </c>
      <c r="D551" s="14" t="s">
        <v>8345</v>
      </c>
      <c r="E551" s="14" t="s">
        <v>6697</v>
      </c>
    </row>
    <row r="552">
      <c r="A552" s="2033">
        <v>44778.0</v>
      </c>
      <c r="B552" s="14" t="s">
        <v>8246</v>
      </c>
      <c r="C552" s="14" t="s">
        <v>7550</v>
      </c>
      <c r="D552" s="14" t="s">
        <v>8345</v>
      </c>
      <c r="E552" s="14" t="s">
        <v>6965</v>
      </c>
    </row>
    <row r="553">
      <c r="A553" s="2033">
        <v>44778.0</v>
      </c>
      <c r="B553" s="14" t="s">
        <v>8246</v>
      </c>
      <c r="C553" s="14" t="s">
        <v>7550</v>
      </c>
      <c r="D553" s="14" t="s">
        <v>8345</v>
      </c>
      <c r="E553" s="14" t="s">
        <v>6914</v>
      </c>
    </row>
    <row r="554">
      <c r="A554" s="2033">
        <v>44778.0</v>
      </c>
      <c r="B554" s="14" t="s">
        <v>8246</v>
      </c>
      <c r="C554" s="14" t="s">
        <v>7550</v>
      </c>
      <c r="D554" s="14" t="s">
        <v>8345</v>
      </c>
      <c r="E554" s="14" t="s">
        <v>6836</v>
      </c>
    </row>
    <row r="555">
      <c r="A555" s="2033">
        <v>44778.0</v>
      </c>
      <c r="B555" s="14" t="s">
        <v>8246</v>
      </c>
      <c r="C555" s="14" t="s">
        <v>8342</v>
      </c>
      <c r="D555" s="14" t="s">
        <v>8345</v>
      </c>
      <c r="E555" s="14" t="s">
        <v>8367</v>
      </c>
    </row>
    <row r="556">
      <c r="A556" s="2033">
        <v>44778.0</v>
      </c>
      <c r="B556" s="14" t="s">
        <v>8246</v>
      </c>
      <c r="C556" s="14" t="s">
        <v>8342</v>
      </c>
      <c r="D556" s="14" t="s">
        <v>8345</v>
      </c>
      <c r="E556" s="14" t="s">
        <v>7084</v>
      </c>
    </row>
    <row r="557">
      <c r="A557" s="2033">
        <v>44778.0</v>
      </c>
      <c r="B557" s="14" t="s">
        <v>8246</v>
      </c>
      <c r="C557" s="14" t="s">
        <v>8342</v>
      </c>
      <c r="D557" s="14" t="s">
        <v>8345</v>
      </c>
      <c r="E557" s="14" t="s">
        <v>7129</v>
      </c>
    </row>
    <row r="558">
      <c r="A558" s="2033">
        <v>44780.0</v>
      </c>
      <c r="B558" s="14" t="s">
        <v>8242</v>
      </c>
      <c r="C558" s="14" t="s">
        <v>337</v>
      </c>
      <c r="D558" s="14" t="s">
        <v>8341</v>
      </c>
      <c r="E558" s="14" t="s">
        <v>6627</v>
      </c>
    </row>
    <row r="559">
      <c r="A559" s="2033">
        <v>44780.0</v>
      </c>
      <c r="B559" s="14" t="s">
        <v>8242</v>
      </c>
      <c r="C559" s="14" t="s">
        <v>415</v>
      </c>
      <c r="D559" s="14" t="s">
        <v>8363</v>
      </c>
      <c r="E559" s="14" t="s">
        <v>7385</v>
      </c>
    </row>
    <row r="560">
      <c r="A560" s="2033">
        <v>44780.0</v>
      </c>
      <c r="B560" s="14" t="s">
        <v>8242</v>
      </c>
      <c r="C560" s="14" t="s">
        <v>337</v>
      </c>
      <c r="D560" s="14" t="s">
        <v>8345</v>
      </c>
      <c r="E560" s="14" t="s">
        <v>6785</v>
      </c>
    </row>
    <row r="561">
      <c r="A561" s="2033">
        <v>44780.0</v>
      </c>
      <c r="B561" s="14" t="s">
        <v>8242</v>
      </c>
      <c r="C561" s="14" t="s">
        <v>337</v>
      </c>
      <c r="D561" s="14" t="s">
        <v>8345</v>
      </c>
      <c r="E561" s="14" t="s">
        <v>6627</v>
      </c>
    </row>
    <row r="562">
      <c r="A562" s="2033">
        <v>44780.0</v>
      </c>
      <c r="B562" s="14" t="s">
        <v>8242</v>
      </c>
      <c r="C562" s="14" t="s">
        <v>337</v>
      </c>
      <c r="D562" s="14" t="s">
        <v>8345</v>
      </c>
      <c r="E562" s="14" t="s">
        <v>6748</v>
      </c>
    </row>
    <row r="563">
      <c r="A563" s="2033">
        <v>44780.0</v>
      </c>
      <c r="B563" s="14" t="s">
        <v>8242</v>
      </c>
      <c r="C563" s="14" t="s">
        <v>7550</v>
      </c>
      <c r="D563" s="14" t="s">
        <v>8345</v>
      </c>
      <c r="E563" s="14" t="s">
        <v>6842</v>
      </c>
    </row>
    <row r="564">
      <c r="A564" s="2033">
        <v>44780.0</v>
      </c>
      <c r="B564" s="14" t="s">
        <v>8242</v>
      </c>
      <c r="C564" s="14" t="s">
        <v>7550</v>
      </c>
      <c r="D564" s="14" t="s">
        <v>8345</v>
      </c>
      <c r="E564" s="14" t="s">
        <v>8372</v>
      </c>
    </row>
    <row r="565">
      <c r="A565" s="2033">
        <v>44780.0</v>
      </c>
      <c r="B565" s="14" t="s">
        <v>8242</v>
      </c>
      <c r="C565" s="14" t="s">
        <v>7550</v>
      </c>
      <c r="D565" s="14" t="s">
        <v>8345</v>
      </c>
      <c r="E565" s="14" t="s">
        <v>6977</v>
      </c>
    </row>
    <row r="566">
      <c r="A566" s="2033">
        <v>44780.0</v>
      </c>
      <c r="B566" s="14" t="s">
        <v>8242</v>
      </c>
      <c r="C566" s="14" t="s">
        <v>8342</v>
      </c>
      <c r="D566" s="14" t="s">
        <v>8345</v>
      </c>
      <c r="E566" s="14" t="s">
        <v>7099</v>
      </c>
    </row>
    <row r="567">
      <c r="A567" s="2033">
        <v>44780.0</v>
      </c>
      <c r="B567" s="14" t="s">
        <v>8242</v>
      </c>
      <c r="C567" s="14" t="s">
        <v>8342</v>
      </c>
      <c r="D567" s="14" t="s">
        <v>8345</v>
      </c>
      <c r="E567" s="14" t="s">
        <v>7098</v>
      </c>
    </row>
    <row r="568">
      <c r="A568" s="2033">
        <v>44780.0</v>
      </c>
      <c r="B568" s="14" t="s">
        <v>8242</v>
      </c>
      <c r="C568" s="14" t="s">
        <v>8342</v>
      </c>
      <c r="D568" s="14" t="s">
        <v>8345</v>
      </c>
      <c r="E568" s="14" t="s">
        <v>7029</v>
      </c>
    </row>
    <row r="569">
      <c r="A569" s="2033">
        <v>44780.0</v>
      </c>
      <c r="B569" s="14" t="s">
        <v>8246</v>
      </c>
      <c r="C569" s="14" t="s">
        <v>415</v>
      </c>
      <c r="D569" s="14" t="s">
        <v>8341</v>
      </c>
      <c r="E569" s="14" t="s">
        <v>7268</v>
      </c>
    </row>
    <row r="570">
      <c r="A570" s="2033">
        <v>44780.0</v>
      </c>
      <c r="B570" s="14" t="s">
        <v>8246</v>
      </c>
      <c r="C570" s="14" t="s">
        <v>337</v>
      </c>
      <c r="D570" s="14" t="s">
        <v>8341</v>
      </c>
      <c r="E570" s="14" t="s">
        <v>6621</v>
      </c>
    </row>
    <row r="571">
      <c r="A571" s="2033">
        <v>44780.0</v>
      </c>
      <c r="B571" s="14" t="s">
        <v>8246</v>
      </c>
      <c r="C571" s="14" t="s">
        <v>415</v>
      </c>
      <c r="D571" s="14" t="s">
        <v>8337</v>
      </c>
      <c r="E571" s="14" t="s">
        <v>7292</v>
      </c>
    </row>
    <row r="572">
      <c r="A572" s="2033">
        <v>44781.0</v>
      </c>
      <c r="B572" s="14" t="s">
        <v>8246</v>
      </c>
      <c r="C572" s="14" t="s">
        <v>337</v>
      </c>
      <c r="D572" s="14" t="s">
        <v>4555</v>
      </c>
      <c r="E572" s="14" t="s">
        <v>6561</v>
      </c>
    </row>
    <row r="573">
      <c r="A573" s="2033">
        <v>44781.0</v>
      </c>
      <c r="B573" s="14" t="s">
        <v>8246</v>
      </c>
      <c r="C573" s="14" t="s">
        <v>7550</v>
      </c>
      <c r="D573" s="14" t="s">
        <v>4555</v>
      </c>
      <c r="E573" s="14" t="s">
        <v>6854</v>
      </c>
    </row>
    <row r="574">
      <c r="A574" s="2033">
        <v>44781.0</v>
      </c>
      <c r="B574" s="14" t="s">
        <v>8246</v>
      </c>
      <c r="C574" s="14" t="s">
        <v>8342</v>
      </c>
      <c r="D574" s="14" t="s">
        <v>4555</v>
      </c>
      <c r="E574" s="14" t="s">
        <v>8367</v>
      </c>
    </row>
    <row r="575">
      <c r="A575" s="2033">
        <v>44781.0</v>
      </c>
      <c r="B575" s="14" t="s">
        <v>8246</v>
      </c>
      <c r="C575" s="14" t="s">
        <v>415</v>
      </c>
      <c r="D575" s="14" t="s">
        <v>4555</v>
      </c>
      <c r="E575" s="14" t="s">
        <v>7310</v>
      </c>
    </row>
    <row r="576">
      <c r="A576" s="2033">
        <v>44781.0</v>
      </c>
      <c r="B576" s="14" t="s">
        <v>8246</v>
      </c>
      <c r="C576" s="14" t="s">
        <v>337</v>
      </c>
      <c r="D576" s="14" t="s">
        <v>8343</v>
      </c>
      <c r="E576" s="14" t="s">
        <v>6639</v>
      </c>
    </row>
    <row r="577">
      <c r="A577" s="2033">
        <v>44781.0</v>
      </c>
      <c r="B577" s="14" t="s">
        <v>8246</v>
      </c>
      <c r="C577" s="14" t="s">
        <v>7550</v>
      </c>
      <c r="D577" s="14" t="s">
        <v>8343</v>
      </c>
      <c r="E577" s="14" t="s">
        <v>6866</v>
      </c>
    </row>
    <row r="578">
      <c r="A578" s="2033">
        <v>44781.0</v>
      </c>
      <c r="B578" s="14" t="s">
        <v>8246</v>
      </c>
      <c r="C578" s="14" t="s">
        <v>8342</v>
      </c>
      <c r="D578" s="14" t="s">
        <v>8343</v>
      </c>
      <c r="E578" s="14" t="s">
        <v>8354</v>
      </c>
    </row>
    <row r="579">
      <c r="A579" s="2033">
        <v>44781.0</v>
      </c>
      <c r="B579" s="14" t="s">
        <v>8246</v>
      </c>
      <c r="C579" s="14" t="s">
        <v>415</v>
      </c>
      <c r="D579" s="14" t="s">
        <v>8343</v>
      </c>
      <c r="E579" s="14" t="s">
        <v>7310</v>
      </c>
    </row>
    <row r="580">
      <c r="A580" s="2033">
        <v>44781.0</v>
      </c>
      <c r="B580" s="14" t="s">
        <v>8246</v>
      </c>
      <c r="C580" s="14" t="s">
        <v>337</v>
      </c>
      <c r="D580" s="14" t="s">
        <v>8345</v>
      </c>
      <c r="E580" s="14" t="s">
        <v>6658</v>
      </c>
    </row>
    <row r="581">
      <c r="A581" s="2033">
        <v>44781.0</v>
      </c>
      <c r="B581" s="14" t="s">
        <v>8246</v>
      </c>
      <c r="C581" s="14" t="s">
        <v>337</v>
      </c>
      <c r="D581" s="14" t="s">
        <v>8345</v>
      </c>
      <c r="E581" s="14" t="s">
        <v>6748</v>
      </c>
    </row>
    <row r="582">
      <c r="A582" s="2033">
        <v>44781.0</v>
      </c>
      <c r="B582" s="14" t="s">
        <v>8246</v>
      </c>
      <c r="C582" s="14" t="s">
        <v>337</v>
      </c>
      <c r="D582" s="14" t="s">
        <v>8345</v>
      </c>
      <c r="E582" s="14" t="s">
        <v>6561</v>
      </c>
    </row>
    <row r="583">
      <c r="A583" s="2033">
        <v>44781.0</v>
      </c>
      <c r="B583" s="14" t="s">
        <v>8246</v>
      </c>
      <c r="C583" s="14" t="s">
        <v>7550</v>
      </c>
      <c r="D583" s="14" t="s">
        <v>8345</v>
      </c>
      <c r="E583" s="14" t="s">
        <v>6872</v>
      </c>
    </row>
    <row r="584">
      <c r="A584" s="2033">
        <v>44781.0</v>
      </c>
      <c r="B584" s="14" t="s">
        <v>8246</v>
      </c>
      <c r="C584" s="14" t="s">
        <v>7550</v>
      </c>
      <c r="D584" s="14" t="s">
        <v>8345</v>
      </c>
      <c r="E584" s="14" t="s">
        <v>6878</v>
      </c>
    </row>
    <row r="585">
      <c r="A585" s="2033">
        <v>44781.0</v>
      </c>
      <c r="B585" s="14" t="s">
        <v>8246</v>
      </c>
      <c r="C585" s="14" t="s">
        <v>7550</v>
      </c>
      <c r="D585" s="14" t="s">
        <v>8345</v>
      </c>
      <c r="E585" s="14" t="s">
        <v>6896</v>
      </c>
    </row>
    <row r="586">
      <c r="A586" s="2033">
        <v>44781.0</v>
      </c>
      <c r="B586" s="14" t="s">
        <v>8246</v>
      </c>
      <c r="C586" s="14" t="s">
        <v>8342</v>
      </c>
      <c r="D586" s="14" t="s">
        <v>8345</v>
      </c>
      <c r="E586" s="14" t="s">
        <v>8367</v>
      </c>
    </row>
    <row r="587">
      <c r="A587" s="2033">
        <v>44781.0</v>
      </c>
      <c r="B587" s="14" t="s">
        <v>8246</v>
      </c>
      <c r="C587" s="14" t="s">
        <v>8342</v>
      </c>
      <c r="D587" s="14" t="s">
        <v>8345</v>
      </c>
      <c r="E587" s="14" t="s">
        <v>7129</v>
      </c>
    </row>
    <row r="588">
      <c r="A588" s="2033">
        <v>44781.0</v>
      </c>
      <c r="B588" s="14" t="s">
        <v>8246</v>
      </c>
      <c r="C588" s="14" t="s">
        <v>8342</v>
      </c>
      <c r="D588" s="14" t="s">
        <v>8345</v>
      </c>
      <c r="E588" s="14" t="s">
        <v>8353</v>
      </c>
    </row>
    <row r="589">
      <c r="A589" s="2033">
        <v>44783.0</v>
      </c>
      <c r="B589" s="14" t="s">
        <v>8242</v>
      </c>
      <c r="C589" s="14" t="s">
        <v>415</v>
      </c>
      <c r="D589" s="14" t="s">
        <v>8341</v>
      </c>
      <c r="E589" s="14" t="s">
        <v>7414</v>
      </c>
    </row>
    <row r="590">
      <c r="A590" s="2033">
        <v>44785.0</v>
      </c>
      <c r="B590" s="14" t="s">
        <v>8242</v>
      </c>
      <c r="C590" s="14" t="s">
        <v>415</v>
      </c>
      <c r="D590" s="14" t="s">
        <v>8337</v>
      </c>
      <c r="E590" s="14" t="s">
        <v>7242</v>
      </c>
    </row>
    <row r="591">
      <c r="A591" s="2033">
        <v>44787.0</v>
      </c>
      <c r="B591" s="14" t="s">
        <v>8246</v>
      </c>
      <c r="C591" s="14" t="s">
        <v>8342</v>
      </c>
      <c r="D591" s="14" t="s">
        <v>8341</v>
      </c>
      <c r="E591" s="14" t="s">
        <v>7129</v>
      </c>
    </row>
    <row r="592">
      <c r="A592" s="2033">
        <v>44787.0</v>
      </c>
      <c r="B592" s="14" t="s">
        <v>8242</v>
      </c>
      <c r="C592" s="14" t="s">
        <v>337</v>
      </c>
      <c r="D592" s="14" t="s">
        <v>8345</v>
      </c>
      <c r="E592" s="14" t="s">
        <v>6561</v>
      </c>
    </row>
    <row r="593">
      <c r="A593" s="2033">
        <v>44787.0</v>
      </c>
      <c r="B593" s="14" t="s">
        <v>8242</v>
      </c>
      <c r="C593" s="14" t="s">
        <v>337</v>
      </c>
      <c r="D593" s="14" t="s">
        <v>8345</v>
      </c>
      <c r="E593" s="14" t="s">
        <v>6698</v>
      </c>
    </row>
    <row r="594">
      <c r="A594" s="2033">
        <v>44787.0</v>
      </c>
      <c r="B594" s="14" t="s">
        <v>8242</v>
      </c>
      <c r="C594" s="14" t="s">
        <v>337</v>
      </c>
      <c r="D594" s="14" t="s">
        <v>8345</v>
      </c>
      <c r="E594" s="14" t="s">
        <v>6748</v>
      </c>
    </row>
    <row r="595">
      <c r="A595" s="2033">
        <v>44787.0</v>
      </c>
      <c r="B595" s="14" t="s">
        <v>8242</v>
      </c>
      <c r="C595" s="14" t="s">
        <v>7550</v>
      </c>
      <c r="D595" s="14" t="s">
        <v>8345</v>
      </c>
      <c r="E595" s="14" t="s">
        <v>7010</v>
      </c>
    </row>
    <row r="596">
      <c r="A596" s="2033">
        <v>44787.0</v>
      </c>
      <c r="B596" s="14" t="s">
        <v>8242</v>
      </c>
      <c r="C596" s="14" t="s">
        <v>7550</v>
      </c>
      <c r="D596" s="14" t="s">
        <v>8345</v>
      </c>
      <c r="E596" s="14" t="s">
        <v>8372</v>
      </c>
    </row>
    <row r="597">
      <c r="A597" s="2033">
        <v>44787.0</v>
      </c>
      <c r="B597" s="14" t="s">
        <v>8242</v>
      </c>
      <c r="C597" s="14" t="s">
        <v>7550</v>
      </c>
      <c r="D597" s="14" t="s">
        <v>8345</v>
      </c>
      <c r="E597" s="14" t="s">
        <v>6977</v>
      </c>
    </row>
    <row r="598">
      <c r="A598" s="2033">
        <v>44787.0</v>
      </c>
      <c r="B598" s="14" t="s">
        <v>8242</v>
      </c>
      <c r="C598" s="14" t="s">
        <v>8342</v>
      </c>
      <c r="D598" s="14" t="s">
        <v>8345</v>
      </c>
      <c r="E598" s="14" t="s">
        <v>7149</v>
      </c>
    </row>
    <row r="599">
      <c r="A599" s="2033">
        <v>44787.0</v>
      </c>
      <c r="B599" s="14" t="s">
        <v>8242</v>
      </c>
      <c r="C599" s="14" t="s">
        <v>8342</v>
      </c>
      <c r="D599" s="14" t="s">
        <v>8345</v>
      </c>
      <c r="E599" s="14" t="s">
        <v>7084</v>
      </c>
    </row>
    <row r="600">
      <c r="A600" s="2033">
        <v>44787.0</v>
      </c>
      <c r="B600" s="14" t="s">
        <v>8242</v>
      </c>
      <c r="C600" s="14" t="s">
        <v>8342</v>
      </c>
      <c r="D600" s="14" t="s">
        <v>8345</v>
      </c>
      <c r="E600" s="14" t="s">
        <v>7129</v>
      </c>
    </row>
    <row r="601">
      <c r="A601" s="2033">
        <v>44787.0</v>
      </c>
      <c r="B601" s="14" t="s">
        <v>8246</v>
      </c>
      <c r="C601" s="14" t="s">
        <v>415</v>
      </c>
      <c r="D601" s="14" t="s">
        <v>8337</v>
      </c>
      <c r="E601" s="14" t="s">
        <v>7414</v>
      </c>
    </row>
    <row r="602">
      <c r="A602" s="2033">
        <v>44789.0</v>
      </c>
      <c r="B602" s="14" t="s">
        <v>8246</v>
      </c>
      <c r="C602" s="14" t="s">
        <v>337</v>
      </c>
      <c r="D602" s="14" t="s">
        <v>8345</v>
      </c>
      <c r="E602" s="14" t="s">
        <v>6798</v>
      </c>
    </row>
    <row r="603">
      <c r="A603" s="2033">
        <v>44789.0</v>
      </c>
      <c r="B603" s="14" t="s">
        <v>8246</v>
      </c>
      <c r="C603" s="14" t="s">
        <v>337</v>
      </c>
      <c r="D603" s="14" t="s">
        <v>8345</v>
      </c>
      <c r="E603" s="14" t="s">
        <v>6561</v>
      </c>
    </row>
    <row r="604">
      <c r="A604" s="2033">
        <v>44789.0</v>
      </c>
      <c r="B604" s="14" t="s">
        <v>8246</v>
      </c>
      <c r="C604" s="14" t="s">
        <v>337</v>
      </c>
      <c r="D604" s="14" t="s">
        <v>8345</v>
      </c>
      <c r="E604" s="14" t="s">
        <v>6812</v>
      </c>
    </row>
    <row r="605">
      <c r="A605" s="2033">
        <v>44789.0</v>
      </c>
      <c r="B605" s="14" t="s">
        <v>8246</v>
      </c>
      <c r="C605" s="14" t="s">
        <v>7550</v>
      </c>
      <c r="D605" s="14" t="s">
        <v>8345</v>
      </c>
      <c r="E605" s="14" t="s">
        <v>6836</v>
      </c>
    </row>
    <row r="606">
      <c r="A606" s="2033">
        <v>44789.0</v>
      </c>
      <c r="B606" s="14" t="s">
        <v>8246</v>
      </c>
      <c r="C606" s="14" t="s">
        <v>7550</v>
      </c>
      <c r="D606" s="14" t="s">
        <v>8345</v>
      </c>
      <c r="E606" s="14" t="s">
        <v>6848</v>
      </c>
    </row>
    <row r="607">
      <c r="A607" s="2033">
        <v>44789.0</v>
      </c>
      <c r="B607" s="14" t="s">
        <v>8246</v>
      </c>
      <c r="C607" s="14" t="s">
        <v>7550</v>
      </c>
      <c r="D607" s="14" t="s">
        <v>8345</v>
      </c>
      <c r="E607" s="14" t="s">
        <v>6878</v>
      </c>
    </row>
    <row r="608">
      <c r="A608" s="2033">
        <v>44789.0</v>
      </c>
      <c r="B608" s="14" t="s">
        <v>8246</v>
      </c>
      <c r="C608" s="14" t="s">
        <v>8342</v>
      </c>
      <c r="D608" s="14" t="s">
        <v>8345</v>
      </c>
      <c r="E608" s="14" t="s">
        <v>7181</v>
      </c>
    </row>
    <row r="609">
      <c r="A609" s="2033">
        <v>44789.0</v>
      </c>
      <c r="B609" s="14" t="s">
        <v>8246</v>
      </c>
      <c r="C609" s="14" t="s">
        <v>8342</v>
      </c>
      <c r="D609" s="14" t="s">
        <v>8345</v>
      </c>
      <c r="E609" s="14" t="s">
        <v>7129</v>
      </c>
    </row>
    <row r="610">
      <c r="A610" s="2033">
        <v>44789.0</v>
      </c>
      <c r="B610" s="14" t="s">
        <v>8246</v>
      </c>
      <c r="C610" s="14" t="s">
        <v>8342</v>
      </c>
      <c r="D610" s="14" t="s">
        <v>8345</v>
      </c>
      <c r="E610" s="14" t="s">
        <v>7187</v>
      </c>
    </row>
    <row r="611">
      <c r="A611" s="2033">
        <v>44790.0</v>
      </c>
      <c r="B611" s="14" t="s">
        <v>8242</v>
      </c>
      <c r="C611" s="14" t="s">
        <v>337</v>
      </c>
      <c r="D611" s="14" t="s">
        <v>8341</v>
      </c>
      <c r="E611" s="14" t="s">
        <v>6561</v>
      </c>
    </row>
    <row r="612">
      <c r="A612" s="2033">
        <v>44790.0</v>
      </c>
      <c r="B612" s="14" t="s">
        <v>8242</v>
      </c>
      <c r="C612" s="14" t="s">
        <v>337</v>
      </c>
      <c r="D612" s="14" t="s">
        <v>8341</v>
      </c>
      <c r="E612" s="14" t="s">
        <v>6627</v>
      </c>
    </row>
    <row r="613">
      <c r="A613" s="2033">
        <v>44790.0</v>
      </c>
      <c r="B613" s="14" t="s">
        <v>8242</v>
      </c>
      <c r="C613" s="14" t="s">
        <v>7550</v>
      </c>
      <c r="D613" s="14" t="s">
        <v>8341</v>
      </c>
      <c r="E613" s="14" t="s">
        <v>6902</v>
      </c>
    </row>
    <row r="614">
      <c r="A614" s="2033">
        <v>44794.0</v>
      </c>
      <c r="B614" s="14" t="s">
        <v>8242</v>
      </c>
      <c r="C614" s="14" t="s">
        <v>337</v>
      </c>
      <c r="D614" s="14" t="s">
        <v>8341</v>
      </c>
      <c r="E614" s="14" t="s">
        <v>6671</v>
      </c>
    </row>
    <row r="615">
      <c r="A615" s="2033">
        <v>44794.0</v>
      </c>
      <c r="B615" s="14" t="s">
        <v>8246</v>
      </c>
      <c r="C615" s="14" t="s">
        <v>337</v>
      </c>
      <c r="D615" s="14" t="s">
        <v>8341</v>
      </c>
      <c r="E615" s="14" t="s">
        <v>6621</v>
      </c>
    </row>
    <row r="616">
      <c r="A616" s="2033">
        <v>44794.0</v>
      </c>
      <c r="B616" s="14" t="s">
        <v>8246</v>
      </c>
      <c r="C616" s="14" t="s">
        <v>415</v>
      </c>
      <c r="D616" s="14" t="s">
        <v>8337</v>
      </c>
      <c r="E616" s="14" t="s">
        <v>7242</v>
      </c>
    </row>
    <row r="617">
      <c r="A617" s="2033">
        <v>44794.0</v>
      </c>
      <c r="B617" s="14" t="s">
        <v>8242</v>
      </c>
      <c r="C617" s="14" t="s">
        <v>415</v>
      </c>
      <c r="D617" s="14" t="s">
        <v>8337</v>
      </c>
      <c r="E617" s="14" t="s">
        <v>7414</v>
      </c>
    </row>
    <row r="618">
      <c r="A618" s="2033">
        <v>44794.0</v>
      </c>
      <c r="B618" s="14" t="s">
        <v>8242</v>
      </c>
      <c r="C618" s="14" t="s">
        <v>337</v>
      </c>
      <c r="D618" s="14" t="s">
        <v>8345</v>
      </c>
      <c r="E618" s="14" t="s">
        <v>6785</v>
      </c>
    </row>
    <row r="619">
      <c r="A619" s="2033">
        <v>44794.0</v>
      </c>
      <c r="B619" s="14" t="s">
        <v>8242</v>
      </c>
      <c r="C619" s="14" t="s">
        <v>337</v>
      </c>
      <c r="D619" s="14" t="s">
        <v>8345</v>
      </c>
      <c r="E619" s="14" t="s">
        <v>6785</v>
      </c>
    </row>
    <row r="620">
      <c r="A620" s="2033">
        <v>44794.0</v>
      </c>
      <c r="B620" s="14" t="s">
        <v>8242</v>
      </c>
      <c r="C620" s="14" t="s">
        <v>337</v>
      </c>
      <c r="D620" s="14" t="s">
        <v>8345</v>
      </c>
      <c r="E620" s="14" t="s">
        <v>6621</v>
      </c>
    </row>
    <row r="621">
      <c r="A621" s="2033">
        <v>44794.0</v>
      </c>
      <c r="B621" s="14" t="s">
        <v>8242</v>
      </c>
      <c r="C621" s="14" t="s">
        <v>7550</v>
      </c>
      <c r="D621" s="14" t="s">
        <v>8345</v>
      </c>
      <c r="E621" s="14" t="s">
        <v>6908</v>
      </c>
    </row>
    <row r="622">
      <c r="A622" s="2033">
        <v>44794.0</v>
      </c>
      <c r="B622" s="14" t="s">
        <v>8242</v>
      </c>
      <c r="C622" s="14" t="s">
        <v>7550</v>
      </c>
      <c r="D622" s="14" t="s">
        <v>8345</v>
      </c>
      <c r="E622" s="14" t="s">
        <v>6923</v>
      </c>
    </row>
    <row r="623">
      <c r="A623" s="2033">
        <v>44794.0</v>
      </c>
      <c r="B623" s="14" t="s">
        <v>8242</v>
      </c>
      <c r="C623" s="14" t="s">
        <v>7550</v>
      </c>
      <c r="D623" s="14" t="s">
        <v>8345</v>
      </c>
      <c r="E623" s="14" t="s">
        <v>6854</v>
      </c>
    </row>
    <row r="624">
      <c r="A624" s="2033">
        <v>44794.0</v>
      </c>
      <c r="B624" s="14" t="s">
        <v>8242</v>
      </c>
      <c r="C624" s="14" t="s">
        <v>8342</v>
      </c>
      <c r="D624" s="14" t="s">
        <v>8345</v>
      </c>
      <c r="E624" s="14" t="s">
        <v>8373</v>
      </c>
    </row>
    <row r="625">
      <c r="A625" s="2033">
        <v>44794.0</v>
      </c>
      <c r="B625" s="14" t="s">
        <v>8242</v>
      </c>
      <c r="C625" s="14" t="s">
        <v>8342</v>
      </c>
      <c r="D625" s="14" t="s">
        <v>8345</v>
      </c>
      <c r="E625" s="14" t="s">
        <v>7129</v>
      </c>
    </row>
    <row r="626">
      <c r="A626" s="2033">
        <v>44794.0</v>
      </c>
      <c r="B626" s="14" t="s">
        <v>8242</v>
      </c>
      <c r="C626" s="14" t="s">
        <v>8342</v>
      </c>
      <c r="D626" s="14" t="s">
        <v>8345</v>
      </c>
      <c r="E626" s="14" t="s">
        <v>8371</v>
      </c>
    </row>
    <row r="627">
      <c r="A627" s="2033">
        <v>44794.0</v>
      </c>
      <c r="B627" s="14" t="s">
        <v>8310</v>
      </c>
      <c r="C627" s="14" t="s">
        <v>415</v>
      </c>
      <c r="D627" s="14" t="s">
        <v>8337</v>
      </c>
      <c r="E627" s="14" t="s">
        <v>7328</v>
      </c>
    </row>
    <row r="628">
      <c r="A628" s="2033">
        <v>44797.0</v>
      </c>
      <c r="B628" s="14" t="s">
        <v>8242</v>
      </c>
      <c r="C628" s="14" t="s">
        <v>415</v>
      </c>
      <c r="D628" s="14" t="s">
        <v>8343</v>
      </c>
      <c r="E628" s="14" t="s">
        <v>7286</v>
      </c>
    </row>
    <row r="629">
      <c r="A629" s="2033">
        <v>44799.0</v>
      </c>
      <c r="B629" s="14" t="s">
        <v>8246</v>
      </c>
      <c r="C629" s="14" t="s">
        <v>337</v>
      </c>
      <c r="D629" s="14" t="s">
        <v>8345</v>
      </c>
      <c r="E629" s="14" t="s">
        <v>6658</v>
      </c>
    </row>
    <row r="630">
      <c r="A630" s="2033">
        <v>44799.0</v>
      </c>
      <c r="B630" s="14" t="s">
        <v>8246</v>
      </c>
      <c r="C630" s="14" t="s">
        <v>337</v>
      </c>
      <c r="D630" s="14" t="s">
        <v>8345</v>
      </c>
      <c r="E630" s="14" t="s">
        <v>6798</v>
      </c>
    </row>
    <row r="631">
      <c r="A631" s="2033">
        <v>44799.0</v>
      </c>
      <c r="B631" s="14" t="s">
        <v>8246</v>
      </c>
      <c r="C631" s="14" t="s">
        <v>337</v>
      </c>
      <c r="D631" s="14" t="s">
        <v>8345</v>
      </c>
      <c r="E631" s="14" t="s">
        <v>6658</v>
      </c>
    </row>
    <row r="632">
      <c r="A632" s="2033">
        <v>44799.0</v>
      </c>
      <c r="B632" s="14" t="s">
        <v>8246</v>
      </c>
      <c r="C632" s="14" t="s">
        <v>7550</v>
      </c>
      <c r="D632" s="14" t="s">
        <v>8345</v>
      </c>
      <c r="E632" s="14" t="s">
        <v>6902</v>
      </c>
    </row>
    <row r="633">
      <c r="A633" s="2033">
        <v>44799.0</v>
      </c>
      <c r="B633" s="14" t="s">
        <v>8246</v>
      </c>
      <c r="C633" s="14" t="s">
        <v>7550</v>
      </c>
      <c r="D633" s="14" t="s">
        <v>8345</v>
      </c>
      <c r="E633" s="14" t="s">
        <v>7010</v>
      </c>
    </row>
    <row r="634">
      <c r="A634" s="2033">
        <v>44799.0</v>
      </c>
      <c r="B634" s="14" t="s">
        <v>8246</v>
      </c>
      <c r="C634" s="14" t="s">
        <v>7550</v>
      </c>
      <c r="D634" s="14" t="s">
        <v>8345</v>
      </c>
      <c r="E634" s="14" t="s">
        <v>6830</v>
      </c>
    </row>
    <row r="635">
      <c r="A635" s="2033">
        <v>44799.0</v>
      </c>
      <c r="B635" s="14" t="s">
        <v>8246</v>
      </c>
      <c r="C635" s="14" t="s">
        <v>8342</v>
      </c>
      <c r="D635" s="14" t="s">
        <v>8345</v>
      </c>
      <c r="E635" s="14" t="s">
        <v>7072</v>
      </c>
    </row>
    <row r="636">
      <c r="A636" s="2033">
        <v>44799.0</v>
      </c>
      <c r="B636" s="14" t="s">
        <v>8246</v>
      </c>
      <c r="C636" s="14" t="s">
        <v>8342</v>
      </c>
      <c r="D636" s="14" t="s">
        <v>8345</v>
      </c>
      <c r="E636" s="14" t="s">
        <v>7181</v>
      </c>
    </row>
    <row r="637">
      <c r="A637" s="2033">
        <v>44799.0</v>
      </c>
      <c r="B637" s="14" t="s">
        <v>8246</v>
      </c>
      <c r="C637" s="14" t="s">
        <v>8342</v>
      </c>
      <c r="D637" s="14" t="s">
        <v>8345</v>
      </c>
      <c r="E637" s="14" t="s">
        <v>7028</v>
      </c>
    </row>
    <row r="638">
      <c r="A638" s="2033">
        <v>44801.0</v>
      </c>
      <c r="B638" s="14" t="s">
        <v>8246</v>
      </c>
      <c r="C638" s="14" t="s">
        <v>415</v>
      </c>
      <c r="D638" s="14" t="s">
        <v>8337</v>
      </c>
      <c r="E638" s="14" t="s">
        <v>7242</v>
      </c>
    </row>
    <row r="639">
      <c r="A639" s="2033">
        <v>44801.0</v>
      </c>
      <c r="B639" s="14" t="s">
        <v>8242</v>
      </c>
      <c r="C639" s="14" t="s">
        <v>415</v>
      </c>
      <c r="D639" s="14" t="s">
        <v>8337</v>
      </c>
      <c r="E639" s="14" t="s">
        <v>7391</v>
      </c>
    </row>
    <row r="640">
      <c r="A640" s="2033">
        <v>44801.0</v>
      </c>
      <c r="B640" s="14" t="s">
        <v>8242</v>
      </c>
      <c r="C640" s="14" t="s">
        <v>337</v>
      </c>
      <c r="D640" s="14" t="s">
        <v>8345</v>
      </c>
      <c r="E640" s="14" t="s">
        <v>6614</v>
      </c>
    </row>
    <row r="641">
      <c r="A641" s="2033">
        <v>44801.0</v>
      </c>
      <c r="B641" s="14" t="s">
        <v>8242</v>
      </c>
      <c r="C641" s="14" t="s">
        <v>337</v>
      </c>
      <c r="D641" s="14" t="s">
        <v>8345</v>
      </c>
      <c r="E641" s="14" t="s">
        <v>6779</v>
      </c>
    </row>
    <row r="642">
      <c r="A642" s="2033">
        <v>44801.0</v>
      </c>
      <c r="B642" s="14" t="s">
        <v>8242</v>
      </c>
      <c r="C642" s="14" t="s">
        <v>337</v>
      </c>
      <c r="D642" s="14" t="s">
        <v>8345</v>
      </c>
      <c r="E642" s="14" t="s">
        <v>6698</v>
      </c>
    </row>
    <row r="643">
      <c r="A643" s="2033">
        <v>44801.0</v>
      </c>
      <c r="B643" s="14" t="s">
        <v>8242</v>
      </c>
      <c r="C643" s="14" t="s">
        <v>7550</v>
      </c>
      <c r="D643" s="14" t="s">
        <v>8345</v>
      </c>
      <c r="E643" s="14" t="s">
        <v>8280</v>
      </c>
    </row>
    <row r="644">
      <c r="A644" s="2033">
        <v>44801.0</v>
      </c>
      <c r="B644" s="14" t="s">
        <v>8242</v>
      </c>
      <c r="C644" s="14" t="s">
        <v>7550</v>
      </c>
      <c r="D644" s="14" t="s">
        <v>8345</v>
      </c>
      <c r="E644" s="14" t="s">
        <v>6941</v>
      </c>
    </row>
    <row r="645">
      <c r="A645" s="2033">
        <v>44801.0</v>
      </c>
      <c r="B645" s="14" t="s">
        <v>8242</v>
      </c>
      <c r="C645" s="14" t="s">
        <v>7550</v>
      </c>
      <c r="D645" s="14" t="s">
        <v>8345</v>
      </c>
      <c r="E645" s="14" t="s">
        <v>6977</v>
      </c>
    </row>
    <row r="646">
      <c r="A646" s="2033">
        <v>44801.0</v>
      </c>
      <c r="B646" s="14" t="s">
        <v>8242</v>
      </c>
      <c r="C646" s="14" t="s">
        <v>8342</v>
      </c>
      <c r="D646" s="14" t="s">
        <v>8345</v>
      </c>
      <c r="E646" s="14" t="s">
        <v>8367</v>
      </c>
    </row>
    <row r="647">
      <c r="A647" s="2033">
        <v>44801.0</v>
      </c>
      <c r="B647" s="14" t="s">
        <v>8242</v>
      </c>
      <c r="C647" s="14" t="s">
        <v>8342</v>
      </c>
      <c r="D647" s="14" t="s">
        <v>8345</v>
      </c>
      <c r="E647" s="14" t="s">
        <v>8353</v>
      </c>
    </row>
    <row r="648">
      <c r="A648" s="2033">
        <v>44801.0</v>
      </c>
      <c r="B648" s="14" t="s">
        <v>8242</v>
      </c>
      <c r="C648" s="14" t="s">
        <v>8342</v>
      </c>
      <c r="D648" s="14" t="s">
        <v>8345</v>
      </c>
      <c r="E648" s="14" t="s">
        <v>7028</v>
      </c>
    </row>
    <row r="649">
      <c r="A649" s="2033">
        <v>44801.0</v>
      </c>
      <c r="B649" s="14" t="s">
        <v>8242</v>
      </c>
      <c r="C649" s="14" t="s">
        <v>7550</v>
      </c>
      <c r="D649" s="14" t="s">
        <v>8341</v>
      </c>
      <c r="E649" s="14" t="s">
        <v>6914</v>
      </c>
    </row>
    <row r="650">
      <c r="A650" s="2033">
        <v>44802.0</v>
      </c>
      <c r="B650" s="14" t="s">
        <v>8246</v>
      </c>
      <c r="C650" s="14" t="s">
        <v>415</v>
      </c>
      <c r="D650" s="14" t="s">
        <v>8365</v>
      </c>
      <c r="E650" s="14" t="s">
        <v>7420</v>
      </c>
    </row>
    <row r="651">
      <c r="A651" s="2033">
        <v>44802.0</v>
      </c>
      <c r="B651" s="14" t="s">
        <v>8246</v>
      </c>
      <c r="C651" s="14" t="s">
        <v>415</v>
      </c>
      <c r="D651" s="14" t="s">
        <v>8365</v>
      </c>
      <c r="E651" s="14" t="s">
        <v>7340</v>
      </c>
    </row>
    <row r="652">
      <c r="A652" s="2033">
        <v>44804.0</v>
      </c>
      <c r="B652" s="14" t="s">
        <v>8242</v>
      </c>
      <c r="C652" s="14" t="s">
        <v>415</v>
      </c>
      <c r="D652" s="14" t="s">
        <v>8365</v>
      </c>
      <c r="E652" s="14" t="s">
        <v>7426</v>
      </c>
    </row>
    <row r="653">
      <c r="A653" s="2033">
        <v>44804.0</v>
      </c>
      <c r="B653" s="14" t="s">
        <v>8242</v>
      </c>
      <c r="C653" s="14" t="s">
        <v>415</v>
      </c>
      <c r="D653" s="14" t="s">
        <v>8365</v>
      </c>
      <c r="E653" s="14" t="s">
        <v>7242</v>
      </c>
    </row>
    <row r="654">
      <c r="A654" s="2033">
        <v>44804.0</v>
      </c>
      <c r="B654" s="14" t="s">
        <v>8246</v>
      </c>
      <c r="C654" s="14" t="s">
        <v>337</v>
      </c>
      <c r="D654" s="14" t="s">
        <v>8345</v>
      </c>
      <c r="E654" s="14" t="s">
        <v>6627</v>
      </c>
    </row>
    <row r="655">
      <c r="A655" s="2033">
        <v>44804.0</v>
      </c>
      <c r="B655" s="14" t="s">
        <v>8246</v>
      </c>
      <c r="C655" s="14" t="s">
        <v>337</v>
      </c>
      <c r="D655" s="14" t="s">
        <v>8345</v>
      </c>
      <c r="E655" s="14" t="s">
        <v>6627</v>
      </c>
    </row>
    <row r="656">
      <c r="A656" s="2033">
        <v>44804.0</v>
      </c>
      <c r="B656" s="14" t="s">
        <v>8246</v>
      </c>
      <c r="C656" s="14" t="s">
        <v>337</v>
      </c>
      <c r="D656" s="14" t="s">
        <v>8345</v>
      </c>
      <c r="E656" s="14" t="s">
        <v>6697</v>
      </c>
    </row>
    <row r="657">
      <c r="A657" s="2033">
        <v>44804.0</v>
      </c>
      <c r="B657" s="14" t="s">
        <v>8246</v>
      </c>
      <c r="C657" s="14" t="s">
        <v>7550</v>
      </c>
      <c r="D657" s="14" t="s">
        <v>8345</v>
      </c>
      <c r="E657" s="14" t="s">
        <v>6935</v>
      </c>
    </row>
    <row r="658">
      <c r="A658" s="2033">
        <v>44804.0</v>
      </c>
      <c r="B658" s="14" t="s">
        <v>8246</v>
      </c>
      <c r="C658" s="14" t="s">
        <v>7550</v>
      </c>
      <c r="D658" s="14" t="s">
        <v>8345</v>
      </c>
      <c r="E658" s="14" t="s">
        <v>6902</v>
      </c>
    </row>
    <row r="659">
      <c r="A659" s="2033">
        <v>44804.0</v>
      </c>
      <c r="B659" s="14" t="s">
        <v>8246</v>
      </c>
      <c r="C659" s="14" t="s">
        <v>7550</v>
      </c>
      <c r="D659" s="14" t="s">
        <v>8345</v>
      </c>
      <c r="E659" s="14" t="s">
        <v>6935</v>
      </c>
    </row>
    <row r="660">
      <c r="A660" s="2033">
        <v>44804.0</v>
      </c>
      <c r="B660" s="14" t="s">
        <v>8246</v>
      </c>
      <c r="C660" s="14" t="s">
        <v>8342</v>
      </c>
      <c r="D660" s="14" t="s">
        <v>8345</v>
      </c>
      <c r="E660" s="14" t="s">
        <v>7181</v>
      </c>
    </row>
    <row r="661">
      <c r="A661" s="2033">
        <v>44804.0</v>
      </c>
      <c r="B661" s="14" t="s">
        <v>8246</v>
      </c>
      <c r="C661" s="14" t="s">
        <v>8342</v>
      </c>
      <c r="D661" s="14" t="s">
        <v>8345</v>
      </c>
      <c r="E661" s="14" t="s">
        <v>7028</v>
      </c>
    </row>
    <row r="662">
      <c r="A662" s="2033">
        <v>44804.0</v>
      </c>
      <c r="B662" s="14" t="s">
        <v>8246</v>
      </c>
      <c r="C662" s="14" t="s">
        <v>8342</v>
      </c>
      <c r="D662" s="14" t="s">
        <v>8345</v>
      </c>
      <c r="E662" s="14" t="s">
        <v>7149</v>
      </c>
    </row>
    <row r="663">
      <c r="A663" s="2033">
        <v>44806.0</v>
      </c>
      <c r="B663" s="14" t="s">
        <v>8246</v>
      </c>
      <c r="C663" s="14" t="s">
        <v>415</v>
      </c>
      <c r="D663" s="14" t="s">
        <v>8363</v>
      </c>
      <c r="E663" s="14" t="s">
        <v>7385</v>
      </c>
    </row>
    <row r="664">
      <c r="A664" s="2033">
        <v>44808.0</v>
      </c>
      <c r="B664" s="14" t="s">
        <v>8242</v>
      </c>
      <c r="C664" s="14" t="s">
        <v>415</v>
      </c>
      <c r="D664" s="14" t="s">
        <v>8337</v>
      </c>
      <c r="E664" s="14" t="s">
        <v>7328</v>
      </c>
    </row>
    <row r="665">
      <c r="A665" s="2033">
        <v>44808.0</v>
      </c>
      <c r="B665" s="14" t="s">
        <v>8246</v>
      </c>
      <c r="C665" s="14" t="s">
        <v>7550</v>
      </c>
      <c r="D665" s="14" t="s">
        <v>8341</v>
      </c>
      <c r="E665" s="14" t="s">
        <v>7010</v>
      </c>
    </row>
    <row r="666">
      <c r="A666" s="2033">
        <v>44808.0</v>
      </c>
      <c r="B666" s="14" t="s">
        <v>8246</v>
      </c>
      <c r="C666" s="14" t="s">
        <v>415</v>
      </c>
      <c r="D666" s="14" t="s">
        <v>8337</v>
      </c>
      <c r="E666" s="14" t="s">
        <v>7385</v>
      </c>
    </row>
    <row r="667">
      <c r="A667" s="2033">
        <v>44810.0</v>
      </c>
      <c r="B667" s="14" t="s">
        <v>8242</v>
      </c>
      <c r="C667" s="14" t="s">
        <v>337</v>
      </c>
      <c r="D667" s="14" t="s">
        <v>8345</v>
      </c>
      <c r="E667" s="14" t="s">
        <v>6779</v>
      </c>
    </row>
    <row r="668">
      <c r="A668" s="2033">
        <v>44810.0</v>
      </c>
      <c r="B668" s="14" t="s">
        <v>8242</v>
      </c>
      <c r="C668" s="14" t="s">
        <v>337</v>
      </c>
      <c r="D668" s="14" t="s">
        <v>8345</v>
      </c>
      <c r="E668" s="14" t="s">
        <v>6627</v>
      </c>
    </row>
    <row r="669">
      <c r="A669" s="2033">
        <v>44810.0</v>
      </c>
      <c r="B669" s="14" t="s">
        <v>8242</v>
      </c>
      <c r="C669" s="14" t="s">
        <v>337</v>
      </c>
      <c r="D669" s="14" t="s">
        <v>8345</v>
      </c>
      <c r="E669" s="14" t="s">
        <v>6679</v>
      </c>
    </row>
    <row r="670">
      <c r="A670" s="2033">
        <v>44810.0</v>
      </c>
      <c r="B670" s="14" t="s">
        <v>8242</v>
      </c>
      <c r="C670" s="14" t="s">
        <v>7550</v>
      </c>
      <c r="D670" s="14" t="s">
        <v>8345</v>
      </c>
      <c r="E670" s="14" t="s">
        <v>6836</v>
      </c>
    </row>
    <row r="671">
      <c r="A671" s="2033">
        <v>44810.0</v>
      </c>
      <c r="B671" s="14" t="s">
        <v>8242</v>
      </c>
      <c r="C671" s="14" t="s">
        <v>7550</v>
      </c>
      <c r="D671" s="14" t="s">
        <v>8345</v>
      </c>
      <c r="E671" s="14" t="s">
        <v>6854</v>
      </c>
    </row>
    <row r="672">
      <c r="A672" s="2033">
        <v>44810.0</v>
      </c>
      <c r="B672" s="14" t="s">
        <v>8242</v>
      </c>
      <c r="C672" s="14" t="s">
        <v>7550</v>
      </c>
      <c r="D672" s="14" t="s">
        <v>8345</v>
      </c>
      <c r="E672" s="14" t="s">
        <v>6923</v>
      </c>
    </row>
    <row r="673">
      <c r="A673" s="2033">
        <v>44810.0</v>
      </c>
      <c r="B673" s="14" t="s">
        <v>8242</v>
      </c>
      <c r="C673" s="14" t="s">
        <v>8342</v>
      </c>
      <c r="D673" s="14" t="s">
        <v>8345</v>
      </c>
      <c r="E673" s="14" t="s">
        <v>7099</v>
      </c>
    </row>
    <row r="674">
      <c r="A674" s="2033">
        <v>44810.0</v>
      </c>
      <c r="B674" s="14" t="s">
        <v>8242</v>
      </c>
      <c r="C674" s="14" t="s">
        <v>8342</v>
      </c>
      <c r="D674" s="14" t="s">
        <v>8345</v>
      </c>
      <c r="E674" s="14" t="s">
        <v>7181</v>
      </c>
    </row>
    <row r="675">
      <c r="A675" s="2033">
        <v>44810.0</v>
      </c>
      <c r="B675" s="14" t="s">
        <v>8242</v>
      </c>
      <c r="C675" s="14" t="s">
        <v>8342</v>
      </c>
      <c r="D675" s="14" t="s">
        <v>8345</v>
      </c>
      <c r="E675" s="14" t="s">
        <v>7047</v>
      </c>
    </row>
    <row r="676">
      <c r="A676" s="2033">
        <v>44810.0</v>
      </c>
      <c r="B676" s="14" t="s">
        <v>8242</v>
      </c>
      <c r="C676" s="14" t="s">
        <v>415</v>
      </c>
      <c r="D676" s="14" t="s">
        <v>8365</v>
      </c>
      <c r="E676" s="14" t="s">
        <v>7398</v>
      </c>
    </row>
    <row r="677">
      <c r="A677" s="2033">
        <v>44810.0</v>
      </c>
      <c r="B677" s="14" t="s">
        <v>8242</v>
      </c>
      <c r="C677" s="14" t="s">
        <v>415</v>
      </c>
      <c r="D677" s="14" t="s">
        <v>8365</v>
      </c>
      <c r="E677" s="14" t="s">
        <v>7385</v>
      </c>
    </row>
    <row r="678">
      <c r="A678" s="2033">
        <v>44811.0</v>
      </c>
      <c r="B678" s="14" t="s">
        <v>8242</v>
      </c>
      <c r="C678" s="14" t="s">
        <v>415</v>
      </c>
      <c r="D678" s="14" t="s">
        <v>8337</v>
      </c>
      <c r="E678" s="14" t="s">
        <v>7379</v>
      </c>
    </row>
    <row r="679">
      <c r="A679" s="2033">
        <v>44811.0</v>
      </c>
      <c r="B679" s="14" t="s">
        <v>8242</v>
      </c>
      <c r="C679" s="14" t="s">
        <v>337</v>
      </c>
      <c r="D679" s="14" t="s">
        <v>8341</v>
      </c>
      <c r="E679" s="14" t="s">
        <v>6754</v>
      </c>
    </row>
    <row r="680">
      <c r="A680" s="2033">
        <v>44811.0</v>
      </c>
      <c r="B680" s="14" t="s">
        <v>8242</v>
      </c>
      <c r="C680" s="14" t="s">
        <v>7550</v>
      </c>
      <c r="D680" s="14" t="s">
        <v>8341</v>
      </c>
      <c r="E680" s="14" t="s">
        <v>6830</v>
      </c>
    </row>
    <row r="681">
      <c r="A681" s="2033">
        <v>44811.0</v>
      </c>
      <c r="B681" s="14" t="s">
        <v>8246</v>
      </c>
      <c r="C681" s="14" t="s">
        <v>337</v>
      </c>
      <c r="D681" s="14" t="s">
        <v>8345</v>
      </c>
      <c r="E681" s="14" t="s">
        <v>6697</v>
      </c>
    </row>
    <row r="682">
      <c r="A682" s="2033">
        <v>44811.0</v>
      </c>
      <c r="B682" s="14" t="s">
        <v>8246</v>
      </c>
      <c r="C682" s="14" t="s">
        <v>337</v>
      </c>
      <c r="D682" s="14" t="s">
        <v>8345</v>
      </c>
      <c r="E682" s="14" t="s">
        <v>1226</v>
      </c>
    </row>
    <row r="683">
      <c r="A683" s="2033">
        <v>44811.0</v>
      </c>
      <c r="B683" s="14" t="s">
        <v>8246</v>
      </c>
      <c r="C683" s="14" t="s">
        <v>337</v>
      </c>
      <c r="D683" s="14" t="s">
        <v>8345</v>
      </c>
      <c r="E683" s="14" t="s">
        <v>6517</v>
      </c>
    </row>
    <row r="684">
      <c r="A684" s="2033">
        <v>44811.0</v>
      </c>
      <c r="B684" s="14" t="s">
        <v>8246</v>
      </c>
      <c r="C684" s="14" t="s">
        <v>7550</v>
      </c>
      <c r="D684" s="14" t="s">
        <v>8345</v>
      </c>
      <c r="E684" s="14" t="s">
        <v>6953</v>
      </c>
    </row>
    <row r="685">
      <c r="A685" s="2033">
        <v>44811.0</v>
      </c>
      <c r="B685" s="14" t="s">
        <v>8246</v>
      </c>
      <c r="C685" s="14" t="s">
        <v>7550</v>
      </c>
      <c r="D685" s="14" t="s">
        <v>8345</v>
      </c>
      <c r="E685" s="14" t="s">
        <v>6971</v>
      </c>
    </row>
    <row r="686">
      <c r="A686" s="2033">
        <v>44811.0</v>
      </c>
      <c r="B686" s="14" t="s">
        <v>8246</v>
      </c>
      <c r="C686" s="14" t="s">
        <v>7550</v>
      </c>
      <c r="D686" s="14" t="s">
        <v>8345</v>
      </c>
      <c r="E686" s="14" t="s">
        <v>8280</v>
      </c>
    </row>
    <row r="687">
      <c r="A687" s="2033">
        <v>44811.0</v>
      </c>
      <c r="B687" s="14" t="s">
        <v>8246</v>
      </c>
      <c r="C687" s="14" t="s">
        <v>8342</v>
      </c>
      <c r="D687" s="14" t="s">
        <v>8345</v>
      </c>
      <c r="E687" s="14" t="s">
        <v>7098</v>
      </c>
    </row>
    <row r="688">
      <c r="A688" s="2033">
        <v>44811.0</v>
      </c>
      <c r="B688" s="14" t="s">
        <v>8246</v>
      </c>
      <c r="C688" s="14" t="s">
        <v>8342</v>
      </c>
      <c r="D688" s="14" t="s">
        <v>8345</v>
      </c>
      <c r="E688" s="14" t="s">
        <v>7149</v>
      </c>
    </row>
    <row r="689">
      <c r="A689" s="2033">
        <v>44811.0</v>
      </c>
      <c r="B689" s="14" t="s">
        <v>8246</v>
      </c>
      <c r="C689" s="14" t="s">
        <v>8342</v>
      </c>
      <c r="D689" s="14" t="s">
        <v>8345</v>
      </c>
      <c r="E689" s="14" t="s">
        <v>7135</v>
      </c>
    </row>
    <row r="690">
      <c r="A690" s="2033">
        <v>44812.0</v>
      </c>
      <c r="B690" s="14" t="s">
        <v>8242</v>
      </c>
      <c r="C690" s="14" t="s">
        <v>415</v>
      </c>
      <c r="D690" s="14" t="s">
        <v>8363</v>
      </c>
      <c r="E690" s="14" t="s">
        <v>7286</v>
      </c>
    </row>
    <row r="691">
      <c r="A691" s="2033">
        <v>44814.0</v>
      </c>
      <c r="B691" s="14" t="s">
        <v>8246</v>
      </c>
      <c r="C691" s="14" t="s">
        <v>415</v>
      </c>
      <c r="D691" s="14" t="s">
        <v>8337</v>
      </c>
      <c r="E691" s="14" t="s">
        <v>7340</v>
      </c>
    </row>
    <row r="692">
      <c r="A692" s="2033">
        <v>44816.0</v>
      </c>
      <c r="B692" s="14" t="s">
        <v>8246</v>
      </c>
      <c r="C692" s="14" t="s">
        <v>337</v>
      </c>
      <c r="D692" s="14" t="s">
        <v>8345</v>
      </c>
      <c r="E692" s="14" t="s">
        <v>6517</v>
      </c>
    </row>
    <row r="693">
      <c r="A693" s="2033">
        <v>44816.0</v>
      </c>
      <c r="B693" s="14" t="s">
        <v>8246</v>
      </c>
      <c r="C693" s="14" t="s">
        <v>337</v>
      </c>
      <c r="D693" s="14" t="s">
        <v>8345</v>
      </c>
      <c r="E693" s="14" t="s">
        <v>6614</v>
      </c>
    </row>
    <row r="694">
      <c r="A694" s="2033">
        <v>44816.0</v>
      </c>
      <c r="B694" s="14" t="s">
        <v>8246</v>
      </c>
      <c r="C694" s="14" t="s">
        <v>337</v>
      </c>
      <c r="D694" s="14" t="s">
        <v>8345</v>
      </c>
      <c r="E694" s="14" t="s">
        <v>6639</v>
      </c>
    </row>
    <row r="695">
      <c r="A695" s="2033">
        <v>44816.0</v>
      </c>
      <c r="B695" s="14" t="s">
        <v>8246</v>
      </c>
      <c r="C695" s="14" t="s">
        <v>7550</v>
      </c>
      <c r="D695" s="14" t="s">
        <v>8345</v>
      </c>
      <c r="E695" s="14" t="s">
        <v>8369</v>
      </c>
    </row>
    <row r="696">
      <c r="A696" s="2033">
        <v>44816.0</v>
      </c>
      <c r="B696" s="14" t="s">
        <v>8246</v>
      </c>
      <c r="C696" s="14" t="s">
        <v>7550</v>
      </c>
      <c r="D696" s="14" t="s">
        <v>8345</v>
      </c>
      <c r="E696" s="14" t="s">
        <v>6824</v>
      </c>
    </row>
    <row r="697">
      <c r="A697" s="2033">
        <v>44816.0</v>
      </c>
      <c r="B697" s="14" t="s">
        <v>8246</v>
      </c>
      <c r="C697" s="14" t="s">
        <v>7550</v>
      </c>
      <c r="D697" s="14" t="s">
        <v>8345</v>
      </c>
      <c r="E697" s="14" t="s">
        <v>6830</v>
      </c>
    </row>
    <row r="698">
      <c r="A698" s="2033">
        <v>44816.0</v>
      </c>
      <c r="B698" s="14" t="s">
        <v>8246</v>
      </c>
      <c r="C698" s="14" t="s">
        <v>8342</v>
      </c>
      <c r="D698" s="14" t="s">
        <v>8345</v>
      </c>
      <c r="E698" s="14" t="s">
        <v>7099</v>
      </c>
    </row>
    <row r="699">
      <c r="A699" s="2033">
        <v>44816.0</v>
      </c>
      <c r="B699" s="14" t="s">
        <v>8246</v>
      </c>
      <c r="C699" s="14" t="s">
        <v>8342</v>
      </c>
      <c r="D699" s="14" t="s">
        <v>8345</v>
      </c>
      <c r="E699" s="14" t="s">
        <v>7028</v>
      </c>
    </row>
    <row r="700">
      <c r="A700" s="2033">
        <v>44816.0</v>
      </c>
      <c r="B700" s="14" t="s">
        <v>8246</v>
      </c>
      <c r="C700" s="14" t="s">
        <v>8342</v>
      </c>
      <c r="D700" s="14" t="s">
        <v>8345</v>
      </c>
      <c r="E700" s="14" t="s">
        <v>7029</v>
      </c>
    </row>
    <row r="701">
      <c r="A701" s="2033">
        <v>44818.0</v>
      </c>
      <c r="B701" s="14" t="s">
        <v>8246</v>
      </c>
      <c r="C701" s="14" t="s">
        <v>337</v>
      </c>
      <c r="D701" s="14" t="s">
        <v>8343</v>
      </c>
      <c r="E701" s="14" t="s">
        <v>6606</v>
      </c>
    </row>
    <row r="702">
      <c r="A702" s="2033">
        <v>44818.0</v>
      </c>
      <c r="B702" s="14" t="s">
        <v>8246</v>
      </c>
      <c r="C702" s="14" t="s">
        <v>8342</v>
      </c>
      <c r="D702" s="14" t="s">
        <v>8343</v>
      </c>
      <c r="E702" s="14" t="s">
        <v>7135</v>
      </c>
    </row>
    <row r="703">
      <c r="A703" s="2033">
        <v>44818.0</v>
      </c>
      <c r="B703" s="14" t="s">
        <v>8246</v>
      </c>
      <c r="C703" s="14" t="s">
        <v>7550</v>
      </c>
      <c r="D703" s="14" t="s">
        <v>8343</v>
      </c>
      <c r="E703" s="14" t="s">
        <v>6890</v>
      </c>
    </row>
    <row r="704">
      <c r="A704" s="2033">
        <v>44818.0</v>
      </c>
      <c r="B704" s="14" t="s">
        <v>8246</v>
      </c>
      <c r="C704" s="14" t="s">
        <v>415</v>
      </c>
      <c r="D704" s="14" t="s">
        <v>8343</v>
      </c>
      <c r="E704" s="14" t="s">
        <v>7398</v>
      </c>
    </row>
    <row r="705">
      <c r="A705" s="2033">
        <v>44822.0</v>
      </c>
      <c r="B705" s="14" t="s">
        <v>8242</v>
      </c>
      <c r="C705" s="14" t="s">
        <v>415</v>
      </c>
      <c r="D705" s="14" t="s">
        <v>8337</v>
      </c>
      <c r="E705" s="14" t="s">
        <v>7217</v>
      </c>
    </row>
    <row r="706">
      <c r="A706" s="2033">
        <v>44822.0</v>
      </c>
      <c r="B706" s="14" t="s">
        <v>8246</v>
      </c>
      <c r="C706" s="14" t="s">
        <v>415</v>
      </c>
      <c r="D706" s="14" t="s">
        <v>8337</v>
      </c>
      <c r="E706" s="14" t="s">
        <v>7391</v>
      </c>
    </row>
    <row r="707">
      <c r="A707" s="2033">
        <v>44824.0</v>
      </c>
      <c r="B707" s="14" t="s">
        <v>8242</v>
      </c>
      <c r="C707" s="14" t="s">
        <v>337</v>
      </c>
      <c r="D707" s="14" t="s">
        <v>8343</v>
      </c>
      <c r="E707" s="14" t="s">
        <v>6785</v>
      </c>
    </row>
    <row r="708">
      <c r="A708" s="2033">
        <v>44824.0</v>
      </c>
      <c r="B708" s="14" t="s">
        <v>8242</v>
      </c>
      <c r="C708" s="14" t="s">
        <v>8342</v>
      </c>
      <c r="D708" s="14" t="s">
        <v>8343</v>
      </c>
      <c r="E708" s="14" t="s">
        <v>7028</v>
      </c>
    </row>
    <row r="709">
      <c r="A709" s="2033">
        <v>44824.0</v>
      </c>
      <c r="B709" s="14" t="s">
        <v>8242</v>
      </c>
      <c r="C709" s="14" t="s">
        <v>7550</v>
      </c>
      <c r="D709" s="14" t="s">
        <v>8343</v>
      </c>
      <c r="E709" s="14" t="s">
        <v>6836</v>
      </c>
    </row>
    <row r="710">
      <c r="A710" s="2033">
        <v>44824.0</v>
      </c>
      <c r="B710" s="14" t="s">
        <v>8242</v>
      </c>
      <c r="C710" s="14" t="s">
        <v>415</v>
      </c>
      <c r="D710" s="14" t="s">
        <v>8343</v>
      </c>
      <c r="E710" s="14" t="s">
        <v>7340</v>
      </c>
    </row>
    <row r="711">
      <c r="A711" s="2033">
        <v>44829.0</v>
      </c>
      <c r="B711" s="14" t="s">
        <v>8242</v>
      </c>
      <c r="C711" s="14" t="s">
        <v>337</v>
      </c>
      <c r="D711" s="14" t="s">
        <v>8345</v>
      </c>
      <c r="E711" s="14" t="s">
        <v>6798</v>
      </c>
    </row>
    <row r="712">
      <c r="A712" s="2033">
        <v>44829.0</v>
      </c>
      <c r="B712" s="14" t="s">
        <v>8242</v>
      </c>
      <c r="C712" s="14" t="s">
        <v>337</v>
      </c>
      <c r="D712" s="14" t="s">
        <v>8345</v>
      </c>
      <c r="E712" s="14" t="s">
        <v>6679</v>
      </c>
    </row>
    <row r="713">
      <c r="A713" s="2033">
        <v>44829.0</v>
      </c>
      <c r="B713" s="14" t="s">
        <v>8242</v>
      </c>
      <c r="C713" s="14" t="s">
        <v>337</v>
      </c>
      <c r="D713" s="14" t="s">
        <v>8345</v>
      </c>
      <c r="E713" s="14" t="s">
        <v>6779</v>
      </c>
    </row>
    <row r="714">
      <c r="A714" s="2033">
        <v>44829.0</v>
      </c>
      <c r="B714" s="14" t="s">
        <v>8242</v>
      </c>
      <c r="C714" s="14" t="s">
        <v>7550</v>
      </c>
      <c r="D714" s="14" t="s">
        <v>8345</v>
      </c>
      <c r="E714" s="14" t="s">
        <v>6935</v>
      </c>
    </row>
    <row r="715">
      <c r="A715" s="2033">
        <v>44829.0</v>
      </c>
      <c r="B715" s="14" t="s">
        <v>8242</v>
      </c>
      <c r="C715" s="14" t="s">
        <v>7550</v>
      </c>
      <c r="D715" s="14" t="s">
        <v>8345</v>
      </c>
      <c r="E715" s="14" t="s">
        <v>8372</v>
      </c>
    </row>
    <row r="716">
      <c r="A716" s="2033">
        <v>44829.0</v>
      </c>
      <c r="B716" s="14" t="s">
        <v>8242</v>
      </c>
      <c r="C716" s="14" t="s">
        <v>7550</v>
      </c>
      <c r="D716" s="14" t="s">
        <v>8345</v>
      </c>
      <c r="E716" s="14" t="s">
        <v>6836</v>
      </c>
    </row>
    <row r="717">
      <c r="A717" s="2033">
        <v>44829.0</v>
      </c>
      <c r="B717" s="14" t="s">
        <v>8242</v>
      </c>
      <c r="C717" s="14" t="s">
        <v>8342</v>
      </c>
      <c r="D717" s="14" t="s">
        <v>8345</v>
      </c>
      <c r="E717" s="14" t="s">
        <v>7096</v>
      </c>
    </row>
    <row r="718">
      <c r="A718" s="2033">
        <v>44829.0</v>
      </c>
      <c r="B718" s="14" t="s">
        <v>8242</v>
      </c>
      <c r="C718" s="14" t="s">
        <v>8342</v>
      </c>
      <c r="D718" s="14" t="s">
        <v>8345</v>
      </c>
      <c r="E718" s="14" t="s">
        <v>7028</v>
      </c>
    </row>
    <row r="719">
      <c r="A719" s="2033">
        <v>44829.0</v>
      </c>
      <c r="B719" s="14" t="s">
        <v>8242</v>
      </c>
      <c r="C719" s="14" t="s">
        <v>8342</v>
      </c>
      <c r="D719" s="14" t="s">
        <v>8345</v>
      </c>
      <c r="E719" s="14" t="s">
        <v>8353</v>
      </c>
    </row>
    <row r="720">
      <c r="A720" s="2033">
        <v>44829.0</v>
      </c>
      <c r="B720" s="14" t="s">
        <v>8242</v>
      </c>
      <c r="C720" s="14" t="s">
        <v>415</v>
      </c>
      <c r="D720" s="14" t="s">
        <v>8337</v>
      </c>
      <c r="E720" s="14" t="s">
        <v>7199</v>
      </c>
    </row>
    <row r="721">
      <c r="A721" s="2033">
        <v>44829.0</v>
      </c>
      <c r="B721" s="14" t="s">
        <v>8246</v>
      </c>
      <c r="C721" s="14" t="s">
        <v>337</v>
      </c>
      <c r="D721" s="14" t="s">
        <v>8345</v>
      </c>
      <c r="E721" s="14" t="s">
        <v>6785</v>
      </c>
    </row>
    <row r="722">
      <c r="A722" s="2033">
        <v>44829.0</v>
      </c>
      <c r="B722" s="14" t="s">
        <v>8246</v>
      </c>
      <c r="C722" s="14" t="s">
        <v>337</v>
      </c>
      <c r="D722" s="14" t="s">
        <v>8345</v>
      </c>
      <c r="E722" s="14" t="s">
        <v>6671</v>
      </c>
    </row>
    <row r="723">
      <c r="A723" s="2033">
        <v>44829.0</v>
      </c>
      <c r="B723" s="14" t="s">
        <v>8246</v>
      </c>
      <c r="C723" s="14" t="s">
        <v>337</v>
      </c>
      <c r="D723" s="14" t="s">
        <v>8345</v>
      </c>
      <c r="E723" s="14" t="s">
        <v>6627</v>
      </c>
    </row>
    <row r="724">
      <c r="A724" s="2033">
        <v>44829.0</v>
      </c>
      <c r="B724" s="14" t="s">
        <v>8246</v>
      </c>
      <c r="C724" s="14" t="s">
        <v>7550</v>
      </c>
      <c r="D724" s="14" t="s">
        <v>8345</v>
      </c>
      <c r="E724" s="14" t="s">
        <v>6983</v>
      </c>
    </row>
    <row r="725">
      <c r="A725" s="2033">
        <v>44829.0</v>
      </c>
      <c r="B725" s="14" t="s">
        <v>8246</v>
      </c>
      <c r="C725" s="14" t="s">
        <v>7550</v>
      </c>
      <c r="D725" s="14" t="s">
        <v>8345</v>
      </c>
      <c r="E725" s="14" t="s">
        <v>6872</v>
      </c>
    </row>
    <row r="726">
      <c r="A726" s="2033">
        <v>44829.0</v>
      </c>
      <c r="B726" s="14" t="s">
        <v>8246</v>
      </c>
      <c r="C726" s="14" t="s">
        <v>7550</v>
      </c>
      <c r="D726" s="14" t="s">
        <v>8345</v>
      </c>
      <c r="E726" s="14" t="s">
        <v>6854</v>
      </c>
    </row>
    <row r="727">
      <c r="A727" s="2033">
        <v>44829.0</v>
      </c>
      <c r="B727" s="14" t="s">
        <v>8246</v>
      </c>
      <c r="C727" s="14" t="s">
        <v>8342</v>
      </c>
      <c r="D727" s="14" t="s">
        <v>8345</v>
      </c>
      <c r="E727" s="14" t="s">
        <v>7099</v>
      </c>
    </row>
    <row r="728">
      <c r="A728" s="2033">
        <v>44829.0</v>
      </c>
      <c r="B728" s="14" t="s">
        <v>8246</v>
      </c>
      <c r="C728" s="14" t="s">
        <v>8342</v>
      </c>
      <c r="D728" s="14" t="s">
        <v>8345</v>
      </c>
      <c r="E728" s="14" t="s">
        <v>7129</v>
      </c>
    </row>
    <row r="729">
      <c r="A729" s="2033">
        <v>44829.0</v>
      </c>
      <c r="B729" s="14" t="s">
        <v>8246</v>
      </c>
      <c r="C729" s="14" t="s">
        <v>8342</v>
      </c>
      <c r="D729" s="14" t="s">
        <v>8345</v>
      </c>
      <c r="E729" s="14" t="s">
        <v>7084</v>
      </c>
    </row>
    <row r="730">
      <c r="A730" s="2033">
        <v>44829.0</v>
      </c>
      <c r="B730" s="14" t="s">
        <v>8246</v>
      </c>
      <c r="C730" s="14" t="s">
        <v>337</v>
      </c>
      <c r="D730" s="14" t="s">
        <v>8341</v>
      </c>
      <c r="E730" s="14" t="s">
        <v>6621</v>
      </c>
    </row>
    <row r="731">
      <c r="A731" s="2033">
        <v>44829.0</v>
      </c>
      <c r="B731" s="14" t="s">
        <v>8310</v>
      </c>
      <c r="C731" s="14" t="s">
        <v>337</v>
      </c>
      <c r="D731" s="14" t="s">
        <v>8341</v>
      </c>
      <c r="E731" s="14" t="s">
        <v>6697</v>
      </c>
    </row>
    <row r="732">
      <c r="A732" s="2033">
        <v>44833.0</v>
      </c>
      <c r="B732" s="14" t="s">
        <v>8246</v>
      </c>
      <c r="C732" s="14" t="s">
        <v>415</v>
      </c>
      <c r="D732" s="14" t="s">
        <v>8337</v>
      </c>
      <c r="E732" s="14" t="s">
        <v>8358</v>
      </c>
    </row>
    <row r="733">
      <c r="A733" s="2033">
        <v>44833.0</v>
      </c>
      <c r="B733" s="14" t="s">
        <v>8246</v>
      </c>
      <c r="C733" s="14" t="s">
        <v>415</v>
      </c>
      <c r="D733" s="14" t="s">
        <v>8365</v>
      </c>
      <c r="E733" s="14" t="s">
        <v>7274</v>
      </c>
    </row>
    <row r="734">
      <c r="A734" s="2033">
        <v>44833.0</v>
      </c>
      <c r="B734" s="14" t="s">
        <v>8246</v>
      </c>
      <c r="C734" s="14" t="s">
        <v>415</v>
      </c>
      <c r="D734" s="14" t="s">
        <v>8365</v>
      </c>
      <c r="E734" s="14" t="s">
        <v>7414</v>
      </c>
    </row>
    <row r="735">
      <c r="A735" s="2033">
        <v>44834.0</v>
      </c>
      <c r="B735" s="14" t="s">
        <v>8246</v>
      </c>
      <c r="C735" s="14" t="s">
        <v>337</v>
      </c>
      <c r="D735" s="14" t="s">
        <v>8345</v>
      </c>
      <c r="E735" s="14" t="s">
        <v>6621</v>
      </c>
    </row>
    <row r="736">
      <c r="A736" s="2033">
        <v>44834.0</v>
      </c>
      <c r="B736" s="14" t="s">
        <v>8246</v>
      </c>
      <c r="C736" s="14" t="s">
        <v>337</v>
      </c>
      <c r="D736" s="14" t="s">
        <v>8345</v>
      </c>
      <c r="E736" s="14" t="s">
        <v>6530</v>
      </c>
    </row>
    <row r="737">
      <c r="A737" s="2033">
        <v>44834.0</v>
      </c>
      <c r="B737" s="14" t="s">
        <v>8246</v>
      </c>
      <c r="C737" s="14" t="s">
        <v>337</v>
      </c>
      <c r="D737" s="14" t="s">
        <v>8345</v>
      </c>
      <c r="E737" s="14" t="s">
        <v>6798</v>
      </c>
    </row>
    <row r="738">
      <c r="A738" s="2033">
        <v>44834.0</v>
      </c>
      <c r="B738" s="14" t="s">
        <v>8246</v>
      </c>
      <c r="C738" s="14" t="s">
        <v>7550</v>
      </c>
      <c r="D738" s="14" t="s">
        <v>8345</v>
      </c>
      <c r="E738" s="14" t="s">
        <v>6878</v>
      </c>
    </row>
    <row r="739">
      <c r="A739" s="2033">
        <v>44834.0</v>
      </c>
      <c r="B739" s="14" t="s">
        <v>8246</v>
      </c>
      <c r="C739" s="14" t="s">
        <v>7550</v>
      </c>
      <c r="D739" s="14" t="s">
        <v>8345</v>
      </c>
      <c r="E739" s="14" t="s">
        <v>6896</v>
      </c>
    </row>
    <row r="740">
      <c r="A740" s="2033">
        <v>44834.0</v>
      </c>
      <c r="B740" s="14" t="s">
        <v>8246</v>
      </c>
      <c r="C740" s="14" t="s">
        <v>7550</v>
      </c>
      <c r="D740" s="14" t="s">
        <v>8345</v>
      </c>
      <c r="E740" s="14" t="s">
        <v>6842</v>
      </c>
    </row>
    <row r="741">
      <c r="A741" s="2033">
        <v>44834.0</v>
      </c>
      <c r="B741" s="14" t="s">
        <v>8246</v>
      </c>
      <c r="C741" s="14" t="s">
        <v>8342</v>
      </c>
      <c r="D741" s="14" t="s">
        <v>8345</v>
      </c>
      <c r="E741" s="14" t="s">
        <v>7029</v>
      </c>
    </row>
    <row r="742">
      <c r="A742" s="2033">
        <v>44834.0</v>
      </c>
      <c r="B742" s="14" t="s">
        <v>8246</v>
      </c>
      <c r="C742" s="14" t="s">
        <v>8342</v>
      </c>
      <c r="D742" s="14" t="s">
        <v>8345</v>
      </c>
      <c r="E742" s="14" t="s">
        <v>7090</v>
      </c>
    </row>
    <row r="743">
      <c r="A743" s="2033">
        <v>44834.0</v>
      </c>
      <c r="B743" s="14" t="s">
        <v>8246</v>
      </c>
      <c r="C743" s="14" t="s">
        <v>8342</v>
      </c>
      <c r="D743" s="14" t="s">
        <v>8345</v>
      </c>
      <c r="E743" s="14" t="s">
        <v>8354</v>
      </c>
    </row>
    <row r="744">
      <c r="A744" s="2033">
        <v>44836.0</v>
      </c>
      <c r="B744" s="14" t="s">
        <v>8242</v>
      </c>
      <c r="C744" s="14" t="s">
        <v>415</v>
      </c>
      <c r="D744" s="14" t="s">
        <v>8337</v>
      </c>
      <c r="E744" s="14" t="s">
        <v>7414</v>
      </c>
    </row>
    <row r="745">
      <c r="A745" s="2033">
        <v>44836.0</v>
      </c>
      <c r="B745" s="14" t="s">
        <v>8242</v>
      </c>
      <c r="C745" s="14" t="s">
        <v>415</v>
      </c>
      <c r="D745" s="14" t="s">
        <v>8363</v>
      </c>
      <c r="E745" s="14" t="s">
        <v>7223</v>
      </c>
    </row>
    <row r="746">
      <c r="A746" s="2033">
        <v>44836.0</v>
      </c>
      <c r="B746" s="14" t="s">
        <v>8242</v>
      </c>
      <c r="C746" s="14" t="s">
        <v>337</v>
      </c>
      <c r="D746" s="14" t="s">
        <v>8345</v>
      </c>
      <c r="E746" s="14" t="s">
        <v>6614</v>
      </c>
    </row>
    <row r="747">
      <c r="A747" s="2033">
        <v>44836.0</v>
      </c>
      <c r="B747" s="14" t="s">
        <v>8242</v>
      </c>
      <c r="C747" s="14" t="s">
        <v>337</v>
      </c>
      <c r="D747" s="14" t="s">
        <v>8345</v>
      </c>
      <c r="E747" s="14" t="s">
        <v>6621</v>
      </c>
    </row>
    <row r="748">
      <c r="A748" s="2033">
        <v>44836.0</v>
      </c>
      <c r="B748" s="14" t="s">
        <v>8242</v>
      </c>
      <c r="C748" s="14" t="s">
        <v>337</v>
      </c>
      <c r="D748" s="14" t="s">
        <v>8345</v>
      </c>
      <c r="E748" s="14" t="s">
        <v>6679</v>
      </c>
    </row>
    <row r="749">
      <c r="A749" s="2033">
        <v>44836.0</v>
      </c>
      <c r="B749" s="14" t="s">
        <v>8242</v>
      </c>
      <c r="C749" s="14" t="s">
        <v>7550</v>
      </c>
      <c r="D749" s="14" t="s">
        <v>8345</v>
      </c>
      <c r="E749" s="14" t="s">
        <v>7010</v>
      </c>
    </row>
    <row r="750">
      <c r="A750" s="2033">
        <v>44836.0</v>
      </c>
      <c r="B750" s="14" t="s">
        <v>8242</v>
      </c>
      <c r="C750" s="14" t="s">
        <v>7550</v>
      </c>
      <c r="D750" s="14" t="s">
        <v>8345</v>
      </c>
      <c r="E750" s="14" t="s">
        <v>6824</v>
      </c>
    </row>
    <row r="751">
      <c r="A751" s="2033">
        <v>44836.0</v>
      </c>
      <c r="B751" s="14" t="s">
        <v>8242</v>
      </c>
      <c r="C751" s="14" t="s">
        <v>7550</v>
      </c>
      <c r="D751" s="14" t="s">
        <v>8345</v>
      </c>
      <c r="E751" s="14" t="s">
        <v>6977</v>
      </c>
    </row>
    <row r="752">
      <c r="A752" s="2033">
        <v>44836.0</v>
      </c>
      <c r="B752" s="14" t="s">
        <v>8242</v>
      </c>
      <c r="C752" s="14" t="s">
        <v>8342</v>
      </c>
      <c r="D752" s="14" t="s">
        <v>8345</v>
      </c>
      <c r="E752" s="14" t="s">
        <v>8373</v>
      </c>
    </row>
    <row r="753">
      <c r="A753" s="2033">
        <v>44836.0</v>
      </c>
      <c r="B753" s="14" t="s">
        <v>8242</v>
      </c>
      <c r="C753" s="14" t="s">
        <v>8342</v>
      </c>
      <c r="D753" s="14" t="s">
        <v>8345</v>
      </c>
      <c r="E753" s="14" t="s">
        <v>7084</v>
      </c>
    </row>
    <row r="754">
      <c r="A754" s="2033">
        <v>44836.0</v>
      </c>
      <c r="B754" s="14" t="s">
        <v>8242</v>
      </c>
      <c r="C754" s="14" t="s">
        <v>8342</v>
      </c>
      <c r="D754" s="14" t="s">
        <v>8345</v>
      </c>
      <c r="E754" s="14" t="s">
        <v>7098</v>
      </c>
    </row>
    <row r="755">
      <c r="A755" s="2033">
        <v>44841.0</v>
      </c>
      <c r="B755" s="14" t="s">
        <v>8246</v>
      </c>
      <c r="C755" s="14" t="s">
        <v>415</v>
      </c>
      <c r="D755" s="14" t="s">
        <v>8363</v>
      </c>
      <c r="E755" s="14" t="s">
        <v>7316</v>
      </c>
    </row>
    <row r="756">
      <c r="A756" s="2033">
        <v>44841.0</v>
      </c>
      <c r="B756" s="14" t="s">
        <v>8246</v>
      </c>
      <c r="C756" s="14" t="s">
        <v>337</v>
      </c>
      <c r="D756" s="14" t="s">
        <v>8345</v>
      </c>
      <c r="E756" s="14" t="s">
        <v>6798</v>
      </c>
    </row>
    <row r="757">
      <c r="A757" s="2033">
        <v>44841.0</v>
      </c>
      <c r="B757" s="14" t="s">
        <v>8246</v>
      </c>
      <c r="C757" s="14" t="s">
        <v>337</v>
      </c>
      <c r="D757" s="14" t="s">
        <v>8345</v>
      </c>
      <c r="E757" s="14" t="s">
        <v>6798</v>
      </c>
    </row>
    <row r="758">
      <c r="A758" s="2033">
        <v>44841.0</v>
      </c>
      <c r="B758" s="14" t="s">
        <v>8246</v>
      </c>
      <c r="C758" s="14" t="s">
        <v>337</v>
      </c>
      <c r="D758" s="14" t="s">
        <v>8345</v>
      </c>
      <c r="E758" s="14" t="s">
        <v>6606</v>
      </c>
    </row>
    <row r="759">
      <c r="A759" s="2033">
        <v>44841.0</v>
      </c>
      <c r="B759" s="14" t="s">
        <v>8246</v>
      </c>
      <c r="C759" s="14" t="s">
        <v>7550</v>
      </c>
      <c r="D759" s="14" t="s">
        <v>8345</v>
      </c>
      <c r="E759" s="14" t="s">
        <v>6836</v>
      </c>
    </row>
    <row r="760">
      <c r="A760" s="2033">
        <v>44841.0</v>
      </c>
      <c r="B760" s="14" t="s">
        <v>8246</v>
      </c>
      <c r="C760" s="14" t="s">
        <v>7550</v>
      </c>
      <c r="D760" s="14" t="s">
        <v>8345</v>
      </c>
      <c r="E760" s="14" t="s">
        <v>6941</v>
      </c>
    </row>
    <row r="761">
      <c r="A761" s="2033">
        <v>44841.0</v>
      </c>
      <c r="B761" s="14" t="s">
        <v>8246</v>
      </c>
      <c r="C761" s="14" t="s">
        <v>7550</v>
      </c>
      <c r="D761" s="14" t="s">
        <v>8345</v>
      </c>
      <c r="E761" s="14" t="s">
        <v>8369</v>
      </c>
    </row>
    <row r="762">
      <c r="A762" s="2033">
        <v>44841.0</v>
      </c>
      <c r="B762" s="14" t="s">
        <v>8246</v>
      </c>
      <c r="C762" s="14" t="s">
        <v>8342</v>
      </c>
      <c r="D762" s="14" t="s">
        <v>8345</v>
      </c>
      <c r="E762" s="14" t="s">
        <v>7187</v>
      </c>
    </row>
    <row r="763">
      <c r="A763" s="2033">
        <v>44841.0</v>
      </c>
      <c r="B763" s="14" t="s">
        <v>8246</v>
      </c>
      <c r="C763" s="14" t="s">
        <v>8342</v>
      </c>
      <c r="D763" s="14" t="s">
        <v>8345</v>
      </c>
      <c r="E763" s="14" t="s">
        <v>7028</v>
      </c>
    </row>
    <row r="764">
      <c r="A764" s="2033">
        <v>44841.0</v>
      </c>
      <c r="B764" s="14" t="s">
        <v>8246</v>
      </c>
      <c r="C764" s="14" t="s">
        <v>8342</v>
      </c>
      <c r="D764" s="14" t="s">
        <v>8345</v>
      </c>
      <c r="E764" s="14" t="s">
        <v>7135</v>
      </c>
    </row>
    <row r="765">
      <c r="A765" s="2033">
        <v>44841.0</v>
      </c>
      <c r="B765" s="14" t="s">
        <v>8246</v>
      </c>
      <c r="C765" s="14" t="s">
        <v>415</v>
      </c>
      <c r="D765" s="14" t="s">
        <v>8343</v>
      </c>
      <c r="E765" s="14" t="s">
        <v>7398</v>
      </c>
    </row>
    <row r="766">
      <c r="A766" s="2033">
        <v>44841.0</v>
      </c>
      <c r="B766" s="14" t="s">
        <v>8246</v>
      </c>
      <c r="C766" s="14" t="s">
        <v>415</v>
      </c>
      <c r="D766" s="14" t="s">
        <v>8343</v>
      </c>
      <c r="E766" s="14" t="s">
        <v>7385</v>
      </c>
    </row>
    <row r="767">
      <c r="A767" s="2033">
        <v>44843.0</v>
      </c>
      <c r="B767" s="14" t="s">
        <v>8242</v>
      </c>
      <c r="C767" s="14" t="s">
        <v>337</v>
      </c>
      <c r="D767" s="14" t="s">
        <v>8345</v>
      </c>
      <c r="E767" s="14" t="s">
        <v>6615</v>
      </c>
    </row>
    <row r="768">
      <c r="A768" s="2033">
        <v>44843.0</v>
      </c>
      <c r="B768" s="14" t="s">
        <v>8242</v>
      </c>
      <c r="C768" s="14" t="s">
        <v>337</v>
      </c>
      <c r="D768" s="14" t="s">
        <v>8345</v>
      </c>
      <c r="E768" s="14" t="s">
        <v>6798</v>
      </c>
    </row>
    <row r="769">
      <c r="A769" s="2033">
        <v>44843.0</v>
      </c>
      <c r="B769" s="14" t="s">
        <v>8242</v>
      </c>
      <c r="C769" s="14" t="s">
        <v>337</v>
      </c>
      <c r="D769" s="14" t="s">
        <v>8345</v>
      </c>
      <c r="E769" s="14" t="s">
        <v>1226</v>
      </c>
    </row>
    <row r="770">
      <c r="A770" s="2033">
        <v>44843.0</v>
      </c>
      <c r="B770" s="14" t="s">
        <v>8242</v>
      </c>
      <c r="C770" s="14" t="s">
        <v>7550</v>
      </c>
      <c r="D770" s="14" t="s">
        <v>8345</v>
      </c>
      <c r="E770" s="14" t="s">
        <v>6941</v>
      </c>
    </row>
    <row r="771">
      <c r="A771" s="2033">
        <v>44843.0</v>
      </c>
      <c r="B771" s="14" t="s">
        <v>8242</v>
      </c>
      <c r="C771" s="14" t="s">
        <v>7550</v>
      </c>
      <c r="D771" s="14" t="s">
        <v>8345</v>
      </c>
      <c r="E771" s="14" t="s">
        <v>6977</v>
      </c>
    </row>
    <row r="772">
      <c r="A772" s="2033">
        <v>44843.0</v>
      </c>
      <c r="B772" s="14" t="s">
        <v>8242</v>
      </c>
      <c r="C772" s="14" t="s">
        <v>7550</v>
      </c>
      <c r="D772" s="14" t="s">
        <v>8345</v>
      </c>
      <c r="E772" s="14" t="s">
        <v>6977</v>
      </c>
    </row>
    <row r="773">
      <c r="A773" s="2033">
        <v>44843.0</v>
      </c>
      <c r="B773" s="14" t="s">
        <v>8242</v>
      </c>
      <c r="C773" s="14" t="s">
        <v>8342</v>
      </c>
      <c r="D773" s="14" t="s">
        <v>8345</v>
      </c>
      <c r="E773" s="14" t="s">
        <v>7098</v>
      </c>
    </row>
    <row r="774">
      <c r="A774" s="2033">
        <v>44843.0</v>
      </c>
      <c r="B774" s="14" t="s">
        <v>8242</v>
      </c>
      <c r="C774" s="14" t="s">
        <v>8342</v>
      </c>
      <c r="D774" s="14" t="s">
        <v>8345</v>
      </c>
      <c r="E774" s="14" t="s">
        <v>8367</v>
      </c>
    </row>
    <row r="775">
      <c r="A775" s="2033">
        <v>44843.0</v>
      </c>
      <c r="B775" s="14" t="s">
        <v>8242</v>
      </c>
      <c r="C775" s="14" t="s">
        <v>8342</v>
      </c>
      <c r="D775" s="14" t="s">
        <v>8345</v>
      </c>
      <c r="E775" s="14" t="s">
        <v>8354</v>
      </c>
    </row>
    <row r="776">
      <c r="A776" s="2033">
        <v>44846.0</v>
      </c>
      <c r="B776" s="14" t="s">
        <v>8242</v>
      </c>
      <c r="C776" s="14" t="s">
        <v>415</v>
      </c>
      <c r="D776" s="14" t="s">
        <v>4555</v>
      </c>
      <c r="E776" s="14" t="s">
        <v>7340</v>
      </c>
    </row>
    <row r="777">
      <c r="A777" s="2033">
        <v>44846.0</v>
      </c>
      <c r="B777" s="14" t="s">
        <v>8242</v>
      </c>
      <c r="C777" s="14" t="s">
        <v>337</v>
      </c>
      <c r="D777" s="14" t="s">
        <v>4555</v>
      </c>
      <c r="E777" s="14" t="s">
        <v>6621</v>
      </c>
    </row>
    <row r="778">
      <c r="A778" s="2033">
        <v>44846.0</v>
      </c>
      <c r="B778" s="14" t="s">
        <v>8242</v>
      </c>
      <c r="C778" s="14" t="s">
        <v>7550</v>
      </c>
      <c r="D778" s="14" t="s">
        <v>4555</v>
      </c>
      <c r="E778" s="14" t="s">
        <v>8280</v>
      </c>
    </row>
    <row r="779">
      <c r="A779" s="2033">
        <v>44846.0</v>
      </c>
      <c r="B779" s="14" t="s">
        <v>8242</v>
      </c>
      <c r="C779" s="14" t="s">
        <v>8342</v>
      </c>
      <c r="D779" s="14" t="s">
        <v>4555</v>
      </c>
      <c r="E779" s="14" t="s">
        <v>7084</v>
      </c>
    </row>
    <row r="780">
      <c r="A780" s="2033">
        <v>44850.0</v>
      </c>
      <c r="B780" s="14" t="s">
        <v>8246</v>
      </c>
      <c r="C780" s="14" t="s">
        <v>337</v>
      </c>
      <c r="D780" s="14" t="s">
        <v>8345</v>
      </c>
      <c r="E780" s="14" t="s">
        <v>6606</v>
      </c>
    </row>
    <row r="781">
      <c r="A781" s="2033">
        <v>44850.0</v>
      </c>
      <c r="B781" s="14" t="s">
        <v>8246</v>
      </c>
      <c r="C781" s="14" t="s">
        <v>337</v>
      </c>
      <c r="D781" s="14" t="s">
        <v>8345</v>
      </c>
      <c r="E781" s="14" t="s">
        <v>6530</v>
      </c>
    </row>
    <row r="782">
      <c r="A782" s="2033">
        <v>44850.0</v>
      </c>
      <c r="B782" s="14" t="s">
        <v>8246</v>
      </c>
      <c r="C782" s="14" t="s">
        <v>337</v>
      </c>
      <c r="D782" s="14" t="s">
        <v>8345</v>
      </c>
      <c r="E782" s="14" t="s">
        <v>6599</v>
      </c>
    </row>
    <row r="783">
      <c r="A783" s="2033">
        <v>44850.0</v>
      </c>
      <c r="B783" s="14" t="s">
        <v>8246</v>
      </c>
      <c r="C783" s="14" t="s">
        <v>7550</v>
      </c>
      <c r="D783" s="14" t="s">
        <v>8345</v>
      </c>
      <c r="E783" s="14" t="s">
        <v>6848</v>
      </c>
    </row>
    <row r="784">
      <c r="A784" s="2033">
        <v>44850.0</v>
      </c>
      <c r="B784" s="14" t="s">
        <v>8246</v>
      </c>
      <c r="C784" s="14" t="s">
        <v>7550</v>
      </c>
      <c r="D784" s="14" t="s">
        <v>8345</v>
      </c>
      <c r="E784" s="14" t="s">
        <v>6842</v>
      </c>
    </row>
    <row r="785">
      <c r="A785" s="2033">
        <v>44850.0</v>
      </c>
      <c r="B785" s="14" t="s">
        <v>8246</v>
      </c>
      <c r="C785" s="14" t="s">
        <v>7550</v>
      </c>
      <c r="D785" s="14" t="s">
        <v>8345</v>
      </c>
      <c r="E785" s="14" t="s">
        <v>8354</v>
      </c>
    </row>
    <row r="786">
      <c r="A786" s="2033">
        <v>44850.0</v>
      </c>
      <c r="B786" s="14" t="s">
        <v>8246</v>
      </c>
      <c r="C786" s="14" t="s">
        <v>8342</v>
      </c>
      <c r="D786" s="14" t="s">
        <v>8345</v>
      </c>
      <c r="E786" s="14" t="s">
        <v>7111</v>
      </c>
    </row>
    <row r="787">
      <c r="A787" s="2033">
        <v>44850.0</v>
      </c>
      <c r="B787" s="14" t="s">
        <v>8246</v>
      </c>
      <c r="C787" s="14" t="s">
        <v>8342</v>
      </c>
      <c r="D787" s="14" t="s">
        <v>8345</v>
      </c>
      <c r="E787" s="14" t="s">
        <v>7099</v>
      </c>
    </row>
    <row r="788">
      <c r="A788" s="2033">
        <v>44850.0</v>
      </c>
      <c r="B788" s="14" t="s">
        <v>8246</v>
      </c>
      <c r="C788" s="14" t="s">
        <v>8342</v>
      </c>
      <c r="D788" s="14" t="s">
        <v>8345</v>
      </c>
      <c r="E788" s="14" t="s">
        <v>7129</v>
      </c>
    </row>
    <row r="789">
      <c r="A789" s="2033">
        <v>44850.0</v>
      </c>
      <c r="B789" s="14" t="s">
        <v>8246</v>
      </c>
      <c r="C789" s="14" t="s">
        <v>415</v>
      </c>
      <c r="D789" s="14" t="s">
        <v>8337</v>
      </c>
      <c r="E789" s="14" t="s">
        <v>8364</v>
      </c>
    </row>
    <row r="790">
      <c r="A790" s="2033">
        <v>44850.0</v>
      </c>
      <c r="B790" s="14" t="s">
        <v>8242</v>
      </c>
      <c r="C790" s="14" t="s">
        <v>415</v>
      </c>
      <c r="D790" s="14" t="s">
        <v>8337</v>
      </c>
      <c r="E790" s="14" t="s">
        <v>7322</v>
      </c>
    </row>
    <row r="791">
      <c r="A791" s="2033">
        <v>44850.0</v>
      </c>
      <c r="B791" s="14" t="s">
        <v>8242</v>
      </c>
      <c r="C791" s="14" t="s">
        <v>337</v>
      </c>
      <c r="D791" s="14" t="s">
        <v>8345</v>
      </c>
      <c r="E791" s="14" t="s">
        <v>6614</v>
      </c>
    </row>
    <row r="792">
      <c r="A792" s="2033">
        <v>44850.0</v>
      </c>
      <c r="B792" s="14" t="s">
        <v>8242</v>
      </c>
      <c r="C792" s="14" t="s">
        <v>337</v>
      </c>
      <c r="D792" s="14" t="s">
        <v>8345</v>
      </c>
      <c r="E792" s="14" t="s">
        <v>6561</v>
      </c>
    </row>
    <row r="793">
      <c r="A793" s="2033">
        <v>44850.0</v>
      </c>
      <c r="B793" s="14" t="s">
        <v>8242</v>
      </c>
      <c r="C793" s="14" t="s">
        <v>337</v>
      </c>
      <c r="D793" s="14" t="s">
        <v>8345</v>
      </c>
      <c r="E793" s="14" t="s">
        <v>6754</v>
      </c>
    </row>
    <row r="794">
      <c r="A794" s="2033">
        <v>44850.0</v>
      </c>
      <c r="B794" s="14" t="s">
        <v>8242</v>
      </c>
      <c r="C794" s="14" t="s">
        <v>7550</v>
      </c>
      <c r="D794" s="14" t="s">
        <v>8345</v>
      </c>
      <c r="E794" s="14" t="s">
        <v>6995</v>
      </c>
    </row>
    <row r="795">
      <c r="A795" s="2033">
        <v>44850.0</v>
      </c>
      <c r="B795" s="14" t="s">
        <v>8242</v>
      </c>
      <c r="C795" s="14" t="s">
        <v>7550</v>
      </c>
      <c r="D795" s="14" t="s">
        <v>8345</v>
      </c>
      <c r="E795" s="14" t="s">
        <v>6914</v>
      </c>
    </row>
    <row r="796">
      <c r="A796" s="2033">
        <v>44850.0</v>
      </c>
      <c r="B796" s="14" t="s">
        <v>8242</v>
      </c>
      <c r="C796" s="14" t="s">
        <v>7550</v>
      </c>
      <c r="D796" s="14" t="s">
        <v>8345</v>
      </c>
      <c r="E796" s="14" t="s">
        <v>6983</v>
      </c>
    </row>
    <row r="797">
      <c r="A797" s="2033">
        <v>44850.0</v>
      </c>
      <c r="B797" s="14" t="s">
        <v>8242</v>
      </c>
      <c r="C797" s="14" t="s">
        <v>8342</v>
      </c>
      <c r="D797" s="14" t="s">
        <v>8345</v>
      </c>
      <c r="E797" s="14" t="s">
        <v>7098</v>
      </c>
    </row>
    <row r="798">
      <c r="A798" s="2033">
        <v>44850.0</v>
      </c>
      <c r="B798" s="14" t="s">
        <v>8242</v>
      </c>
      <c r="C798" s="14" t="s">
        <v>8342</v>
      </c>
      <c r="D798" s="14" t="s">
        <v>8345</v>
      </c>
      <c r="E798" s="14" t="s">
        <v>7029</v>
      </c>
    </row>
    <row r="799">
      <c r="A799" s="2033">
        <v>44850.0</v>
      </c>
      <c r="B799" s="14" t="s">
        <v>8242</v>
      </c>
      <c r="C799" s="14" t="s">
        <v>8342</v>
      </c>
      <c r="D799" s="14" t="s">
        <v>8345</v>
      </c>
      <c r="E799" s="14" t="s">
        <v>7028</v>
      </c>
    </row>
    <row r="800">
      <c r="A800" s="2033">
        <v>44851.0</v>
      </c>
      <c r="B800" s="14" t="s">
        <v>8246</v>
      </c>
      <c r="C800" s="14" t="s">
        <v>337</v>
      </c>
      <c r="D800" s="14" t="s">
        <v>8345</v>
      </c>
      <c r="E800" s="14" t="s">
        <v>6614</v>
      </c>
    </row>
    <row r="801">
      <c r="A801" s="2033">
        <v>44851.0</v>
      </c>
      <c r="B801" s="14" t="s">
        <v>8246</v>
      </c>
      <c r="C801" s="14" t="s">
        <v>337</v>
      </c>
      <c r="D801" s="14" t="s">
        <v>8345</v>
      </c>
      <c r="E801" s="14" t="s">
        <v>6679</v>
      </c>
    </row>
    <row r="802">
      <c r="A802" s="2033">
        <v>44851.0</v>
      </c>
      <c r="B802" s="14" t="s">
        <v>8246</v>
      </c>
      <c r="C802" s="14" t="s">
        <v>337</v>
      </c>
      <c r="D802" s="14" t="s">
        <v>8345</v>
      </c>
      <c r="E802" s="14" t="s">
        <v>6697</v>
      </c>
    </row>
    <row r="803">
      <c r="A803" s="2033">
        <v>44851.0</v>
      </c>
      <c r="B803" s="14" t="s">
        <v>8246</v>
      </c>
      <c r="C803" s="14" t="s">
        <v>7550</v>
      </c>
      <c r="D803" s="14" t="s">
        <v>8345</v>
      </c>
      <c r="E803" s="14" t="s">
        <v>6836</v>
      </c>
    </row>
    <row r="804">
      <c r="A804" s="2033">
        <v>44851.0</v>
      </c>
      <c r="B804" s="14" t="s">
        <v>8246</v>
      </c>
      <c r="C804" s="14" t="s">
        <v>7550</v>
      </c>
      <c r="D804" s="14" t="s">
        <v>8345</v>
      </c>
      <c r="E804" s="14" t="s">
        <v>8280</v>
      </c>
    </row>
    <row r="805">
      <c r="A805" s="2033">
        <v>44851.0</v>
      </c>
      <c r="B805" s="14" t="s">
        <v>8246</v>
      </c>
      <c r="C805" s="14" t="s">
        <v>7550</v>
      </c>
      <c r="D805" s="14" t="s">
        <v>8345</v>
      </c>
      <c r="E805" s="14" t="s">
        <v>6896</v>
      </c>
    </row>
    <row r="806">
      <c r="A806" s="2033">
        <v>44851.0</v>
      </c>
      <c r="B806" s="14" t="s">
        <v>8246</v>
      </c>
      <c r="C806" s="14" t="s">
        <v>8342</v>
      </c>
      <c r="D806" s="14" t="s">
        <v>8345</v>
      </c>
      <c r="E806" s="14" t="s">
        <v>7181</v>
      </c>
    </row>
    <row r="807">
      <c r="A807" s="2033">
        <v>44851.0</v>
      </c>
      <c r="B807" s="14" t="s">
        <v>8246</v>
      </c>
      <c r="C807" s="14" t="s">
        <v>8342</v>
      </c>
      <c r="D807" s="14" t="s">
        <v>8345</v>
      </c>
      <c r="E807" s="14" t="s">
        <v>7181</v>
      </c>
    </row>
    <row r="808">
      <c r="A808" s="2033">
        <v>44851.0</v>
      </c>
      <c r="B808" s="14" t="s">
        <v>8246</v>
      </c>
      <c r="C808" s="14" t="s">
        <v>8342</v>
      </c>
      <c r="D808" s="14" t="s">
        <v>8345</v>
      </c>
      <c r="E808" s="14" t="s">
        <v>7181</v>
      </c>
    </row>
    <row r="809">
      <c r="A809" s="2033">
        <v>44853.0</v>
      </c>
      <c r="B809" s="14" t="s">
        <v>8242</v>
      </c>
      <c r="C809" s="14" t="s">
        <v>415</v>
      </c>
      <c r="D809" s="14" t="s">
        <v>8365</v>
      </c>
      <c r="E809" s="14" t="s">
        <v>7432</v>
      </c>
    </row>
    <row r="810">
      <c r="A810" s="2033">
        <v>44853.0</v>
      </c>
      <c r="B810" s="14" t="s">
        <v>8242</v>
      </c>
      <c r="C810" s="14" t="s">
        <v>415</v>
      </c>
      <c r="D810" s="14" t="s">
        <v>8365</v>
      </c>
      <c r="E810" s="14" t="s">
        <v>7223</v>
      </c>
    </row>
    <row r="811">
      <c r="A811" s="2033">
        <v>44853.0</v>
      </c>
      <c r="B811" s="14" t="s">
        <v>8246</v>
      </c>
      <c r="C811" s="14" t="s">
        <v>337</v>
      </c>
      <c r="D811" s="14" t="s">
        <v>8345</v>
      </c>
      <c r="E811" s="14" t="s">
        <v>6554</v>
      </c>
    </row>
    <row r="812">
      <c r="A812" s="2033">
        <v>44853.0</v>
      </c>
      <c r="B812" s="14" t="s">
        <v>8246</v>
      </c>
      <c r="C812" s="14" t="s">
        <v>337</v>
      </c>
      <c r="D812" s="14" t="s">
        <v>8345</v>
      </c>
      <c r="E812" s="14" t="s">
        <v>6517</v>
      </c>
    </row>
    <row r="813">
      <c r="A813" s="2033">
        <v>44853.0</v>
      </c>
      <c r="B813" s="14" t="s">
        <v>8246</v>
      </c>
      <c r="C813" s="14" t="s">
        <v>337</v>
      </c>
      <c r="D813" s="14" t="s">
        <v>8345</v>
      </c>
      <c r="E813" s="14" t="s">
        <v>6691</v>
      </c>
    </row>
    <row r="814">
      <c r="A814" s="2033">
        <v>44853.0</v>
      </c>
      <c r="B814" s="14" t="s">
        <v>8246</v>
      </c>
      <c r="C814" s="14" t="s">
        <v>7550</v>
      </c>
      <c r="D814" s="14" t="s">
        <v>8345</v>
      </c>
      <c r="E814" s="14" t="s">
        <v>6959</v>
      </c>
    </row>
    <row r="815">
      <c r="A815" s="2033">
        <v>44853.0</v>
      </c>
      <c r="B815" s="14" t="s">
        <v>8246</v>
      </c>
      <c r="C815" s="14" t="s">
        <v>7550</v>
      </c>
      <c r="D815" s="14" t="s">
        <v>8345</v>
      </c>
      <c r="E815" s="14" t="s">
        <v>6866</v>
      </c>
    </row>
    <row r="816">
      <c r="A816" s="2033">
        <v>44853.0</v>
      </c>
      <c r="B816" s="14" t="s">
        <v>8246</v>
      </c>
      <c r="C816" s="14" t="s">
        <v>7550</v>
      </c>
      <c r="D816" s="14" t="s">
        <v>8345</v>
      </c>
      <c r="E816" s="14" t="s">
        <v>8280</v>
      </c>
    </row>
    <row r="817">
      <c r="A817" s="2033">
        <v>44853.0</v>
      </c>
      <c r="B817" s="14" t="s">
        <v>8246</v>
      </c>
      <c r="C817" s="14" t="s">
        <v>8342</v>
      </c>
      <c r="D817" s="14" t="s">
        <v>8345</v>
      </c>
      <c r="E817" s="14" t="s">
        <v>8353</v>
      </c>
    </row>
    <row r="818">
      <c r="A818" s="2033">
        <v>44853.0</v>
      </c>
      <c r="B818" s="14" t="s">
        <v>8246</v>
      </c>
      <c r="C818" s="14" t="s">
        <v>8342</v>
      </c>
      <c r="D818" s="14" t="s">
        <v>8345</v>
      </c>
      <c r="E818" s="14" t="s">
        <v>8367</v>
      </c>
    </row>
    <row r="819">
      <c r="A819" s="2033">
        <v>44853.0</v>
      </c>
      <c r="B819" s="14" t="s">
        <v>8246</v>
      </c>
      <c r="C819" s="14" t="s">
        <v>8342</v>
      </c>
      <c r="D819" s="14" t="s">
        <v>8345</v>
      </c>
      <c r="E819" s="14" t="s">
        <v>7135</v>
      </c>
    </row>
    <row r="820">
      <c r="A820" s="2033">
        <v>44855.0</v>
      </c>
      <c r="B820" s="14" t="s">
        <v>8246</v>
      </c>
      <c r="C820" s="14" t="s">
        <v>415</v>
      </c>
      <c r="D820" s="14" t="s">
        <v>8337</v>
      </c>
      <c r="E820" s="14" t="s">
        <v>7274</v>
      </c>
    </row>
    <row r="821">
      <c r="A821" s="2033">
        <v>44856.0</v>
      </c>
      <c r="B821" s="14" t="s">
        <v>8246</v>
      </c>
      <c r="C821" s="14" t="s">
        <v>415</v>
      </c>
      <c r="D821" s="14" t="s">
        <v>8365</v>
      </c>
      <c r="E821" s="14" t="s">
        <v>7373</v>
      </c>
    </row>
    <row r="822">
      <c r="A822" s="2033">
        <v>44856.0</v>
      </c>
      <c r="B822" s="14" t="s">
        <v>8246</v>
      </c>
      <c r="C822" s="14" t="s">
        <v>415</v>
      </c>
      <c r="D822" s="14" t="s">
        <v>8365</v>
      </c>
      <c r="E822" s="14" t="s">
        <v>7286</v>
      </c>
    </row>
    <row r="823">
      <c r="A823" s="2039">
        <v>44857.0</v>
      </c>
      <c r="B823" s="14" t="s">
        <v>8246</v>
      </c>
      <c r="C823" s="14" t="s">
        <v>415</v>
      </c>
      <c r="D823" s="2040" t="s">
        <v>8341</v>
      </c>
      <c r="E823" s="2040" t="s">
        <v>8364</v>
      </c>
    </row>
    <row r="824">
      <c r="A824" s="2039">
        <v>44857.0</v>
      </c>
      <c r="B824" s="2040" t="s">
        <v>8242</v>
      </c>
      <c r="C824" s="2040" t="s">
        <v>415</v>
      </c>
      <c r="D824" s="2040" t="s">
        <v>8337</v>
      </c>
      <c r="E824" s="2040" t="s">
        <v>7426</v>
      </c>
    </row>
    <row r="825">
      <c r="A825" s="2039">
        <v>44857.0</v>
      </c>
      <c r="B825" s="2040" t="s">
        <v>8242</v>
      </c>
      <c r="C825" s="14" t="s">
        <v>337</v>
      </c>
      <c r="D825" s="14" t="s">
        <v>8343</v>
      </c>
      <c r="E825" s="14" t="s">
        <v>1226</v>
      </c>
    </row>
    <row r="826">
      <c r="A826" s="2039">
        <v>44857.0</v>
      </c>
      <c r="B826" s="2040" t="s">
        <v>8242</v>
      </c>
      <c r="C826" s="14" t="s">
        <v>7550</v>
      </c>
      <c r="D826" s="14" t="s">
        <v>8343</v>
      </c>
      <c r="E826" s="14" t="s">
        <v>6890</v>
      </c>
    </row>
    <row r="827">
      <c r="A827" s="2039">
        <v>44857.0</v>
      </c>
      <c r="B827" s="2040" t="s">
        <v>8242</v>
      </c>
      <c r="C827" s="14" t="s">
        <v>8342</v>
      </c>
      <c r="D827" s="14" t="s">
        <v>8343</v>
      </c>
      <c r="E827" s="14" t="s">
        <v>8353</v>
      </c>
    </row>
    <row r="828">
      <c r="A828" s="2039">
        <v>44858.0</v>
      </c>
      <c r="B828" s="14" t="s">
        <v>8246</v>
      </c>
      <c r="C828" s="14" t="s">
        <v>337</v>
      </c>
      <c r="D828" s="14" t="s">
        <v>8345</v>
      </c>
      <c r="E828" s="14" t="s">
        <v>6567</v>
      </c>
    </row>
    <row r="829">
      <c r="A829" s="2039">
        <v>44858.0</v>
      </c>
      <c r="B829" s="14" t="s">
        <v>8246</v>
      </c>
      <c r="C829" s="14" t="s">
        <v>337</v>
      </c>
      <c r="D829" s="14" t="s">
        <v>8345</v>
      </c>
      <c r="E829" s="14" t="s">
        <v>6697</v>
      </c>
    </row>
    <row r="830">
      <c r="A830" s="2039">
        <v>44858.0</v>
      </c>
      <c r="B830" s="14" t="s">
        <v>8246</v>
      </c>
      <c r="C830" s="14" t="s">
        <v>337</v>
      </c>
      <c r="D830" s="14" t="s">
        <v>8345</v>
      </c>
      <c r="E830" s="14" t="s">
        <v>6785</v>
      </c>
    </row>
    <row r="831">
      <c r="A831" s="2039">
        <v>44858.0</v>
      </c>
      <c r="B831" s="14" t="s">
        <v>8246</v>
      </c>
      <c r="C831" s="14" t="s">
        <v>7550</v>
      </c>
      <c r="D831" s="14" t="s">
        <v>8345</v>
      </c>
      <c r="E831" s="14" t="s">
        <v>6914</v>
      </c>
    </row>
    <row r="832">
      <c r="A832" s="2039">
        <v>44858.0</v>
      </c>
      <c r="B832" s="14" t="s">
        <v>8246</v>
      </c>
      <c r="C832" s="14" t="s">
        <v>7550</v>
      </c>
      <c r="D832" s="14" t="s">
        <v>8345</v>
      </c>
      <c r="E832" s="14" t="s">
        <v>6872</v>
      </c>
    </row>
    <row r="833">
      <c r="A833" s="2039">
        <v>44858.0</v>
      </c>
      <c r="B833" s="14" t="s">
        <v>8246</v>
      </c>
      <c r="C833" s="14" t="s">
        <v>7550</v>
      </c>
      <c r="D833" s="14" t="s">
        <v>8345</v>
      </c>
      <c r="E833" s="14" t="s">
        <v>6941</v>
      </c>
    </row>
    <row r="834">
      <c r="A834" s="2039">
        <v>44858.0</v>
      </c>
      <c r="B834" s="14" t="s">
        <v>8246</v>
      </c>
      <c r="C834" s="14" t="s">
        <v>8342</v>
      </c>
      <c r="D834" s="14" t="s">
        <v>8345</v>
      </c>
      <c r="E834" s="14" t="s">
        <v>7099</v>
      </c>
    </row>
    <row r="835">
      <c r="A835" s="2039">
        <v>44858.0</v>
      </c>
      <c r="B835" s="14" t="s">
        <v>8246</v>
      </c>
      <c r="C835" s="14" t="s">
        <v>8342</v>
      </c>
      <c r="D835" s="14" t="s">
        <v>8345</v>
      </c>
      <c r="E835" s="14" t="s">
        <v>7105</v>
      </c>
    </row>
    <row r="836">
      <c r="A836" s="2039">
        <v>44858.0</v>
      </c>
      <c r="B836" s="14" t="s">
        <v>8246</v>
      </c>
      <c r="C836" s="14" t="s">
        <v>8342</v>
      </c>
      <c r="D836" s="14" t="s">
        <v>8345</v>
      </c>
      <c r="E836" s="14" t="s">
        <v>8353</v>
      </c>
    </row>
    <row r="837">
      <c r="A837" s="2039">
        <v>44858.0</v>
      </c>
      <c r="B837" s="14" t="s">
        <v>8242</v>
      </c>
      <c r="C837" s="14" t="s">
        <v>337</v>
      </c>
      <c r="D837" s="14" t="s">
        <v>8345</v>
      </c>
      <c r="E837" s="14" t="s">
        <v>6748</v>
      </c>
    </row>
    <row r="838">
      <c r="A838" s="2039">
        <v>44858.0</v>
      </c>
      <c r="B838" s="14" t="s">
        <v>8242</v>
      </c>
      <c r="C838" s="14" t="s">
        <v>337</v>
      </c>
      <c r="D838" s="14" t="s">
        <v>8345</v>
      </c>
      <c r="E838" s="14" t="s">
        <v>6748</v>
      </c>
    </row>
    <row r="839">
      <c r="A839" s="2039">
        <v>44858.0</v>
      </c>
      <c r="B839" s="14" t="s">
        <v>8242</v>
      </c>
      <c r="C839" s="14" t="s">
        <v>337</v>
      </c>
      <c r="D839" s="14" t="s">
        <v>8345</v>
      </c>
      <c r="E839" s="14" t="s">
        <v>6627</v>
      </c>
    </row>
    <row r="840">
      <c r="A840" s="2039">
        <v>44858.0</v>
      </c>
      <c r="B840" s="14" t="s">
        <v>8242</v>
      </c>
      <c r="C840" s="14" t="s">
        <v>7550</v>
      </c>
      <c r="D840" s="14" t="s">
        <v>8345</v>
      </c>
      <c r="E840" s="14" t="s">
        <v>6977</v>
      </c>
    </row>
    <row r="841">
      <c r="A841" s="2039">
        <v>44858.0</v>
      </c>
      <c r="B841" s="14" t="s">
        <v>8242</v>
      </c>
      <c r="C841" s="14" t="s">
        <v>7550</v>
      </c>
      <c r="D841" s="14" t="s">
        <v>8345</v>
      </c>
      <c r="E841" s="14" t="s">
        <v>6866</v>
      </c>
    </row>
    <row r="842">
      <c r="A842" s="2039">
        <v>44858.0</v>
      </c>
      <c r="B842" s="14" t="s">
        <v>8242</v>
      </c>
      <c r="C842" s="14" t="s">
        <v>7550</v>
      </c>
      <c r="D842" s="14" t="s">
        <v>8345</v>
      </c>
      <c r="E842" s="14" t="s">
        <v>6836</v>
      </c>
    </row>
    <row r="843">
      <c r="A843" s="2039">
        <v>44858.0</v>
      </c>
      <c r="B843" s="14" t="s">
        <v>8242</v>
      </c>
      <c r="C843" s="14" t="s">
        <v>8342</v>
      </c>
      <c r="D843" s="14" t="s">
        <v>8345</v>
      </c>
      <c r="E843" s="14" t="s">
        <v>7035</v>
      </c>
    </row>
    <row r="844">
      <c r="A844" s="2039">
        <v>44858.0</v>
      </c>
      <c r="B844" s="14" t="s">
        <v>8242</v>
      </c>
      <c r="C844" s="14" t="s">
        <v>8342</v>
      </c>
      <c r="D844" s="14" t="s">
        <v>8345</v>
      </c>
      <c r="E844" s="14" t="s">
        <v>8354</v>
      </c>
    </row>
    <row r="845">
      <c r="A845" s="2039">
        <v>44858.0</v>
      </c>
      <c r="B845" s="14" t="s">
        <v>8242</v>
      </c>
      <c r="C845" s="14" t="s">
        <v>8342</v>
      </c>
      <c r="D845" s="14" t="s">
        <v>8345</v>
      </c>
      <c r="E845" s="14" t="s">
        <v>7111</v>
      </c>
    </row>
    <row r="846">
      <c r="A846" s="2039">
        <v>44860.0</v>
      </c>
      <c r="B846" s="14" t="s">
        <v>8242</v>
      </c>
      <c r="C846" s="14" t="s">
        <v>7550</v>
      </c>
      <c r="D846" s="14" t="s">
        <v>8341</v>
      </c>
      <c r="E846" s="14" t="s">
        <v>6914</v>
      </c>
    </row>
    <row r="847">
      <c r="A847" s="2039">
        <v>44860.0</v>
      </c>
      <c r="B847" s="14" t="s">
        <v>8242</v>
      </c>
      <c r="C847" s="14" t="s">
        <v>8342</v>
      </c>
      <c r="D847" s="14" t="s">
        <v>8341</v>
      </c>
      <c r="E847" s="14" t="s">
        <v>8353</v>
      </c>
    </row>
    <row r="848">
      <c r="A848" s="2039">
        <v>44863.0</v>
      </c>
      <c r="B848" s="14" t="s">
        <v>8242</v>
      </c>
      <c r="C848" s="14" t="s">
        <v>415</v>
      </c>
      <c r="D848" s="14" t="s">
        <v>8337</v>
      </c>
      <c r="E848" s="14" t="s">
        <v>7414</v>
      </c>
    </row>
    <row r="849">
      <c r="A849" s="2039">
        <v>44863.0</v>
      </c>
      <c r="B849" s="14" t="s">
        <v>8242</v>
      </c>
      <c r="C849" s="14" t="s">
        <v>337</v>
      </c>
      <c r="D849" s="14" t="s">
        <v>8341</v>
      </c>
      <c r="E849" s="14" t="s">
        <v>6627</v>
      </c>
    </row>
    <row r="850">
      <c r="A850" s="2039">
        <v>44863.0</v>
      </c>
      <c r="B850" s="14" t="s">
        <v>8242</v>
      </c>
      <c r="C850" s="14" t="s">
        <v>337</v>
      </c>
      <c r="D850" s="14" t="s">
        <v>8341</v>
      </c>
      <c r="E850" s="14" t="s">
        <v>6679</v>
      </c>
    </row>
    <row r="851">
      <c r="A851" s="2039">
        <v>44865.0</v>
      </c>
      <c r="B851" s="14" t="s">
        <v>8246</v>
      </c>
      <c r="C851" s="14" t="s">
        <v>337</v>
      </c>
      <c r="D851" s="14" t="s">
        <v>8345</v>
      </c>
      <c r="E851" s="14" t="s">
        <v>6530</v>
      </c>
    </row>
    <row r="852">
      <c r="A852" s="2039">
        <v>44865.0</v>
      </c>
      <c r="B852" s="14" t="s">
        <v>8246</v>
      </c>
      <c r="C852" s="14" t="s">
        <v>337</v>
      </c>
      <c r="D852" s="14" t="s">
        <v>8345</v>
      </c>
      <c r="E852" s="14" t="s">
        <v>6679</v>
      </c>
    </row>
    <row r="853">
      <c r="A853" s="2039">
        <v>44865.0</v>
      </c>
      <c r="B853" s="14" t="s">
        <v>8246</v>
      </c>
      <c r="C853" s="14" t="s">
        <v>337</v>
      </c>
      <c r="D853" s="14" t="s">
        <v>8345</v>
      </c>
      <c r="E853" s="14" t="s">
        <v>6798</v>
      </c>
    </row>
    <row r="854">
      <c r="A854" s="2039">
        <v>44865.0</v>
      </c>
      <c r="B854" s="14" t="s">
        <v>8246</v>
      </c>
      <c r="C854" s="14" t="s">
        <v>7550</v>
      </c>
      <c r="D854" s="14" t="s">
        <v>8345</v>
      </c>
      <c r="E854" s="14" t="s">
        <v>6848</v>
      </c>
    </row>
    <row r="855">
      <c r="A855" s="2039">
        <v>44865.0</v>
      </c>
      <c r="B855" s="14" t="s">
        <v>8246</v>
      </c>
      <c r="C855" s="14" t="s">
        <v>7550</v>
      </c>
      <c r="D855" s="14" t="s">
        <v>8345</v>
      </c>
      <c r="E855" s="14" t="s">
        <v>6836</v>
      </c>
    </row>
    <row r="856">
      <c r="A856" s="2039">
        <v>44865.0</v>
      </c>
      <c r="B856" s="14" t="s">
        <v>8246</v>
      </c>
      <c r="C856" s="14" t="s">
        <v>7550</v>
      </c>
      <c r="D856" s="14" t="s">
        <v>8345</v>
      </c>
      <c r="E856" s="14" t="s">
        <v>6824</v>
      </c>
    </row>
    <row r="857">
      <c r="A857" s="2039">
        <v>44865.0</v>
      </c>
      <c r="B857" s="14" t="s">
        <v>8246</v>
      </c>
      <c r="C857" s="14" t="s">
        <v>8342</v>
      </c>
      <c r="D857" s="14" t="s">
        <v>8345</v>
      </c>
      <c r="E857" s="14" t="s">
        <v>7149</v>
      </c>
    </row>
    <row r="858">
      <c r="A858" s="2039">
        <v>44865.0</v>
      </c>
      <c r="B858" s="14" t="s">
        <v>8246</v>
      </c>
      <c r="C858" s="14" t="s">
        <v>8342</v>
      </c>
      <c r="D858" s="14" t="s">
        <v>8345</v>
      </c>
      <c r="E858" s="14" t="s">
        <v>7181</v>
      </c>
    </row>
    <row r="859">
      <c r="A859" s="2039">
        <v>44865.0</v>
      </c>
      <c r="B859" s="14" t="s">
        <v>8246</v>
      </c>
      <c r="C859" s="14" t="s">
        <v>8342</v>
      </c>
      <c r="D859" s="14" t="s">
        <v>8345</v>
      </c>
      <c r="E859" s="14" t="s">
        <v>7099</v>
      </c>
    </row>
    <row r="860">
      <c r="A860" s="2039">
        <v>44866.0</v>
      </c>
      <c r="B860" s="14" t="s">
        <v>8246</v>
      </c>
      <c r="C860" s="14" t="s">
        <v>415</v>
      </c>
      <c r="D860" s="14" t="s">
        <v>8363</v>
      </c>
      <c r="E860" s="14" t="s">
        <v>7286</v>
      </c>
    </row>
    <row r="861">
      <c r="A861" s="2039">
        <v>44866.0</v>
      </c>
      <c r="B861" s="14" t="s">
        <v>8246</v>
      </c>
      <c r="C861" s="14" t="s">
        <v>415</v>
      </c>
      <c r="D861" s="14" t="s">
        <v>8365</v>
      </c>
      <c r="E861" s="14" t="s">
        <v>7414</v>
      </c>
    </row>
    <row r="862">
      <c r="A862" s="2039">
        <v>44866.0</v>
      </c>
      <c r="B862" s="14" t="s">
        <v>8246</v>
      </c>
      <c r="C862" s="14" t="s">
        <v>415</v>
      </c>
      <c r="D862" s="14" t="s">
        <v>8365</v>
      </c>
      <c r="E862" s="14" t="s">
        <v>7304</v>
      </c>
    </row>
    <row r="863">
      <c r="A863" s="2039">
        <v>44866.0</v>
      </c>
      <c r="B863" s="14" t="s">
        <v>8246</v>
      </c>
      <c r="C863" s="14" t="s">
        <v>337</v>
      </c>
      <c r="D863" s="14" t="s">
        <v>8343</v>
      </c>
      <c r="E863" s="14" t="s">
        <v>1226</v>
      </c>
    </row>
    <row r="864">
      <c r="A864" s="2039">
        <v>44867.0</v>
      </c>
      <c r="B864" s="14" t="s">
        <v>8246</v>
      </c>
      <c r="C864" s="14" t="s">
        <v>7550</v>
      </c>
      <c r="D864" s="14" t="s">
        <v>8343</v>
      </c>
      <c r="E864" s="14" t="s">
        <v>6947</v>
      </c>
    </row>
    <row r="865">
      <c r="A865" s="2039">
        <v>44867.0</v>
      </c>
      <c r="B865" s="14" t="s">
        <v>8246</v>
      </c>
      <c r="C865" s="14" t="s">
        <v>8342</v>
      </c>
      <c r="D865" s="14" t="s">
        <v>8343</v>
      </c>
      <c r="E865" s="14" t="s">
        <v>7098</v>
      </c>
    </row>
    <row r="866">
      <c r="A866" s="2039">
        <v>44867.0</v>
      </c>
      <c r="B866" s="14" t="s">
        <v>8246</v>
      </c>
      <c r="C866" s="14" t="s">
        <v>415</v>
      </c>
      <c r="D866" s="14" t="s">
        <v>8343</v>
      </c>
      <c r="E866" s="14" t="s">
        <v>8364</v>
      </c>
    </row>
    <row r="867">
      <c r="A867" s="2039">
        <v>44867.0</v>
      </c>
      <c r="B867" s="14" t="s">
        <v>8242</v>
      </c>
      <c r="C867" s="14" t="s">
        <v>415</v>
      </c>
      <c r="D867" s="14" t="s">
        <v>8363</v>
      </c>
      <c r="E867" s="14" t="s">
        <v>8364</v>
      </c>
    </row>
    <row r="868">
      <c r="A868" s="2039">
        <v>44867.0</v>
      </c>
      <c r="B868" s="14" t="s">
        <v>8242</v>
      </c>
      <c r="C868" s="14" t="s">
        <v>415</v>
      </c>
      <c r="D868" s="14" t="s">
        <v>8365</v>
      </c>
      <c r="E868" s="14" t="s">
        <v>7286</v>
      </c>
    </row>
    <row r="869">
      <c r="A869" s="2039">
        <v>44867.0</v>
      </c>
      <c r="B869" s="14" t="s">
        <v>8242</v>
      </c>
      <c r="C869" s="14" t="s">
        <v>415</v>
      </c>
      <c r="D869" s="14" t="s">
        <v>8365</v>
      </c>
      <c r="E869" s="14" t="s">
        <v>7347</v>
      </c>
    </row>
    <row r="870">
      <c r="A870" s="2039">
        <v>44867.0</v>
      </c>
      <c r="B870" s="14" t="s">
        <v>8242</v>
      </c>
      <c r="C870" s="14" t="s">
        <v>337</v>
      </c>
      <c r="D870" s="14" t="s">
        <v>8345</v>
      </c>
      <c r="E870" s="14" t="s">
        <v>6621</v>
      </c>
    </row>
    <row r="871">
      <c r="A871" s="2039">
        <v>44867.0</v>
      </c>
      <c r="B871" s="14" t="s">
        <v>8242</v>
      </c>
      <c r="C871" s="14" t="s">
        <v>337</v>
      </c>
      <c r="D871" s="14" t="s">
        <v>8345</v>
      </c>
      <c r="E871" s="14" t="s">
        <v>6621</v>
      </c>
    </row>
    <row r="872">
      <c r="A872" s="2039">
        <v>44867.0</v>
      </c>
      <c r="B872" s="14" t="s">
        <v>8242</v>
      </c>
      <c r="C872" s="14" t="s">
        <v>337</v>
      </c>
      <c r="D872" s="14" t="s">
        <v>8345</v>
      </c>
      <c r="E872" s="14" t="s">
        <v>6517</v>
      </c>
    </row>
    <row r="873">
      <c r="A873" s="2039">
        <v>44867.0</v>
      </c>
      <c r="B873" s="14" t="s">
        <v>8242</v>
      </c>
      <c r="C873" s="14" t="s">
        <v>7550</v>
      </c>
      <c r="D873" s="14" t="s">
        <v>8345</v>
      </c>
      <c r="E873" s="14" t="s">
        <v>6848</v>
      </c>
    </row>
    <row r="874">
      <c r="A874" s="2039">
        <v>44867.0</v>
      </c>
      <c r="B874" s="14" t="s">
        <v>8242</v>
      </c>
      <c r="C874" s="14" t="s">
        <v>7550</v>
      </c>
      <c r="D874" s="14" t="s">
        <v>8345</v>
      </c>
      <c r="E874" s="14" t="s">
        <v>6923</v>
      </c>
    </row>
    <row r="875">
      <c r="A875" s="2039">
        <v>44867.0</v>
      </c>
      <c r="B875" s="14" t="s">
        <v>8242</v>
      </c>
      <c r="C875" s="14" t="s">
        <v>7550</v>
      </c>
      <c r="D875" s="14" t="s">
        <v>8345</v>
      </c>
      <c r="E875" s="14" t="s">
        <v>6959</v>
      </c>
    </row>
    <row r="876">
      <c r="A876" s="2039">
        <v>44867.0</v>
      </c>
      <c r="B876" s="14" t="s">
        <v>8242</v>
      </c>
      <c r="C876" s="14" t="s">
        <v>8342</v>
      </c>
      <c r="D876" s="14" t="s">
        <v>8345</v>
      </c>
      <c r="E876" s="14" t="s">
        <v>8371</v>
      </c>
    </row>
    <row r="877">
      <c r="A877" s="2039">
        <v>44867.0</v>
      </c>
      <c r="B877" s="14" t="s">
        <v>8242</v>
      </c>
      <c r="C877" s="14" t="s">
        <v>8342</v>
      </c>
      <c r="D877" s="14" t="s">
        <v>8345</v>
      </c>
      <c r="E877" s="14" t="s">
        <v>7149</v>
      </c>
    </row>
    <row r="878">
      <c r="A878" s="2039">
        <v>44867.0</v>
      </c>
      <c r="B878" s="14" t="s">
        <v>8242</v>
      </c>
      <c r="C878" s="14" t="s">
        <v>8342</v>
      </c>
      <c r="D878" s="14" t="s">
        <v>8345</v>
      </c>
      <c r="E878" s="14" t="s">
        <v>7028</v>
      </c>
    </row>
    <row r="879">
      <c r="A879" s="2039">
        <v>44868.0</v>
      </c>
      <c r="B879" s="14" t="s">
        <v>8246</v>
      </c>
      <c r="C879" s="14" t="s">
        <v>7550</v>
      </c>
      <c r="D879" s="14" t="s">
        <v>8343</v>
      </c>
      <c r="E879" s="14" t="s">
        <v>6872</v>
      </c>
    </row>
    <row r="880">
      <c r="A880" s="2039">
        <v>44867.0</v>
      </c>
      <c r="B880" s="14" t="s">
        <v>8310</v>
      </c>
      <c r="C880" s="14" t="s">
        <v>7550</v>
      </c>
      <c r="D880" s="14" t="s">
        <v>8343</v>
      </c>
      <c r="E880" s="14" t="s">
        <v>7010</v>
      </c>
    </row>
    <row r="881">
      <c r="A881" s="2039">
        <v>44871.0</v>
      </c>
      <c r="B881" s="14" t="s">
        <v>8246</v>
      </c>
      <c r="C881" s="14" t="s">
        <v>415</v>
      </c>
      <c r="D881" s="14" t="s">
        <v>8337</v>
      </c>
      <c r="E881" s="14" t="s">
        <v>7304</v>
      </c>
    </row>
    <row r="882">
      <c r="A882" s="2039">
        <v>44872.0</v>
      </c>
      <c r="B882" s="14" t="s">
        <v>8246</v>
      </c>
      <c r="C882" s="14" t="s">
        <v>337</v>
      </c>
      <c r="D882" s="14" t="s">
        <v>8345</v>
      </c>
      <c r="E882" s="14" t="s">
        <v>6517</v>
      </c>
    </row>
    <row r="883">
      <c r="A883" s="2039">
        <v>44872.0</v>
      </c>
      <c r="B883" s="14" t="s">
        <v>8246</v>
      </c>
      <c r="C883" s="14" t="s">
        <v>337</v>
      </c>
      <c r="D883" s="14" t="s">
        <v>8345</v>
      </c>
      <c r="E883" s="14" t="s">
        <v>6804</v>
      </c>
    </row>
    <row r="884">
      <c r="A884" s="2039">
        <v>44872.0</v>
      </c>
      <c r="B884" s="14" t="s">
        <v>8246</v>
      </c>
      <c r="C884" s="14" t="s">
        <v>337</v>
      </c>
      <c r="D884" s="14" t="s">
        <v>8345</v>
      </c>
      <c r="E884" s="14" t="s">
        <v>6698</v>
      </c>
    </row>
    <row r="885">
      <c r="A885" s="2039">
        <v>44872.0</v>
      </c>
      <c r="B885" s="14" t="s">
        <v>8246</v>
      </c>
      <c r="C885" s="14" t="s">
        <v>7550</v>
      </c>
      <c r="D885" s="14" t="s">
        <v>8345</v>
      </c>
      <c r="E885" s="14" t="s">
        <v>6836</v>
      </c>
    </row>
    <row r="886">
      <c r="A886" s="2039">
        <v>44872.0</v>
      </c>
      <c r="B886" s="14" t="s">
        <v>8246</v>
      </c>
      <c r="C886" s="14" t="s">
        <v>7550</v>
      </c>
      <c r="D886" s="14" t="s">
        <v>8345</v>
      </c>
      <c r="E886" s="14" t="s">
        <v>6947</v>
      </c>
    </row>
    <row r="887">
      <c r="A887" s="2039">
        <v>44872.0</v>
      </c>
      <c r="B887" s="14" t="s">
        <v>8246</v>
      </c>
      <c r="C887" s="14" t="s">
        <v>7550</v>
      </c>
      <c r="D887" s="14" t="s">
        <v>8345</v>
      </c>
      <c r="E887" s="14" t="s">
        <v>6908</v>
      </c>
    </row>
    <row r="888">
      <c r="A888" s="2039">
        <v>44872.0</v>
      </c>
      <c r="B888" s="14" t="s">
        <v>8246</v>
      </c>
      <c r="C888" s="14" t="s">
        <v>8342</v>
      </c>
      <c r="D888" s="14" t="s">
        <v>8345</v>
      </c>
      <c r="E888" s="14" t="s">
        <v>7028</v>
      </c>
    </row>
    <row r="889">
      <c r="A889" s="2039">
        <v>44872.0</v>
      </c>
      <c r="B889" s="14" t="s">
        <v>8246</v>
      </c>
      <c r="C889" s="14" t="s">
        <v>8342</v>
      </c>
      <c r="D889" s="14" t="s">
        <v>8345</v>
      </c>
      <c r="E889" s="14" t="s">
        <v>7181</v>
      </c>
    </row>
    <row r="890">
      <c r="A890" s="2039">
        <v>44872.0</v>
      </c>
      <c r="B890" s="14" t="s">
        <v>8246</v>
      </c>
      <c r="C890" s="14" t="s">
        <v>8342</v>
      </c>
      <c r="D890" s="14" t="s">
        <v>8345</v>
      </c>
      <c r="E890" s="14" t="s">
        <v>7181</v>
      </c>
    </row>
    <row r="891">
      <c r="A891" s="2036">
        <v>44878.0</v>
      </c>
      <c r="B891" s="14" t="s">
        <v>8242</v>
      </c>
      <c r="C891" s="14" t="s">
        <v>415</v>
      </c>
      <c r="D891" s="14" t="s">
        <v>8337</v>
      </c>
      <c r="E891" s="14" t="s">
        <v>7268</v>
      </c>
    </row>
    <row r="892">
      <c r="A892" s="2036">
        <v>44878.0</v>
      </c>
      <c r="B892" s="14" t="s">
        <v>8242</v>
      </c>
      <c r="C892" s="14" t="s">
        <v>337</v>
      </c>
      <c r="D892" s="14" t="s">
        <v>8345</v>
      </c>
      <c r="E892" s="14" t="s">
        <v>6679</v>
      </c>
    </row>
    <row r="893">
      <c r="A893" s="2036">
        <v>44878.0</v>
      </c>
      <c r="B893" s="14" t="s">
        <v>8242</v>
      </c>
      <c r="C893" s="14" t="s">
        <v>337</v>
      </c>
      <c r="D893" s="14" t="s">
        <v>8345</v>
      </c>
      <c r="E893" s="14" t="s">
        <v>6561</v>
      </c>
    </row>
    <row r="894">
      <c r="A894" s="2036">
        <v>44878.0</v>
      </c>
      <c r="B894" s="14" t="s">
        <v>8242</v>
      </c>
      <c r="C894" s="14" t="s">
        <v>337</v>
      </c>
      <c r="D894" s="14" t="s">
        <v>8345</v>
      </c>
      <c r="E894" s="14" t="s">
        <v>1226</v>
      </c>
    </row>
    <row r="895">
      <c r="A895" s="2036">
        <v>44878.0</v>
      </c>
      <c r="B895" s="14" t="s">
        <v>8242</v>
      </c>
      <c r="C895" s="14" t="s">
        <v>7550</v>
      </c>
      <c r="D895" s="14" t="s">
        <v>8345</v>
      </c>
      <c r="E895" s="14" t="s">
        <v>6983</v>
      </c>
    </row>
    <row r="896">
      <c r="A896" s="2036">
        <v>44878.0</v>
      </c>
      <c r="B896" s="14" t="s">
        <v>8242</v>
      </c>
      <c r="C896" s="14" t="s">
        <v>7550</v>
      </c>
      <c r="D896" s="14" t="s">
        <v>8345</v>
      </c>
      <c r="E896" s="14" t="s">
        <v>6824</v>
      </c>
    </row>
    <row r="897">
      <c r="A897" s="2036">
        <v>44878.0</v>
      </c>
      <c r="B897" s="14" t="s">
        <v>8242</v>
      </c>
      <c r="C897" s="14" t="s">
        <v>7550</v>
      </c>
      <c r="D897" s="14" t="s">
        <v>8345</v>
      </c>
      <c r="E897" s="14" t="s">
        <v>6947</v>
      </c>
    </row>
    <row r="898">
      <c r="A898" s="2036">
        <v>44878.0</v>
      </c>
      <c r="B898" s="14" t="s">
        <v>8242</v>
      </c>
      <c r="C898" s="14" t="s">
        <v>8342</v>
      </c>
      <c r="D898" s="14" t="s">
        <v>8345</v>
      </c>
      <c r="E898" s="14" t="s">
        <v>7096</v>
      </c>
    </row>
    <row r="899">
      <c r="A899" s="2036">
        <v>44878.0</v>
      </c>
      <c r="B899" s="14" t="s">
        <v>8242</v>
      </c>
      <c r="C899" s="14" t="s">
        <v>8342</v>
      </c>
      <c r="D899" s="14" t="s">
        <v>8345</v>
      </c>
      <c r="E899" s="14" t="s">
        <v>8367</v>
      </c>
    </row>
    <row r="900">
      <c r="A900" s="2036">
        <v>44878.0</v>
      </c>
      <c r="B900" s="14" t="s">
        <v>8242</v>
      </c>
      <c r="C900" s="14" t="s">
        <v>8342</v>
      </c>
      <c r="D900" s="14" t="s">
        <v>8345</v>
      </c>
      <c r="E900" s="14" t="s">
        <v>7149</v>
      </c>
    </row>
    <row r="901">
      <c r="A901" s="2036">
        <v>44878.0</v>
      </c>
      <c r="B901" s="14" t="s">
        <v>8246</v>
      </c>
      <c r="C901" s="14" t="s">
        <v>415</v>
      </c>
      <c r="D901" s="14" t="s">
        <v>8337</v>
      </c>
      <c r="E901" s="14" t="s">
        <v>7322</v>
      </c>
    </row>
    <row r="902">
      <c r="A902" s="2036">
        <v>44880.0</v>
      </c>
      <c r="B902" s="14" t="s">
        <v>8242</v>
      </c>
      <c r="C902" s="14" t="s">
        <v>337</v>
      </c>
      <c r="D902" s="14" t="s">
        <v>8343</v>
      </c>
      <c r="E902" s="14" t="s">
        <v>6798</v>
      </c>
    </row>
    <row r="903">
      <c r="A903" s="2036">
        <v>44880.0</v>
      </c>
      <c r="B903" s="14" t="s">
        <v>8242</v>
      </c>
      <c r="C903" s="14" t="s">
        <v>8342</v>
      </c>
      <c r="D903" s="14" t="s">
        <v>8343</v>
      </c>
      <c r="E903" s="14" t="s">
        <v>8353</v>
      </c>
    </row>
    <row r="904">
      <c r="A904" s="2036">
        <v>44880.0</v>
      </c>
      <c r="B904" s="14" t="s">
        <v>8242</v>
      </c>
      <c r="C904" s="14" t="s">
        <v>7550</v>
      </c>
      <c r="D904" s="14" t="s">
        <v>8343</v>
      </c>
      <c r="E904" s="14" t="s">
        <v>6878</v>
      </c>
    </row>
    <row r="905">
      <c r="A905" s="2036">
        <v>44880.0</v>
      </c>
      <c r="B905" s="14" t="s">
        <v>8242</v>
      </c>
      <c r="C905" s="14" t="s">
        <v>415</v>
      </c>
      <c r="D905" s="14" t="s">
        <v>8343</v>
      </c>
      <c r="E905" s="14" t="s">
        <v>7347</v>
      </c>
    </row>
    <row r="906">
      <c r="A906" s="2036">
        <v>44882.0</v>
      </c>
      <c r="B906" s="14" t="s">
        <v>8242</v>
      </c>
      <c r="C906" s="14" t="s">
        <v>415</v>
      </c>
      <c r="D906" s="14" t="s">
        <v>8337</v>
      </c>
      <c r="E906" s="14" t="s">
        <v>7359</v>
      </c>
    </row>
    <row r="907">
      <c r="A907" s="2036">
        <v>44885.0</v>
      </c>
      <c r="B907" s="14" t="s">
        <v>8246</v>
      </c>
      <c r="C907" s="14" t="s">
        <v>415</v>
      </c>
      <c r="D907" s="14" t="s">
        <v>8337</v>
      </c>
      <c r="E907" s="14" t="s">
        <v>8358</v>
      </c>
    </row>
    <row r="908">
      <c r="A908" s="2036">
        <v>44885.0</v>
      </c>
      <c r="B908" s="14" t="s">
        <v>8246</v>
      </c>
      <c r="C908" s="14" t="s">
        <v>415</v>
      </c>
      <c r="D908" s="14" t="s">
        <v>4555</v>
      </c>
      <c r="E908" s="14" t="s">
        <v>7268</v>
      </c>
    </row>
    <row r="909">
      <c r="A909" s="2036">
        <v>44885.0</v>
      </c>
      <c r="B909" s="14" t="s">
        <v>8246</v>
      </c>
      <c r="C909" s="14" t="s">
        <v>337</v>
      </c>
      <c r="D909" s="14" t="s">
        <v>4555</v>
      </c>
      <c r="E909" s="14" t="s">
        <v>6627</v>
      </c>
    </row>
    <row r="910">
      <c r="A910" s="2036">
        <v>44885.0</v>
      </c>
      <c r="B910" s="14" t="s">
        <v>8246</v>
      </c>
      <c r="C910" s="14" t="s">
        <v>7550</v>
      </c>
      <c r="D910" s="14" t="s">
        <v>4555</v>
      </c>
      <c r="E910" s="14" t="s">
        <v>6971</v>
      </c>
    </row>
    <row r="911">
      <c r="A911" s="2036">
        <v>44885.0</v>
      </c>
      <c r="B911" s="14" t="s">
        <v>8246</v>
      </c>
      <c r="C911" s="14" t="s">
        <v>8342</v>
      </c>
      <c r="D911" s="14" t="s">
        <v>4555</v>
      </c>
      <c r="E911" s="14" t="s">
        <v>7084</v>
      </c>
    </row>
    <row r="912">
      <c r="A912" s="2036">
        <v>44885.0</v>
      </c>
      <c r="B912" s="14" t="s">
        <v>8246</v>
      </c>
      <c r="C912" s="14" t="s">
        <v>337</v>
      </c>
      <c r="D912" s="14" t="s">
        <v>8345</v>
      </c>
      <c r="E912" s="14" t="s">
        <v>6798</v>
      </c>
    </row>
    <row r="913">
      <c r="A913" s="2036">
        <v>44885.0</v>
      </c>
      <c r="B913" s="14" t="s">
        <v>8246</v>
      </c>
      <c r="C913" s="14" t="s">
        <v>337</v>
      </c>
      <c r="D913" s="14" t="s">
        <v>8345</v>
      </c>
      <c r="E913" s="14" t="s">
        <v>1226</v>
      </c>
    </row>
    <row r="914">
      <c r="A914" s="2036">
        <v>44885.0</v>
      </c>
      <c r="B914" s="14" t="s">
        <v>8246</v>
      </c>
      <c r="C914" s="14" t="s">
        <v>337</v>
      </c>
      <c r="D914" s="14" t="s">
        <v>8345</v>
      </c>
      <c r="E914" s="14" t="s">
        <v>6754</v>
      </c>
    </row>
    <row r="915">
      <c r="A915" s="2036">
        <v>44885.0</v>
      </c>
      <c r="B915" s="14" t="s">
        <v>8246</v>
      </c>
      <c r="C915" s="14" t="s">
        <v>7550</v>
      </c>
      <c r="D915" s="14" t="s">
        <v>8345</v>
      </c>
      <c r="E915" s="14" t="s">
        <v>6878</v>
      </c>
    </row>
    <row r="916">
      <c r="A916" s="2036">
        <v>44885.0</v>
      </c>
      <c r="B916" s="14" t="s">
        <v>8246</v>
      </c>
      <c r="C916" s="14" t="s">
        <v>7550</v>
      </c>
      <c r="D916" s="14" t="s">
        <v>8345</v>
      </c>
      <c r="E916" s="14" t="s">
        <v>6848</v>
      </c>
    </row>
    <row r="917">
      <c r="A917" s="2036">
        <v>44885.0</v>
      </c>
      <c r="B917" s="14" t="s">
        <v>8246</v>
      </c>
      <c r="C917" s="14" t="s">
        <v>7550</v>
      </c>
      <c r="D917" s="14" t="s">
        <v>8345</v>
      </c>
      <c r="E917" s="14" t="s">
        <v>8280</v>
      </c>
    </row>
    <row r="918">
      <c r="A918" s="2036">
        <v>44885.0</v>
      </c>
      <c r="B918" s="14" t="s">
        <v>8246</v>
      </c>
      <c r="C918" s="14" t="s">
        <v>8342</v>
      </c>
      <c r="D918" s="14" t="s">
        <v>8345</v>
      </c>
      <c r="E918" s="14" t="s">
        <v>7099</v>
      </c>
    </row>
    <row r="919">
      <c r="A919" s="2036">
        <v>44885.0</v>
      </c>
      <c r="B919" s="14" t="s">
        <v>8246</v>
      </c>
      <c r="C919" s="14" t="s">
        <v>8342</v>
      </c>
      <c r="D919" s="14" t="s">
        <v>8345</v>
      </c>
      <c r="E919" s="14" t="s">
        <v>7028</v>
      </c>
    </row>
    <row r="920">
      <c r="A920" s="2036">
        <v>44885.0</v>
      </c>
      <c r="B920" s="14" t="s">
        <v>8246</v>
      </c>
      <c r="C920" s="14" t="s">
        <v>8342</v>
      </c>
      <c r="D920" s="14" t="s">
        <v>8345</v>
      </c>
      <c r="E920" s="14" t="s">
        <v>7098</v>
      </c>
    </row>
    <row r="921">
      <c r="A921" s="2036">
        <v>44885.0</v>
      </c>
      <c r="B921" s="14" t="s">
        <v>8246</v>
      </c>
      <c r="C921" s="14" t="s">
        <v>8342</v>
      </c>
      <c r="D921" s="14" t="s">
        <v>8341</v>
      </c>
      <c r="E921" s="14" t="s">
        <v>8354</v>
      </c>
    </row>
    <row r="922">
      <c r="A922" s="2036">
        <v>44885.0</v>
      </c>
      <c r="B922" s="14" t="s">
        <v>8310</v>
      </c>
      <c r="C922" s="14" t="s">
        <v>415</v>
      </c>
      <c r="D922" s="14" t="s">
        <v>8343</v>
      </c>
      <c r="E922" s="14" t="s">
        <v>7328</v>
      </c>
    </row>
    <row r="923">
      <c r="A923" s="2036">
        <v>44885.0</v>
      </c>
      <c r="B923" s="14" t="s">
        <v>8246</v>
      </c>
      <c r="C923" s="14" t="s">
        <v>415</v>
      </c>
      <c r="D923" s="14" t="s">
        <v>8343</v>
      </c>
      <c r="E923" s="14" t="s">
        <v>7379</v>
      </c>
    </row>
    <row r="924">
      <c r="A924" s="2036">
        <v>44885.0</v>
      </c>
      <c r="B924" s="14" t="s">
        <v>8242</v>
      </c>
      <c r="C924" s="14" t="s">
        <v>337</v>
      </c>
      <c r="D924" s="14" t="s">
        <v>8345</v>
      </c>
      <c r="E924" s="14" t="s">
        <v>6716</v>
      </c>
    </row>
    <row r="925">
      <c r="A925" s="2036">
        <v>44885.0</v>
      </c>
      <c r="B925" s="14" t="s">
        <v>8242</v>
      </c>
      <c r="C925" s="14" t="s">
        <v>337</v>
      </c>
      <c r="D925" s="14" t="s">
        <v>8345</v>
      </c>
      <c r="E925" s="14" t="s">
        <v>1226</v>
      </c>
    </row>
    <row r="926">
      <c r="A926" s="2036">
        <v>44885.0</v>
      </c>
      <c r="B926" s="14" t="s">
        <v>8242</v>
      </c>
      <c r="C926" s="14" t="s">
        <v>337</v>
      </c>
      <c r="D926" s="14" t="s">
        <v>8345</v>
      </c>
      <c r="E926" s="14" t="s">
        <v>8374</v>
      </c>
    </row>
    <row r="927">
      <c r="A927" s="2036">
        <v>44885.0</v>
      </c>
      <c r="B927" s="14" t="s">
        <v>8242</v>
      </c>
      <c r="C927" s="14" t="s">
        <v>7550</v>
      </c>
      <c r="D927" s="14" t="s">
        <v>8345</v>
      </c>
      <c r="E927" s="14" t="s">
        <v>6890</v>
      </c>
    </row>
    <row r="928">
      <c r="A928" s="2036">
        <v>44885.0</v>
      </c>
      <c r="B928" s="14" t="s">
        <v>8242</v>
      </c>
      <c r="C928" s="14" t="s">
        <v>7550</v>
      </c>
      <c r="D928" s="14" t="s">
        <v>8345</v>
      </c>
      <c r="E928" s="14" t="s">
        <v>6890</v>
      </c>
    </row>
    <row r="929">
      <c r="A929" s="2036">
        <v>44885.0</v>
      </c>
      <c r="B929" s="14" t="s">
        <v>8242</v>
      </c>
      <c r="C929" s="14" t="s">
        <v>7550</v>
      </c>
      <c r="D929" s="14" t="s">
        <v>8345</v>
      </c>
      <c r="E929" s="14" t="s">
        <v>8375</v>
      </c>
    </row>
    <row r="930">
      <c r="A930" s="2036">
        <v>44885.0</v>
      </c>
      <c r="B930" s="14" t="s">
        <v>8242</v>
      </c>
      <c r="C930" s="14" t="s">
        <v>8342</v>
      </c>
      <c r="D930" s="14" t="s">
        <v>8345</v>
      </c>
      <c r="E930" s="14" t="s">
        <v>7078</v>
      </c>
    </row>
    <row r="931">
      <c r="A931" s="2036">
        <v>44885.0</v>
      </c>
      <c r="B931" s="14" t="s">
        <v>8242</v>
      </c>
      <c r="C931" s="14" t="s">
        <v>8342</v>
      </c>
      <c r="D931" s="14" t="s">
        <v>8345</v>
      </c>
      <c r="E931" s="14" t="s">
        <v>7129</v>
      </c>
    </row>
    <row r="932">
      <c r="A932" s="2036">
        <v>44885.0</v>
      </c>
      <c r="B932" s="14" t="s">
        <v>8242</v>
      </c>
      <c r="C932" s="14" t="s">
        <v>8342</v>
      </c>
      <c r="D932" s="14" t="s">
        <v>8345</v>
      </c>
      <c r="E932" s="14" t="s">
        <v>7181</v>
      </c>
    </row>
    <row r="933">
      <c r="A933" s="2036">
        <v>44890.0</v>
      </c>
      <c r="B933" s="14" t="s">
        <v>8242</v>
      </c>
      <c r="C933" s="14" t="s">
        <v>415</v>
      </c>
      <c r="D933" s="14" t="s">
        <v>8337</v>
      </c>
      <c r="E933" s="14" t="s">
        <v>7322</v>
      </c>
    </row>
    <row r="934">
      <c r="A934" s="2036">
        <v>44891.0</v>
      </c>
      <c r="B934" s="14" t="s">
        <v>8246</v>
      </c>
      <c r="C934" s="14" t="s">
        <v>415</v>
      </c>
      <c r="D934" s="14" t="s">
        <v>8337</v>
      </c>
      <c r="E934" s="14" t="s">
        <v>7274</v>
      </c>
    </row>
    <row r="935">
      <c r="A935" s="2036">
        <v>44892.0</v>
      </c>
      <c r="B935" s="14" t="s">
        <v>8242</v>
      </c>
      <c r="C935" s="14" t="s">
        <v>337</v>
      </c>
      <c r="D935" s="14" t="s">
        <v>8345</v>
      </c>
      <c r="E935" s="14" t="s">
        <v>6621</v>
      </c>
    </row>
    <row r="936">
      <c r="A936" s="2036">
        <v>44892.0</v>
      </c>
      <c r="B936" s="14" t="s">
        <v>8242</v>
      </c>
      <c r="C936" s="14" t="s">
        <v>337</v>
      </c>
      <c r="D936" s="14" t="s">
        <v>8345</v>
      </c>
      <c r="E936" s="14" t="s">
        <v>6614</v>
      </c>
    </row>
    <row r="937">
      <c r="A937" s="2036">
        <v>44892.0</v>
      </c>
      <c r="B937" s="14" t="s">
        <v>8242</v>
      </c>
      <c r="C937" s="14" t="s">
        <v>337</v>
      </c>
      <c r="D937" s="14" t="s">
        <v>8345</v>
      </c>
      <c r="E937" s="14" t="s">
        <v>6561</v>
      </c>
    </row>
    <row r="938">
      <c r="A938" s="2036">
        <v>44892.0</v>
      </c>
      <c r="B938" s="14" t="s">
        <v>8242</v>
      </c>
      <c r="C938" s="14" t="s">
        <v>7550</v>
      </c>
      <c r="D938" s="14" t="s">
        <v>8345</v>
      </c>
      <c r="E938" s="14" t="s">
        <v>6914</v>
      </c>
    </row>
    <row r="939">
      <c r="A939" s="2036">
        <v>44892.0</v>
      </c>
      <c r="B939" s="14" t="s">
        <v>8242</v>
      </c>
      <c r="C939" s="14" t="s">
        <v>7550</v>
      </c>
      <c r="D939" s="14" t="s">
        <v>8345</v>
      </c>
      <c r="E939" s="14" t="s">
        <v>6914</v>
      </c>
    </row>
    <row r="940">
      <c r="A940" s="2036">
        <v>44892.0</v>
      </c>
      <c r="B940" s="14" t="s">
        <v>8242</v>
      </c>
      <c r="C940" s="14" t="s">
        <v>7550</v>
      </c>
      <c r="D940" s="14" t="s">
        <v>8345</v>
      </c>
      <c r="E940" s="14" t="s">
        <v>6830</v>
      </c>
    </row>
    <row r="941">
      <c r="A941" s="2036">
        <v>44892.0</v>
      </c>
      <c r="B941" s="14" t="s">
        <v>8242</v>
      </c>
      <c r="C941" s="14" t="s">
        <v>8342</v>
      </c>
      <c r="D941" s="14" t="s">
        <v>8345</v>
      </c>
      <c r="E941" s="14" t="s">
        <v>8367</v>
      </c>
    </row>
    <row r="942">
      <c r="A942" s="2036">
        <v>44892.0</v>
      </c>
      <c r="B942" s="14" t="s">
        <v>8242</v>
      </c>
      <c r="C942" s="14" t="s">
        <v>8342</v>
      </c>
      <c r="D942" s="14" t="s">
        <v>8345</v>
      </c>
      <c r="E942" s="14" t="s">
        <v>7157</v>
      </c>
    </row>
    <row r="943">
      <c r="A943" s="2036">
        <v>44892.0</v>
      </c>
      <c r="B943" s="14" t="s">
        <v>8242</v>
      </c>
      <c r="C943" s="14" t="s">
        <v>8342</v>
      </c>
      <c r="D943" s="14" t="s">
        <v>8345</v>
      </c>
      <c r="E943" s="14" t="s">
        <v>8353</v>
      </c>
    </row>
    <row r="944">
      <c r="A944" s="2036">
        <v>44892.0</v>
      </c>
      <c r="B944" s="14" t="s">
        <v>8246</v>
      </c>
      <c r="C944" s="14" t="s">
        <v>337</v>
      </c>
      <c r="D944" s="14" t="s">
        <v>8345</v>
      </c>
      <c r="E944" s="14" t="s">
        <v>6677</v>
      </c>
    </row>
    <row r="945">
      <c r="A945" s="2036">
        <v>44892.0</v>
      </c>
      <c r="B945" s="14" t="s">
        <v>8246</v>
      </c>
      <c r="C945" s="14" t="s">
        <v>337</v>
      </c>
      <c r="D945" s="14" t="s">
        <v>8345</v>
      </c>
      <c r="E945" s="14" t="s">
        <v>1226</v>
      </c>
    </row>
    <row r="946">
      <c r="A946" s="2036">
        <v>44892.0</v>
      </c>
      <c r="B946" s="14" t="s">
        <v>8246</v>
      </c>
      <c r="C946" s="14" t="s">
        <v>337</v>
      </c>
      <c r="D946" s="14" t="s">
        <v>8345</v>
      </c>
      <c r="E946" s="14" t="s">
        <v>6651</v>
      </c>
    </row>
    <row r="947">
      <c r="A947" s="2036">
        <v>44892.0</v>
      </c>
      <c r="B947" s="14" t="s">
        <v>8246</v>
      </c>
      <c r="C947" s="14" t="s">
        <v>7550</v>
      </c>
      <c r="D947" s="14" t="s">
        <v>8345</v>
      </c>
      <c r="E947" s="14" t="s">
        <v>8280</v>
      </c>
    </row>
    <row r="948">
      <c r="A948" s="2036">
        <v>44892.0</v>
      </c>
      <c r="B948" s="14" t="s">
        <v>8246</v>
      </c>
      <c r="C948" s="14" t="s">
        <v>7550</v>
      </c>
      <c r="D948" s="14" t="s">
        <v>8345</v>
      </c>
      <c r="E948" s="14" t="s">
        <v>6896</v>
      </c>
    </row>
    <row r="949">
      <c r="A949" s="2036">
        <v>44892.0</v>
      </c>
      <c r="B949" s="14" t="s">
        <v>8246</v>
      </c>
      <c r="C949" s="14" t="s">
        <v>7550</v>
      </c>
      <c r="D949" s="14" t="s">
        <v>8345</v>
      </c>
      <c r="E949" s="14" t="s">
        <v>6941</v>
      </c>
    </row>
    <row r="950">
      <c r="A950" s="2036">
        <v>44892.0</v>
      </c>
      <c r="B950" s="14" t="s">
        <v>8246</v>
      </c>
      <c r="C950" s="14" t="s">
        <v>8342</v>
      </c>
      <c r="D950" s="14" t="s">
        <v>8345</v>
      </c>
      <c r="E950" s="14" t="s">
        <v>7029</v>
      </c>
    </row>
    <row r="951">
      <c r="A951" s="2036">
        <v>44892.0</v>
      </c>
      <c r="B951" s="14" t="s">
        <v>8246</v>
      </c>
      <c r="C951" s="14" t="s">
        <v>8342</v>
      </c>
      <c r="D951" s="14" t="s">
        <v>8345</v>
      </c>
      <c r="E951" s="14" t="s">
        <v>7099</v>
      </c>
    </row>
    <row r="952">
      <c r="A952" s="2036">
        <v>44892.0</v>
      </c>
      <c r="B952" s="14" t="s">
        <v>8246</v>
      </c>
      <c r="C952" s="14" t="s">
        <v>8342</v>
      </c>
      <c r="D952" s="14" t="s">
        <v>8345</v>
      </c>
      <c r="E952" s="14" t="s">
        <v>7028</v>
      </c>
    </row>
    <row r="953">
      <c r="A953" s="2036">
        <v>44899.0</v>
      </c>
      <c r="B953" s="14" t="s">
        <v>8242</v>
      </c>
      <c r="C953" s="14" t="s">
        <v>415</v>
      </c>
      <c r="D953" s="14" t="s">
        <v>8337</v>
      </c>
      <c r="E953" s="14" t="s">
        <v>7379</v>
      </c>
    </row>
    <row r="954">
      <c r="A954" s="2036">
        <v>44899.0</v>
      </c>
      <c r="B954" s="14" t="s">
        <v>8242</v>
      </c>
      <c r="C954" s="14" t="s">
        <v>415</v>
      </c>
      <c r="D954" s="14" t="s">
        <v>8363</v>
      </c>
      <c r="E954" s="14" t="s">
        <v>7426</v>
      </c>
    </row>
    <row r="955">
      <c r="A955" s="2036">
        <v>44899.0</v>
      </c>
      <c r="B955" s="14" t="s">
        <v>8242</v>
      </c>
      <c r="C955" s="14" t="s">
        <v>415</v>
      </c>
      <c r="D955" s="14" t="s">
        <v>8365</v>
      </c>
      <c r="E955" s="14" t="s">
        <v>7391</v>
      </c>
    </row>
    <row r="956">
      <c r="A956" s="2036">
        <v>44899.0</v>
      </c>
      <c r="B956" s="14" t="s">
        <v>8242</v>
      </c>
      <c r="C956" s="14" t="s">
        <v>415</v>
      </c>
      <c r="D956" s="14" t="s">
        <v>8365</v>
      </c>
      <c r="E956" s="14" t="s">
        <v>8368</v>
      </c>
    </row>
    <row r="957">
      <c r="A957" s="2036">
        <v>44899.0</v>
      </c>
      <c r="B957" s="14" t="s">
        <v>8242</v>
      </c>
      <c r="C957" s="14" t="s">
        <v>337</v>
      </c>
      <c r="D957" s="14" t="s">
        <v>8345</v>
      </c>
      <c r="E957" s="14" t="s">
        <v>6679</v>
      </c>
    </row>
    <row r="958">
      <c r="A958" s="2036">
        <v>44899.0</v>
      </c>
      <c r="B958" s="14" t="s">
        <v>8242</v>
      </c>
      <c r="C958" s="14" t="s">
        <v>337</v>
      </c>
      <c r="D958" s="14" t="s">
        <v>8345</v>
      </c>
      <c r="E958" s="14" t="s">
        <v>1226</v>
      </c>
    </row>
    <row r="959">
      <c r="A959" s="2036">
        <v>44899.0</v>
      </c>
      <c r="B959" s="14" t="s">
        <v>8242</v>
      </c>
      <c r="C959" s="14" t="s">
        <v>337</v>
      </c>
      <c r="D959" s="14" t="s">
        <v>8345</v>
      </c>
      <c r="E959" s="14" t="s">
        <v>6798</v>
      </c>
    </row>
    <row r="960">
      <c r="A960" s="2036">
        <v>44899.0</v>
      </c>
      <c r="B960" s="14" t="s">
        <v>8242</v>
      </c>
      <c r="C960" s="14" t="s">
        <v>7550</v>
      </c>
      <c r="D960" s="14" t="s">
        <v>8345</v>
      </c>
      <c r="E960" s="14" t="s">
        <v>6914</v>
      </c>
    </row>
    <row r="961">
      <c r="A961" s="2036">
        <v>44899.0</v>
      </c>
      <c r="B961" s="14" t="s">
        <v>8242</v>
      </c>
      <c r="C961" s="14" t="s">
        <v>7550</v>
      </c>
      <c r="D961" s="14" t="s">
        <v>8345</v>
      </c>
      <c r="E961" s="14" t="s">
        <v>6848</v>
      </c>
    </row>
    <row r="962">
      <c r="A962" s="2036">
        <v>44899.0</v>
      </c>
      <c r="B962" s="14" t="s">
        <v>8242</v>
      </c>
      <c r="C962" s="14" t="s">
        <v>7550</v>
      </c>
      <c r="D962" s="14" t="s">
        <v>8345</v>
      </c>
      <c r="E962" s="14" t="s">
        <v>6977</v>
      </c>
    </row>
    <row r="963">
      <c r="A963" s="2036">
        <v>44899.0</v>
      </c>
      <c r="B963" s="14" t="s">
        <v>8242</v>
      </c>
      <c r="C963" s="14" t="s">
        <v>8342</v>
      </c>
      <c r="D963" s="14" t="s">
        <v>8345</v>
      </c>
      <c r="E963" s="14" t="s">
        <v>7129</v>
      </c>
    </row>
    <row r="964">
      <c r="A964" s="2036">
        <v>44899.0</v>
      </c>
      <c r="B964" s="14" t="s">
        <v>8242</v>
      </c>
      <c r="C964" s="14" t="s">
        <v>8342</v>
      </c>
      <c r="D964" s="14" t="s">
        <v>8345</v>
      </c>
      <c r="E964" s="14" t="s">
        <v>7098</v>
      </c>
    </row>
    <row r="965">
      <c r="A965" s="2036">
        <v>44899.0</v>
      </c>
      <c r="B965" s="14" t="s">
        <v>8242</v>
      </c>
      <c r="C965" s="14" t="s">
        <v>8342</v>
      </c>
      <c r="D965" s="14" t="s">
        <v>8345</v>
      </c>
      <c r="E965" s="14" t="s">
        <v>8376</v>
      </c>
    </row>
    <row r="966">
      <c r="A966" s="2036">
        <v>44899.0</v>
      </c>
      <c r="B966" s="14" t="s">
        <v>8246</v>
      </c>
      <c r="C966" s="14" t="s">
        <v>415</v>
      </c>
      <c r="D966" s="14" t="s">
        <v>8363</v>
      </c>
      <c r="E966" s="14" t="s">
        <v>7310</v>
      </c>
    </row>
    <row r="967">
      <c r="A967" s="2036">
        <v>44899.0</v>
      </c>
      <c r="B967" s="14" t="s">
        <v>8246</v>
      </c>
      <c r="C967" s="14" t="s">
        <v>415</v>
      </c>
      <c r="D967" s="14" t="s">
        <v>8365</v>
      </c>
      <c r="E967" s="14" t="s">
        <v>7310</v>
      </c>
    </row>
    <row r="968">
      <c r="A968" s="2036">
        <v>44899.0</v>
      </c>
      <c r="B968" s="14" t="s">
        <v>8246</v>
      </c>
      <c r="C968" s="14" t="s">
        <v>415</v>
      </c>
      <c r="D968" s="14" t="s">
        <v>8365</v>
      </c>
      <c r="E968" s="14" t="s">
        <v>7438</v>
      </c>
    </row>
    <row r="969">
      <c r="A969" s="2036">
        <v>44899.0</v>
      </c>
      <c r="B969" s="14" t="s">
        <v>8246</v>
      </c>
      <c r="C969" s="14" t="s">
        <v>337</v>
      </c>
      <c r="D969" s="14" t="s">
        <v>8345</v>
      </c>
      <c r="E969" s="14" t="s">
        <v>1226</v>
      </c>
    </row>
    <row r="970">
      <c r="A970" s="2036">
        <v>44899.0</v>
      </c>
      <c r="B970" s="14" t="s">
        <v>8246</v>
      </c>
      <c r="C970" s="14" t="s">
        <v>337</v>
      </c>
      <c r="D970" s="14" t="s">
        <v>8345</v>
      </c>
      <c r="E970" s="14" t="s">
        <v>6614</v>
      </c>
    </row>
    <row r="971">
      <c r="A971" s="2036">
        <v>44899.0</v>
      </c>
      <c r="B971" s="14" t="s">
        <v>8246</v>
      </c>
      <c r="C971" s="14" t="s">
        <v>337</v>
      </c>
      <c r="D971" s="14" t="s">
        <v>8345</v>
      </c>
      <c r="E971" s="14" t="s">
        <v>6722</v>
      </c>
    </row>
    <row r="972">
      <c r="A972" s="2036">
        <v>44899.0</v>
      </c>
      <c r="B972" s="14" t="s">
        <v>8246</v>
      </c>
      <c r="C972" s="14" t="s">
        <v>7550</v>
      </c>
      <c r="D972" s="14" t="s">
        <v>8345</v>
      </c>
      <c r="E972" s="14" t="s">
        <v>6848</v>
      </c>
    </row>
    <row r="973">
      <c r="A973" s="2036">
        <v>44899.0</v>
      </c>
      <c r="B973" s="14" t="s">
        <v>8246</v>
      </c>
      <c r="C973" s="14" t="s">
        <v>7550</v>
      </c>
      <c r="D973" s="14" t="s">
        <v>8345</v>
      </c>
      <c r="E973" s="14" t="s">
        <v>6824</v>
      </c>
    </row>
    <row r="974">
      <c r="A974" s="2036">
        <v>44899.0</v>
      </c>
      <c r="B974" s="14" t="s">
        <v>8246</v>
      </c>
      <c r="C974" s="14" t="s">
        <v>7550</v>
      </c>
      <c r="D974" s="14" t="s">
        <v>8345</v>
      </c>
      <c r="E974" s="14" t="s">
        <v>6995</v>
      </c>
    </row>
    <row r="975">
      <c r="A975" s="2036">
        <v>44899.0</v>
      </c>
      <c r="B975" s="14" t="s">
        <v>8246</v>
      </c>
      <c r="C975" s="14" t="s">
        <v>8342</v>
      </c>
      <c r="D975" s="14" t="s">
        <v>8345</v>
      </c>
      <c r="E975" s="14" t="s">
        <v>8354</v>
      </c>
    </row>
    <row r="976">
      <c r="A976" s="2036">
        <v>44899.0</v>
      </c>
      <c r="B976" s="14" t="s">
        <v>8246</v>
      </c>
      <c r="C976" s="14" t="s">
        <v>8342</v>
      </c>
      <c r="D976" s="14" t="s">
        <v>8345</v>
      </c>
      <c r="E976" s="14" t="s">
        <v>7099</v>
      </c>
    </row>
    <row r="977">
      <c r="A977" s="2036">
        <v>44899.0</v>
      </c>
      <c r="B977" s="14" t="s">
        <v>8246</v>
      </c>
      <c r="C977" s="14" t="s">
        <v>8342</v>
      </c>
      <c r="D977" s="14" t="s">
        <v>8345</v>
      </c>
      <c r="E977" s="14" t="s">
        <v>7105</v>
      </c>
    </row>
    <row r="978">
      <c r="A978" s="2036">
        <v>44899.0</v>
      </c>
      <c r="B978" s="14" t="s">
        <v>8246</v>
      </c>
      <c r="C978" s="14" t="s">
        <v>415</v>
      </c>
      <c r="D978" s="14" t="s">
        <v>8337</v>
      </c>
      <c r="E978" s="14" t="s">
        <v>7322</v>
      </c>
    </row>
    <row r="979">
      <c r="A979" s="2036">
        <v>44900.0</v>
      </c>
      <c r="B979" s="14" t="s">
        <v>8246</v>
      </c>
      <c r="C979" s="14" t="s">
        <v>337</v>
      </c>
      <c r="D979" s="14" t="s">
        <v>8345</v>
      </c>
      <c r="E979" s="14" t="s">
        <v>6591</v>
      </c>
    </row>
    <row r="980">
      <c r="A980" s="2036">
        <v>44900.0</v>
      </c>
      <c r="B980" s="14" t="s">
        <v>8246</v>
      </c>
      <c r="C980" s="14" t="s">
        <v>337</v>
      </c>
      <c r="D980" s="14" t="s">
        <v>8345</v>
      </c>
      <c r="E980" s="14" t="s">
        <v>6554</v>
      </c>
    </row>
    <row r="981">
      <c r="A981" s="2036">
        <v>44900.0</v>
      </c>
      <c r="B981" s="14" t="s">
        <v>8246</v>
      </c>
      <c r="C981" s="14" t="s">
        <v>337</v>
      </c>
      <c r="D981" s="14" t="s">
        <v>8345</v>
      </c>
      <c r="E981" s="14" t="s">
        <v>6517</v>
      </c>
    </row>
    <row r="982">
      <c r="A982" s="2036">
        <v>44900.0</v>
      </c>
      <c r="B982" s="14" t="s">
        <v>8246</v>
      </c>
      <c r="C982" s="14" t="s">
        <v>7550</v>
      </c>
      <c r="D982" s="14" t="s">
        <v>8345</v>
      </c>
      <c r="E982" s="14" t="s">
        <v>6953</v>
      </c>
    </row>
    <row r="983">
      <c r="A983" s="2036">
        <v>44900.0</v>
      </c>
      <c r="B983" s="14" t="s">
        <v>8246</v>
      </c>
      <c r="C983" s="14" t="s">
        <v>7550</v>
      </c>
      <c r="D983" s="14" t="s">
        <v>8345</v>
      </c>
      <c r="E983" s="14" t="s">
        <v>6872</v>
      </c>
    </row>
    <row r="984">
      <c r="A984" s="2036">
        <v>44900.0</v>
      </c>
      <c r="B984" s="14" t="s">
        <v>8246</v>
      </c>
      <c r="C984" s="14" t="s">
        <v>7550</v>
      </c>
      <c r="D984" s="14" t="s">
        <v>8345</v>
      </c>
      <c r="E984" s="14" t="s">
        <v>6836</v>
      </c>
    </row>
    <row r="985">
      <c r="A985" s="2036">
        <v>44900.0</v>
      </c>
      <c r="B985" s="14" t="s">
        <v>8246</v>
      </c>
      <c r="C985" s="14" t="s">
        <v>8342</v>
      </c>
      <c r="D985" s="14" t="s">
        <v>8345</v>
      </c>
      <c r="E985" s="14" t="s">
        <v>8371</v>
      </c>
    </row>
    <row r="986">
      <c r="A986" s="2036">
        <v>44900.0</v>
      </c>
      <c r="B986" s="14" t="s">
        <v>8246</v>
      </c>
      <c r="C986" s="14" t="s">
        <v>8342</v>
      </c>
      <c r="D986" s="14" t="s">
        <v>8345</v>
      </c>
      <c r="E986" s="14" t="s">
        <v>7066</v>
      </c>
    </row>
    <row r="987">
      <c r="A987" s="2036">
        <v>44900.0</v>
      </c>
      <c r="B987" s="14" t="s">
        <v>8246</v>
      </c>
      <c r="C987" s="14" t="s">
        <v>8342</v>
      </c>
      <c r="D987" s="14" t="s">
        <v>8345</v>
      </c>
      <c r="E987" s="14" t="s">
        <v>8367</v>
      </c>
    </row>
    <row r="988">
      <c r="A988" s="2036">
        <v>44905.0</v>
      </c>
      <c r="B988" s="14" t="s">
        <v>8242</v>
      </c>
      <c r="C988" s="14" t="s">
        <v>337</v>
      </c>
      <c r="D988" s="14" t="s">
        <v>8345</v>
      </c>
      <c r="E988" s="14" t="s">
        <v>6748</v>
      </c>
    </row>
    <row r="989">
      <c r="A989" s="2036">
        <v>44905.0</v>
      </c>
      <c r="B989" s="14" t="s">
        <v>8242</v>
      </c>
      <c r="C989" s="14" t="s">
        <v>337</v>
      </c>
      <c r="D989" s="14" t="s">
        <v>8345</v>
      </c>
      <c r="E989" s="14" t="s">
        <v>6697</v>
      </c>
    </row>
    <row r="990">
      <c r="A990" s="2036">
        <v>44905.0</v>
      </c>
      <c r="B990" s="14" t="s">
        <v>8242</v>
      </c>
      <c r="C990" s="14" t="s">
        <v>337</v>
      </c>
      <c r="D990" s="14" t="s">
        <v>8345</v>
      </c>
      <c r="E990" s="14" t="s">
        <v>6614</v>
      </c>
    </row>
    <row r="991">
      <c r="A991" s="2036">
        <v>44905.0</v>
      </c>
      <c r="B991" s="14" t="s">
        <v>8242</v>
      </c>
      <c r="C991" s="14" t="s">
        <v>7550</v>
      </c>
      <c r="D991" s="14" t="s">
        <v>8345</v>
      </c>
      <c r="E991" s="14" t="s">
        <v>6959</v>
      </c>
    </row>
    <row r="992">
      <c r="A992" s="2036">
        <v>44905.0</v>
      </c>
      <c r="B992" s="14" t="s">
        <v>8242</v>
      </c>
      <c r="C992" s="14" t="s">
        <v>7550</v>
      </c>
      <c r="D992" s="14" t="s">
        <v>8345</v>
      </c>
      <c r="E992" s="14" t="s">
        <v>6908</v>
      </c>
    </row>
    <row r="993">
      <c r="A993" s="2036">
        <v>44905.0</v>
      </c>
      <c r="B993" s="14" t="s">
        <v>8242</v>
      </c>
      <c r="C993" s="14" t="s">
        <v>7550</v>
      </c>
      <c r="D993" s="14" t="s">
        <v>8345</v>
      </c>
      <c r="E993" s="14" t="s">
        <v>6872</v>
      </c>
    </row>
    <row r="994">
      <c r="A994" s="2036">
        <v>44905.0</v>
      </c>
      <c r="B994" s="14" t="s">
        <v>8242</v>
      </c>
      <c r="C994" s="14" t="s">
        <v>8342</v>
      </c>
      <c r="D994" s="14" t="s">
        <v>8345</v>
      </c>
      <c r="E994" s="14" t="s">
        <v>7099</v>
      </c>
    </row>
    <row r="995">
      <c r="A995" s="2036">
        <v>44905.0</v>
      </c>
      <c r="B995" s="14" t="s">
        <v>8242</v>
      </c>
      <c r="C995" s="14" t="s">
        <v>8342</v>
      </c>
      <c r="D995" s="14" t="s">
        <v>8345</v>
      </c>
      <c r="E995" s="14" t="s">
        <v>7099</v>
      </c>
    </row>
    <row r="996">
      <c r="A996" s="2036">
        <v>44905.0</v>
      </c>
      <c r="B996" s="14" t="s">
        <v>8242</v>
      </c>
      <c r="C996" s="14" t="s">
        <v>8342</v>
      </c>
      <c r="D996" s="14" t="s">
        <v>8345</v>
      </c>
      <c r="E996" s="14" t="s">
        <v>7084</v>
      </c>
    </row>
    <row r="997">
      <c r="A997" s="2036">
        <v>44905.0</v>
      </c>
      <c r="B997" s="14" t="s">
        <v>8242</v>
      </c>
      <c r="C997" s="14" t="s">
        <v>415</v>
      </c>
      <c r="D997" s="14" t="s">
        <v>8337</v>
      </c>
      <c r="E997" s="14" t="s">
        <v>7322</v>
      </c>
    </row>
    <row r="998">
      <c r="A998" s="2036">
        <v>44907.0</v>
      </c>
      <c r="B998" s="14" t="s">
        <v>8246</v>
      </c>
      <c r="C998" s="14" t="s">
        <v>337</v>
      </c>
      <c r="D998" s="14" t="s">
        <v>8345</v>
      </c>
      <c r="E998" s="14" t="s">
        <v>6734</v>
      </c>
    </row>
    <row r="999">
      <c r="A999" s="2036">
        <v>44907.0</v>
      </c>
      <c r="B999" s="14" t="s">
        <v>8246</v>
      </c>
      <c r="C999" s="14" t="s">
        <v>337</v>
      </c>
      <c r="D999" s="14" t="s">
        <v>8345</v>
      </c>
      <c r="E999" s="14" t="s">
        <v>6798</v>
      </c>
    </row>
    <row r="1000">
      <c r="A1000" s="2036">
        <v>44907.0</v>
      </c>
      <c r="B1000" s="14" t="s">
        <v>8246</v>
      </c>
      <c r="C1000" s="14" t="s">
        <v>337</v>
      </c>
      <c r="D1000" s="14" t="s">
        <v>8345</v>
      </c>
      <c r="E1000" s="14" t="s">
        <v>6639</v>
      </c>
    </row>
    <row r="1001">
      <c r="A1001" s="2036">
        <v>44907.0</v>
      </c>
      <c r="B1001" s="14" t="s">
        <v>8246</v>
      </c>
      <c r="C1001" s="14" t="s">
        <v>7550</v>
      </c>
      <c r="D1001" s="14" t="s">
        <v>8345</v>
      </c>
      <c r="E1001" s="14" t="s">
        <v>6959</v>
      </c>
    </row>
    <row r="1002">
      <c r="A1002" s="2036">
        <v>44907.0</v>
      </c>
      <c r="B1002" s="14" t="s">
        <v>8246</v>
      </c>
      <c r="C1002" s="14" t="s">
        <v>7550</v>
      </c>
      <c r="D1002" s="14" t="s">
        <v>8345</v>
      </c>
      <c r="E1002" s="14" t="s">
        <v>6824</v>
      </c>
    </row>
    <row r="1003">
      <c r="A1003" s="2036">
        <v>44907.0</v>
      </c>
      <c r="B1003" s="14" t="s">
        <v>8246</v>
      </c>
      <c r="C1003" s="14" t="s">
        <v>7550</v>
      </c>
      <c r="D1003" s="14" t="s">
        <v>8345</v>
      </c>
      <c r="E1003" s="14" t="s">
        <v>6935</v>
      </c>
    </row>
    <row r="1004">
      <c r="A1004" s="2036">
        <v>44907.0</v>
      </c>
      <c r="B1004" s="14" t="s">
        <v>8246</v>
      </c>
      <c r="C1004" s="14" t="s">
        <v>8342</v>
      </c>
      <c r="D1004" s="14" t="s">
        <v>8345</v>
      </c>
      <c r="E1004" s="14" t="s">
        <v>7129</v>
      </c>
    </row>
    <row r="1005">
      <c r="A1005" s="2036">
        <v>44907.0</v>
      </c>
      <c r="B1005" s="14" t="s">
        <v>8246</v>
      </c>
      <c r="C1005" s="14" t="s">
        <v>8342</v>
      </c>
      <c r="D1005" s="14" t="s">
        <v>8345</v>
      </c>
      <c r="E1005" s="14" t="s">
        <v>7099</v>
      </c>
    </row>
    <row r="1006">
      <c r="A1006" s="2036">
        <v>44907.0</v>
      </c>
      <c r="B1006" s="14" t="s">
        <v>8246</v>
      </c>
      <c r="C1006" s="14" t="s">
        <v>8342</v>
      </c>
      <c r="D1006" s="14" t="s">
        <v>8345</v>
      </c>
      <c r="E1006" s="14" t="s">
        <v>7028</v>
      </c>
    </row>
    <row r="1007">
      <c r="A1007" s="2036">
        <v>44907.0</v>
      </c>
      <c r="B1007" s="14" t="s">
        <v>8242</v>
      </c>
      <c r="C1007" s="14" t="s">
        <v>337</v>
      </c>
      <c r="D1007" s="14" t="s">
        <v>8345</v>
      </c>
      <c r="E1007" s="14" t="s">
        <v>6530</v>
      </c>
    </row>
    <row r="1008">
      <c r="A1008" s="2036">
        <v>44907.0</v>
      </c>
      <c r="B1008" s="14" t="s">
        <v>8242</v>
      </c>
      <c r="C1008" s="14" t="s">
        <v>337</v>
      </c>
      <c r="D1008" s="14" t="s">
        <v>8345</v>
      </c>
      <c r="E1008" s="14" t="s">
        <v>6754</v>
      </c>
    </row>
    <row r="1009">
      <c r="A1009" s="2036">
        <v>44907.0</v>
      </c>
      <c r="B1009" s="14" t="s">
        <v>8242</v>
      </c>
      <c r="C1009" s="14" t="s">
        <v>337</v>
      </c>
      <c r="D1009" s="14" t="s">
        <v>8345</v>
      </c>
      <c r="E1009" s="14" t="s">
        <v>6697</v>
      </c>
    </row>
    <row r="1010">
      <c r="A1010" s="2036">
        <v>44907.0</v>
      </c>
      <c r="B1010" s="14" t="s">
        <v>8242</v>
      </c>
      <c r="C1010" s="14" t="s">
        <v>7550</v>
      </c>
      <c r="D1010" s="14" t="s">
        <v>8345</v>
      </c>
      <c r="E1010" s="14" t="s">
        <v>6983</v>
      </c>
    </row>
    <row r="1011">
      <c r="A1011" s="2036">
        <v>44907.0</v>
      </c>
      <c r="B1011" s="14" t="s">
        <v>8242</v>
      </c>
      <c r="C1011" s="14" t="s">
        <v>7550</v>
      </c>
      <c r="D1011" s="14" t="s">
        <v>8345</v>
      </c>
      <c r="E1011" s="14" t="s">
        <v>7010</v>
      </c>
    </row>
    <row r="1012">
      <c r="A1012" s="2036">
        <v>44907.0</v>
      </c>
      <c r="B1012" s="14" t="s">
        <v>8242</v>
      </c>
      <c r="C1012" s="14" t="s">
        <v>7550</v>
      </c>
      <c r="D1012" s="14" t="s">
        <v>8345</v>
      </c>
      <c r="E1012" s="14" t="s">
        <v>8287</v>
      </c>
    </row>
    <row r="1013">
      <c r="A1013" s="2036">
        <v>44907.0</v>
      </c>
      <c r="B1013" s="14" t="s">
        <v>8242</v>
      </c>
      <c r="C1013" s="14" t="s">
        <v>8342</v>
      </c>
      <c r="D1013" s="14" t="s">
        <v>8345</v>
      </c>
      <c r="E1013" s="14" t="s">
        <v>7066</v>
      </c>
    </row>
    <row r="1014">
      <c r="A1014" s="2036">
        <v>44907.0</v>
      </c>
      <c r="B1014" s="14" t="s">
        <v>8242</v>
      </c>
      <c r="C1014" s="14" t="s">
        <v>8342</v>
      </c>
      <c r="D1014" s="14" t="s">
        <v>8345</v>
      </c>
      <c r="E1014" s="14" t="s">
        <v>8353</v>
      </c>
    </row>
    <row r="1015">
      <c r="A1015" s="2036">
        <v>44907.0</v>
      </c>
      <c r="B1015" s="14" t="s">
        <v>8242</v>
      </c>
      <c r="C1015" s="14" t="s">
        <v>8342</v>
      </c>
      <c r="D1015" s="14" t="s">
        <v>8345</v>
      </c>
      <c r="E1015" s="14" t="s">
        <v>7157</v>
      </c>
    </row>
    <row r="1016">
      <c r="A1016" s="2036">
        <v>44909.0</v>
      </c>
      <c r="B1016" s="14" t="s">
        <v>8242</v>
      </c>
      <c r="C1016" s="14" t="s">
        <v>415</v>
      </c>
      <c r="D1016" s="14" t="s">
        <v>8343</v>
      </c>
      <c r="E1016" s="14" t="s">
        <v>7274</v>
      </c>
    </row>
    <row r="1017">
      <c r="A1017" s="2036">
        <v>44909.0</v>
      </c>
      <c r="B1017" s="14" t="s">
        <v>8246</v>
      </c>
      <c r="C1017" s="14" t="s">
        <v>415</v>
      </c>
      <c r="D1017" s="14" t="s">
        <v>8341</v>
      </c>
      <c r="E1017" s="14" t="s">
        <v>7379</v>
      </c>
    </row>
    <row r="1018">
      <c r="A1018" s="2036">
        <v>44909.0</v>
      </c>
      <c r="B1018" s="14" t="s">
        <v>8242</v>
      </c>
      <c r="C1018" s="14" t="s">
        <v>415</v>
      </c>
      <c r="D1018" s="14" t="s">
        <v>8362</v>
      </c>
      <c r="E1018" s="14" t="s">
        <v>7328</v>
      </c>
    </row>
    <row r="1019">
      <c r="A1019" s="2036">
        <v>44918.0</v>
      </c>
      <c r="B1019" s="14" t="s">
        <v>8246</v>
      </c>
      <c r="C1019" s="14" t="s">
        <v>337</v>
      </c>
      <c r="D1019" s="14" t="s">
        <v>8345</v>
      </c>
      <c r="E1019" s="14" t="s">
        <v>6561</v>
      </c>
    </row>
    <row r="1020">
      <c r="A1020" s="2036">
        <v>44918.0</v>
      </c>
      <c r="B1020" s="14" t="s">
        <v>8246</v>
      </c>
      <c r="C1020" s="14" t="s">
        <v>337</v>
      </c>
      <c r="D1020" s="14" t="s">
        <v>8345</v>
      </c>
      <c r="E1020" s="14" t="s">
        <v>6734</v>
      </c>
    </row>
    <row r="1021">
      <c r="A1021" s="2036">
        <v>44918.0</v>
      </c>
      <c r="B1021" s="14" t="s">
        <v>8246</v>
      </c>
      <c r="C1021" s="14" t="s">
        <v>337</v>
      </c>
      <c r="D1021" s="14" t="s">
        <v>8345</v>
      </c>
      <c r="E1021" s="14" t="s">
        <v>6748</v>
      </c>
    </row>
    <row r="1022">
      <c r="A1022" s="2036">
        <v>44918.0</v>
      </c>
      <c r="B1022" s="14" t="s">
        <v>8246</v>
      </c>
      <c r="C1022" s="14" t="s">
        <v>7550</v>
      </c>
      <c r="D1022" s="14" t="s">
        <v>8345</v>
      </c>
      <c r="E1022" s="14" t="s">
        <v>6830</v>
      </c>
    </row>
    <row r="1023">
      <c r="A1023" s="2036">
        <v>44918.0</v>
      </c>
      <c r="B1023" s="14" t="s">
        <v>8246</v>
      </c>
      <c r="C1023" s="14" t="s">
        <v>7550</v>
      </c>
      <c r="D1023" s="14" t="s">
        <v>8345</v>
      </c>
      <c r="E1023" s="14" t="s">
        <v>6884</v>
      </c>
    </row>
    <row r="1024">
      <c r="A1024" s="2036">
        <v>44918.0</v>
      </c>
      <c r="B1024" s="14" t="s">
        <v>8246</v>
      </c>
      <c r="C1024" s="14" t="s">
        <v>7550</v>
      </c>
      <c r="D1024" s="14" t="s">
        <v>8345</v>
      </c>
      <c r="E1024" s="14" t="s">
        <v>7010</v>
      </c>
    </row>
    <row r="1025">
      <c r="A1025" s="2036">
        <v>44918.0</v>
      </c>
      <c r="B1025" s="14" t="s">
        <v>8246</v>
      </c>
      <c r="C1025" s="14" t="s">
        <v>8342</v>
      </c>
      <c r="D1025" s="14" t="s">
        <v>8345</v>
      </c>
      <c r="E1025" s="14" t="s">
        <v>7129</v>
      </c>
    </row>
    <row r="1026">
      <c r="A1026" s="2036">
        <v>44918.0</v>
      </c>
      <c r="B1026" s="14" t="s">
        <v>8246</v>
      </c>
      <c r="C1026" s="14" t="s">
        <v>8342</v>
      </c>
      <c r="D1026" s="14" t="s">
        <v>8345</v>
      </c>
      <c r="E1026" s="14" t="s">
        <v>7111</v>
      </c>
    </row>
    <row r="1027">
      <c r="A1027" s="2036">
        <v>44918.0</v>
      </c>
      <c r="B1027" s="14" t="s">
        <v>8246</v>
      </c>
      <c r="C1027" s="14" t="s">
        <v>8342</v>
      </c>
      <c r="D1027" s="14" t="s">
        <v>8345</v>
      </c>
      <c r="E1027" s="14" t="s">
        <v>8353</v>
      </c>
    </row>
    <row r="1028">
      <c r="A1028" s="2036">
        <v>44934.0</v>
      </c>
      <c r="B1028" s="14" t="s">
        <v>8242</v>
      </c>
      <c r="C1028" s="14" t="s">
        <v>337</v>
      </c>
      <c r="D1028" s="14" t="s">
        <v>8345</v>
      </c>
      <c r="E1028" s="14" t="s">
        <v>1226</v>
      </c>
    </row>
    <row r="1029">
      <c r="A1029" s="2036">
        <v>44934.0</v>
      </c>
      <c r="B1029" s="14" t="s">
        <v>8242</v>
      </c>
      <c r="C1029" s="14" t="s">
        <v>337</v>
      </c>
      <c r="D1029" s="14" t="s">
        <v>8345</v>
      </c>
      <c r="E1029" s="14" t="s">
        <v>6697</v>
      </c>
    </row>
    <row r="1030">
      <c r="A1030" s="2036">
        <v>44934.0</v>
      </c>
      <c r="B1030" s="14" t="s">
        <v>8242</v>
      </c>
      <c r="C1030" s="14" t="s">
        <v>337</v>
      </c>
      <c r="D1030" s="14" t="s">
        <v>8345</v>
      </c>
      <c r="E1030" s="14" t="s">
        <v>6748</v>
      </c>
    </row>
    <row r="1031">
      <c r="A1031" s="2036">
        <v>44934.0</v>
      </c>
      <c r="B1031" s="14" t="s">
        <v>8242</v>
      </c>
      <c r="C1031" s="14" t="s">
        <v>7550</v>
      </c>
      <c r="D1031" s="14" t="s">
        <v>8345</v>
      </c>
      <c r="E1031" s="14" t="s">
        <v>6977</v>
      </c>
    </row>
    <row r="1032">
      <c r="A1032" s="2036">
        <v>44934.0</v>
      </c>
      <c r="B1032" s="14" t="s">
        <v>8242</v>
      </c>
      <c r="C1032" s="14" t="s">
        <v>7550</v>
      </c>
      <c r="D1032" s="14" t="s">
        <v>8345</v>
      </c>
      <c r="E1032" s="14" t="s">
        <v>6947</v>
      </c>
    </row>
    <row r="1033">
      <c r="A1033" s="2036">
        <v>44934.0</v>
      </c>
      <c r="B1033" s="14" t="s">
        <v>8242</v>
      </c>
      <c r="C1033" s="14" t="s">
        <v>7550</v>
      </c>
      <c r="D1033" s="14" t="s">
        <v>8345</v>
      </c>
      <c r="E1033" s="14" t="s">
        <v>6878</v>
      </c>
    </row>
    <row r="1034">
      <c r="A1034" s="2036">
        <v>44934.0</v>
      </c>
      <c r="B1034" s="14" t="s">
        <v>8242</v>
      </c>
      <c r="C1034" s="14" t="s">
        <v>8342</v>
      </c>
      <c r="D1034" s="14" t="s">
        <v>8345</v>
      </c>
      <c r="E1034" s="14" t="s">
        <v>7149</v>
      </c>
    </row>
    <row r="1035">
      <c r="A1035" s="2036">
        <v>44934.0</v>
      </c>
      <c r="B1035" s="14" t="s">
        <v>8242</v>
      </c>
      <c r="C1035" s="14" t="s">
        <v>8342</v>
      </c>
      <c r="D1035" s="14" t="s">
        <v>8345</v>
      </c>
      <c r="E1035" s="14" t="s">
        <v>7099</v>
      </c>
    </row>
    <row r="1036">
      <c r="A1036" s="2036">
        <v>44934.0</v>
      </c>
      <c r="B1036" s="14" t="s">
        <v>8242</v>
      </c>
      <c r="C1036" s="14" t="s">
        <v>8342</v>
      </c>
      <c r="D1036" s="14" t="s">
        <v>8345</v>
      </c>
      <c r="E1036" s="14" t="s">
        <v>8354</v>
      </c>
    </row>
    <row r="1037">
      <c r="A1037" s="2036">
        <v>44934.0</v>
      </c>
      <c r="B1037" s="14" t="s">
        <v>8242</v>
      </c>
      <c r="C1037" s="14" t="s">
        <v>415</v>
      </c>
      <c r="D1037" s="14" t="s">
        <v>8365</v>
      </c>
      <c r="E1037" s="14" t="s">
        <v>7322</v>
      </c>
    </row>
    <row r="1038">
      <c r="A1038" s="2036">
        <v>44934.0</v>
      </c>
      <c r="B1038" s="14" t="s">
        <v>8242</v>
      </c>
      <c r="C1038" s="14" t="s">
        <v>415</v>
      </c>
      <c r="D1038" s="14" t="s">
        <v>8365</v>
      </c>
      <c r="E1038" s="14" t="s">
        <v>7310</v>
      </c>
    </row>
    <row r="1039">
      <c r="A1039" s="2036">
        <v>44934.0</v>
      </c>
      <c r="B1039" s="14" t="s">
        <v>8246</v>
      </c>
      <c r="C1039" s="14" t="s">
        <v>415</v>
      </c>
      <c r="D1039" s="14" t="s">
        <v>8337</v>
      </c>
      <c r="E1039" s="14" t="s">
        <v>7414</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8242</v>
      </c>
      <c r="H1" s="14" t="s">
        <v>8246</v>
      </c>
      <c r="O1" s="14" t="s">
        <v>8310</v>
      </c>
    </row>
    <row r="2">
      <c r="A2" s="14" t="s">
        <v>176</v>
      </c>
      <c r="B2">
        <f>countif(B24:B10018,"R")</f>
        <v>3</v>
      </c>
      <c r="C2">
        <f>(B2/(B2+B3+B4))*100</f>
        <v>42.85714286</v>
      </c>
      <c r="D2">
        <f>countif(D24:D10018,"R")</f>
        <v>4</v>
      </c>
      <c r="E2">
        <f>(D2/(D2+D3+D4))*100</f>
        <v>57.14285714</v>
      </c>
      <c r="F2">
        <f>countif(F24:F10018,"R")</f>
        <v>0</v>
      </c>
      <c r="G2">
        <f>(F2/(F2+F3+F4))*100</f>
        <v>0</v>
      </c>
      <c r="H2" s="14" t="s">
        <v>176</v>
      </c>
      <c r="I2">
        <f>countif(I24:I10018,"R")</f>
        <v>33</v>
      </c>
      <c r="J2">
        <f>(I2/(I2+I3+I4))*100</f>
        <v>39.28571429</v>
      </c>
      <c r="K2">
        <f>countif(K24:K10018,"R")</f>
        <v>28</v>
      </c>
      <c r="L2">
        <f>(K2/(K2+K3+K4))*100</f>
        <v>33.33333333</v>
      </c>
      <c r="M2">
        <f>countif(M24:M10018,"R")</f>
        <v>28</v>
      </c>
      <c r="N2">
        <f>(M2/(M2+M3+M4))*100</f>
        <v>33.33333333</v>
      </c>
      <c r="O2" s="14" t="s">
        <v>176</v>
      </c>
      <c r="P2">
        <f>countif(P24:P10018,"R")</f>
        <v>1</v>
      </c>
      <c r="Q2">
        <f>(P2/(P2+P3+P4))*100</f>
        <v>25</v>
      </c>
      <c r="R2">
        <f>countif(R24:R10018,"R")</f>
        <v>2</v>
      </c>
      <c r="S2">
        <f>(R2/(R2+R3+R4))*100</f>
        <v>50</v>
      </c>
      <c r="T2">
        <f>countif(T24:T10018,"R")</f>
        <v>1</v>
      </c>
      <c r="U2">
        <f>(T2/(T2+T3+T4))*100</f>
        <v>25</v>
      </c>
    </row>
    <row r="3">
      <c r="A3" s="14" t="s">
        <v>386</v>
      </c>
      <c r="B3">
        <f>countif(B24:B10019,"SR")</f>
        <v>4</v>
      </c>
      <c r="C3">
        <f>(B3/(B2+B3+B4))*100</f>
        <v>57.14285714</v>
      </c>
      <c r="D3">
        <f>countif(D24:D10019,"SR")</f>
        <v>3</v>
      </c>
      <c r="E3">
        <f>(D3/(D2+D3+D4))*100</f>
        <v>42.85714286</v>
      </c>
      <c r="F3">
        <f>countif(F24:F10019,"SR")</f>
        <v>5</v>
      </c>
      <c r="G3">
        <f>(F3/(F2+F3+F4))*100</f>
        <v>71.42857143</v>
      </c>
      <c r="H3" s="14" t="s">
        <v>386</v>
      </c>
      <c r="I3">
        <f>countif(I24:I10019,"SR")</f>
        <v>42</v>
      </c>
      <c r="J3">
        <f>(I3/(I2+I3+I4))*100</f>
        <v>50</v>
      </c>
      <c r="K3">
        <f>countif(K24:K10019,"SR")</f>
        <v>50</v>
      </c>
      <c r="L3">
        <f>(K3/(K2+K3+K4))*100</f>
        <v>59.52380952</v>
      </c>
      <c r="M3">
        <f>countif(M24:M10019,"SR")</f>
        <v>51</v>
      </c>
      <c r="N3">
        <f>(M3/(M2+M3+M4))*100</f>
        <v>60.71428571</v>
      </c>
      <c r="O3" s="14" t="s">
        <v>386</v>
      </c>
      <c r="P3">
        <f>countif(P24:P10019,"SR")</f>
        <v>2</v>
      </c>
      <c r="Q3">
        <f>(P3/(P2+P3+P4))*100</f>
        <v>50</v>
      </c>
      <c r="R3">
        <f>countif(R24:R10019,"SR")</f>
        <v>1</v>
      </c>
      <c r="S3">
        <f>(R3/(R2+R3+R4))*100</f>
        <v>25</v>
      </c>
      <c r="T3">
        <f>countif(T24:T10019,"SR")</f>
        <v>3</v>
      </c>
      <c r="U3">
        <f>(T3/(T2+T3+T4))*100</f>
        <v>75</v>
      </c>
    </row>
    <row r="4">
      <c r="A4" s="14" t="s">
        <v>212</v>
      </c>
      <c r="B4">
        <f>countif(B24:B10018,"SSR")</f>
        <v>0</v>
      </c>
      <c r="C4">
        <f>(B4/(B2+B3+B4))*100</f>
        <v>0</v>
      </c>
      <c r="D4">
        <f>countif(D24:D10018,"SSR")</f>
        <v>0</v>
      </c>
      <c r="E4">
        <f>(D4/(D2+D3+D4))*100</f>
        <v>0</v>
      </c>
      <c r="F4">
        <f>countif(F24:F10018,"SSR")</f>
        <v>2</v>
      </c>
      <c r="G4">
        <f>(F4/(F2+F3+F4))*100</f>
        <v>28.57142857</v>
      </c>
      <c r="H4" s="14" t="s">
        <v>212</v>
      </c>
      <c r="I4">
        <f>countif(I24:I10018,"SSR")</f>
        <v>9</v>
      </c>
      <c r="J4">
        <f>(I4/(I2+I3+I4))*100</f>
        <v>10.71428571</v>
      </c>
      <c r="K4">
        <f>countif(K24:K10018,"SSR")</f>
        <v>6</v>
      </c>
      <c r="L4">
        <f>(K4/(K2+K3+K4))*100</f>
        <v>7.142857143</v>
      </c>
      <c r="M4">
        <f>countif(M24:M10018,"SSR")</f>
        <v>5</v>
      </c>
      <c r="N4">
        <f>(M4/(M2+M3+M4))*100</f>
        <v>5.952380952</v>
      </c>
      <c r="O4" s="14" t="s">
        <v>212</v>
      </c>
      <c r="P4">
        <f>countif(P24:P10018,"SSR")</f>
        <v>1</v>
      </c>
      <c r="Q4">
        <f>(P4/(P2+P3+P4))*100</f>
        <v>25</v>
      </c>
      <c r="R4">
        <f>countif(R24:R10018,"SSR")</f>
        <v>1</v>
      </c>
      <c r="S4">
        <f>(R4/(R2+R3+R4))*100</f>
        <v>25</v>
      </c>
      <c r="T4">
        <f>countif(T24:T10018,"SSR")</f>
        <v>0</v>
      </c>
      <c r="U4">
        <f>(T4/(T2+T3+T4))*100</f>
        <v>0</v>
      </c>
    </row>
    <row r="5">
      <c r="A5" s="14" t="s">
        <v>8181</v>
      </c>
      <c r="B5" s="14" t="s">
        <v>8377</v>
      </c>
      <c r="C5" s="14" t="s">
        <v>8378</v>
      </c>
      <c r="D5" s="14" t="s">
        <v>8379</v>
      </c>
      <c r="E5" s="14" t="s">
        <v>8380</v>
      </c>
      <c r="F5" s="14" t="s">
        <v>8381</v>
      </c>
      <c r="G5" s="14" t="s">
        <v>8382</v>
      </c>
      <c r="H5" s="14" t="s">
        <v>8181</v>
      </c>
      <c r="I5" s="14" t="s">
        <v>8377</v>
      </c>
      <c r="J5" s="14" t="s">
        <v>8378</v>
      </c>
      <c r="K5" s="14" t="s">
        <v>8379</v>
      </c>
      <c r="L5" s="14" t="s">
        <v>8380</v>
      </c>
      <c r="M5" s="14" t="s">
        <v>8381</v>
      </c>
      <c r="N5" s="14" t="s">
        <v>8382</v>
      </c>
      <c r="O5" s="14" t="s">
        <v>8181</v>
      </c>
      <c r="P5" s="14" t="s">
        <v>8377</v>
      </c>
      <c r="Q5" s="14" t="s">
        <v>8378</v>
      </c>
      <c r="R5" s="14" t="s">
        <v>8379</v>
      </c>
      <c r="S5" s="14" t="s">
        <v>8380</v>
      </c>
      <c r="T5" s="14" t="s">
        <v>8381</v>
      </c>
      <c r="U5" s="14" t="s">
        <v>8382</v>
      </c>
    </row>
    <row r="6">
      <c r="A6" s="2033"/>
      <c r="B6" s="14"/>
      <c r="C6" s="14"/>
      <c r="D6" s="14"/>
      <c r="E6" s="14"/>
      <c r="F6" s="14"/>
      <c r="G6" s="14"/>
      <c r="H6" s="2033">
        <v>44538.0</v>
      </c>
      <c r="I6" s="14" t="s">
        <v>386</v>
      </c>
      <c r="J6" s="14" t="s">
        <v>8192</v>
      </c>
      <c r="K6" s="14" t="s">
        <v>386</v>
      </c>
      <c r="L6" s="14" t="s">
        <v>8299</v>
      </c>
      <c r="M6" s="14" t="s">
        <v>176</v>
      </c>
      <c r="N6" s="14" t="s">
        <v>8383</v>
      </c>
      <c r="O6" s="2033"/>
      <c r="P6" s="14"/>
      <c r="Q6" s="14"/>
      <c r="R6" s="14"/>
      <c r="S6" s="14"/>
      <c r="T6" s="14"/>
      <c r="U6" s="14"/>
    </row>
    <row r="7">
      <c r="A7" s="2033"/>
      <c r="B7" s="14"/>
      <c r="C7" s="14"/>
      <c r="D7" s="14"/>
      <c r="E7" s="14"/>
      <c r="F7" s="14"/>
      <c r="G7" s="14"/>
      <c r="H7" s="2033">
        <v>44539.0</v>
      </c>
      <c r="I7" s="14" t="s">
        <v>176</v>
      </c>
      <c r="J7" s="14" t="s">
        <v>8298</v>
      </c>
      <c r="K7" s="14" t="s">
        <v>212</v>
      </c>
      <c r="L7" s="14" t="s">
        <v>8257</v>
      </c>
      <c r="M7" s="14" t="s">
        <v>386</v>
      </c>
      <c r="N7" s="14" t="s">
        <v>8245</v>
      </c>
      <c r="O7" s="2033"/>
      <c r="P7" s="14"/>
      <c r="Q7" s="14"/>
      <c r="R7" s="14"/>
      <c r="S7" s="14"/>
      <c r="T7" s="14"/>
      <c r="U7" s="14"/>
    </row>
    <row r="8">
      <c r="A8" s="2033"/>
      <c r="B8" s="14"/>
      <c r="C8" s="14"/>
      <c r="D8" s="14"/>
      <c r="E8" s="14"/>
      <c r="F8" s="14"/>
      <c r="G8" s="14"/>
      <c r="H8" s="2033">
        <v>44540.0</v>
      </c>
      <c r="I8" s="14" t="s">
        <v>176</v>
      </c>
      <c r="J8" s="14" t="s">
        <v>8383</v>
      </c>
      <c r="K8" s="14" t="s">
        <v>386</v>
      </c>
      <c r="L8" s="14" t="s">
        <v>8302</v>
      </c>
      <c r="M8" s="14" t="s">
        <v>176</v>
      </c>
      <c r="N8" s="14" t="s">
        <v>8271</v>
      </c>
      <c r="O8" s="2033"/>
      <c r="P8" s="14"/>
      <c r="Q8" s="14"/>
      <c r="R8" s="14"/>
      <c r="S8" s="14"/>
      <c r="T8" s="14"/>
      <c r="U8" s="14"/>
    </row>
    <row r="9">
      <c r="A9" s="2033"/>
      <c r="B9" s="14"/>
      <c r="C9" s="14"/>
      <c r="D9" s="14"/>
      <c r="E9" s="14"/>
      <c r="F9" s="14"/>
      <c r="G9" s="14"/>
      <c r="H9" s="2033">
        <v>44541.0</v>
      </c>
      <c r="I9" s="14" t="s">
        <v>386</v>
      </c>
      <c r="J9" s="14" t="s">
        <v>8193</v>
      </c>
      <c r="K9" s="14" t="s">
        <v>386</v>
      </c>
      <c r="L9" s="14" t="s">
        <v>8205</v>
      </c>
      <c r="M9" s="14" t="s">
        <v>386</v>
      </c>
      <c r="N9" s="14" t="s">
        <v>8254</v>
      </c>
      <c r="O9" s="2033"/>
      <c r="P9" s="14"/>
      <c r="Q9" s="14"/>
      <c r="R9" s="14"/>
      <c r="S9" s="14"/>
      <c r="T9" s="14"/>
      <c r="U9" s="14"/>
    </row>
    <row r="10">
      <c r="A10" s="2033"/>
      <c r="B10" s="14"/>
      <c r="C10" s="14"/>
      <c r="D10" s="14"/>
      <c r="E10" s="14"/>
      <c r="F10" s="14"/>
      <c r="G10" s="14"/>
      <c r="H10" s="2033">
        <v>44542.0</v>
      </c>
      <c r="I10" s="14" t="s">
        <v>386</v>
      </c>
      <c r="J10" s="14" t="s">
        <v>8208</v>
      </c>
      <c r="K10" s="14" t="s">
        <v>386</v>
      </c>
      <c r="L10" s="14" t="s">
        <v>8309</v>
      </c>
      <c r="M10" s="14" t="s">
        <v>176</v>
      </c>
      <c r="N10" s="14" t="s">
        <v>8290</v>
      </c>
      <c r="O10" s="2033"/>
      <c r="P10" s="14"/>
      <c r="Q10" s="14"/>
      <c r="R10" s="14"/>
      <c r="S10" s="14"/>
      <c r="T10" s="14"/>
      <c r="U10" s="14"/>
    </row>
    <row r="11">
      <c r="A11" s="2033"/>
      <c r="B11" s="14"/>
      <c r="C11" s="14"/>
      <c r="D11" s="14"/>
      <c r="E11" s="14"/>
      <c r="F11" s="14"/>
      <c r="G11" s="14"/>
      <c r="H11" s="2033">
        <v>44542.0</v>
      </c>
      <c r="I11" s="14" t="s">
        <v>176</v>
      </c>
      <c r="J11" s="14" t="s">
        <v>8305</v>
      </c>
      <c r="K11" s="14" t="s">
        <v>176</v>
      </c>
      <c r="L11" s="14" t="s">
        <v>8305</v>
      </c>
      <c r="M11" s="14" t="s">
        <v>176</v>
      </c>
      <c r="N11" s="14" t="s">
        <v>8384</v>
      </c>
      <c r="O11" s="2033"/>
      <c r="P11" s="14"/>
      <c r="Q11" s="14"/>
      <c r="R11" s="14"/>
      <c r="S11" s="14"/>
      <c r="T11" s="14"/>
      <c r="U11" s="14"/>
    </row>
    <row r="12">
      <c r="A12" s="2033"/>
      <c r="B12" s="14"/>
      <c r="C12" s="14"/>
      <c r="D12" s="14"/>
      <c r="E12" s="14"/>
      <c r="F12" s="14"/>
      <c r="G12" s="14"/>
      <c r="H12" s="2033">
        <v>44543.0</v>
      </c>
      <c r="I12" s="14" t="s">
        <v>212</v>
      </c>
      <c r="J12" s="14" t="s">
        <v>7149</v>
      </c>
      <c r="K12" s="14" t="s">
        <v>386</v>
      </c>
      <c r="L12" s="14" t="s">
        <v>8257</v>
      </c>
      <c r="M12" s="14" t="s">
        <v>386</v>
      </c>
      <c r="N12" s="14" t="s">
        <v>8385</v>
      </c>
      <c r="O12" s="2033"/>
      <c r="P12" s="14"/>
      <c r="Q12" s="14"/>
      <c r="R12" s="14"/>
      <c r="S12" s="14"/>
      <c r="T12" s="14"/>
      <c r="U12" s="14"/>
    </row>
    <row r="13">
      <c r="A13" s="2033"/>
      <c r="B13" s="14"/>
      <c r="C13" s="14"/>
      <c r="D13" s="14"/>
      <c r="E13" s="14"/>
      <c r="F13" s="14"/>
      <c r="G13" s="14"/>
      <c r="H13" s="2033">
        <v>44543.0</v>
      </c>
      <c r="I13" s="14" t="s">
        <v>386</v>
      </c>
      <c r="J13" s="14" t="s">
        <v>8245</v>
      </c>
      <c r="K13" s="14" t="s">
        <v>386</v>
      </c>
      <c r="L13" s="14" t="s">
        <v>8244</v>
      </c>
      <c r="M13" s="14" t="s">
        <v>386</v>
      </c>
      <c r="N13" s="14" t="s">
        <v>8303</v>
      </c>
      <c r="O13" s="2033"/>
      <c r="P13" s="14"/>
      <c r="Q13" s="14"/>
      <c r="R13" s="14"/>
      <c r="S13" s="14"/>
      <c r="T13" s="14"/>
      <c r="U13" s="14"/>
    </row>
    <row r="14">
      <c r="A14" s="2033"/>
      <c r="B14" s="14"/>
      <c r="C14" s="14"/>
      <c r="D14" s="14"/>
      <c r="E14" s="14"/>
      <c r="F14" s="14"/>
      <c r="G14" s="14"/>
      <c r="H14" s="2033">
        <v>44544.0</v>
      </c>
      <c r="I14" s="14" t="s">
        <v>386</v>
      </c>
      <c r="J14" s="14" t="s">
        <v>8311</v>
      </c>
      <c r="K14" s="14" t="s">
        <v>386</v>
      </c>
      <c r="L14" s="14" t="s">
        <v>8209</v>
      </c>
      <c r="M14" s="14" t="s">
        <v>386</v>
      </c>
      <c r="N14" s="14" t="s">
        <v>8288</v>
      </c>
      <c r="O14" s="2033"/>
      <c r="P14" s="14"/>
      <c r="Q14" s="14"/>
      <c r="R14" s="14"/>
      <c r="S14" s="14"/>
      <c r="T14" s="14"/>
      <c r="U14" s="14"/>
    </row>
    <row r="15">
      <c r="A15" s="2033"/>
      <c r="B15" s="14"/>
      <c r="C15" s="14"/>
      <c r="D15" s="14"/>
      <c r="E15" s="14"/>
      <c r="F15" s="14"/>
      <c r="G15" s="14"/>
      <c r="H15" s="2033">
        <v>44544.0</v>
      </c>
      <c r="I15" s="14" t="s">
        <v>176</v>
      </c>
      <c r="J15" s="14" t="s">
        <v>8271</v>
      </c>
      <c r="K15" s="14" t="s">
        <v>386</v>
      </c>
      <c r="L15" s="14" t="s">
        <v>8386</v>
      </c>
      <c r="M15" s="14" t="s">
        <v>386</v>
      </c>
      <c r="N15" s="14" t="s">
        <v>8251</v>
      </c>
      <c r="O15" s="2033"/>
      <c r="P15" s="14"/>
      <c r="Q15" s="14"/>
      <c r="R15" s="14"/>
      <c r="S15" s="14"/>
      <c r="T15" s="14"/>
      <c r="U15" s="14"/>
    </row>
    <row r="16">
      <c r="A16" s="2033"/>
      <c r="B16" s="14"/>
      <c r="C16" s="14"/>
      <c r="D16" s="14"/>
      <c r="E16" s="14"/>
      <c r="F16" s="14"/>
      <c r="G16" s="14"/>
      <c r="H16" s="2033">
        <v>44545.0</v>
      </c>
      <c r="I16" s="14" t="s">
        <v>176</v>
      </c>
      <c r="J16" s="14" t="s">
        <v>8387</v>
      </c>
      <c r="K16" s="14" t="s">
        <v>386</v>
      </c>
      <c r="L16" s="14" t="s">
        <v>8257</v>
      </c>
      <c r="M16" s="14" t="s">
        <v>386</v>
      </c>
      <c r="N16" s="14" t="s">
        <v>8212</v>
      </c>
      <c r="O16" s="2033"/>
      <c r="P16" s="14"/>
      <c r="Q16" s="14"/>
      <c r="R16" s="14"/>
      <c r="S16" s="14"/>
      <c r="T16" s="14"/>
      <c r="U16" s="14"/>
    </row>
    <row r="17">
      <c r="A17" s="2033"/>
      <c r="B17" s="14"/>
      <c r="C17" s="14"/>
      <c r="D17" s="14"/>
      <c r="E17" s="14"/>
      <c r="F17" s="14"/>
      <c r="G17" s="14"/>
      <c r="H17" s="2033">
        <v>44546.0</v>
      </c>
      <c r="I17" s="14" t="s">
        <v>386</v>
      </c>
      <c r="J17" s="14" t="s">
        <v>8278</v>
      </c>
      <c r="K17" s="14" t="s">
        <v>386</v>
      </c>
      <c r="L17" s="14" t="s">
        <v>8248</v>
      </c>
      <c r="M17" s="14" t="s">
        <v>386</v>
      </c>
      <c r="N17" s="14" t="s">
        <v>8265</v>
      </c>
      <c r="O17" s="2033"/>
      <c r="P17" s="14"/>
      <c r="Q17" s="14"/>
      <c r="R17" s="14"/>
      <c r="S17" s="14"/>
      <c r="T17" s="14"/>
      <c r="U17" s="14"/>
    </row>
    <row r="18">
      <c r="A18" s="2033"/>
      <c r="B18" s="14"/>
      <c r="C18" s="14"/>
      <c r="D18" s="14"/>
      <c r="E18" s="14"/>
      <c r="F18" s="14"/>
      <c r="G18" s="14"/>
      <c r="H18" s="2033">
        <v>44546.0</v>
      </c>
      <c r="I18" s="14" t="s">
        <v>386</v>
      </c>
      <c r="J18" s="14" t="s">
        <v>8207</v>
      </c>
      <c r="K18" s="14" t="s">
        <v>176</v>
      </c>
      <c r="L18" s="14" t="s">
        <v>8306</v>
      </c>
      <c r="M18" s="14" t="s">
        <v>176</v>
      </c>
      <c r="N18" s="14" t="s">
        <v>8285</v>
      </c>
      <c r="O18" s="2033"/>
      <c r="P18" s="14"/>
      <c r="Q18" s="14"/>
      <c r="R18" s="14"/>
      <c r="S18" s="14"/>
      <c r="T18" s="14"/>
      <c r="U18" s="14"/>
    </row>
    <row r="19">
      <c r="A19" s="2033"/>
      <c r="B19" s="14"/>
      <c r="C19" s="14"/>
      <c r="D19" s="14"/>
      <c r="E19" s="14"/>
      <c r="F19" s="14"/>
      <c r="G19" s="14"/>
      <c r="H19" s="2033">
        <v>44547.0</v>
      </c>
      <c r="I19" s="14" t="s">
        <v>386</v>
      </c>
      <c r="J19" s="14" t="s">
        <v>8265</v>
      </c>
      <c r="K19" s="14" t="s">
        <v>212</v>
      </c>
      <c r="L19" s="14" t="s">
        <v>6798</v>
      </c>
      <c r="M19" s="14" t="s">
        <v>386</v>
      </c>
      <c r="N19" s="14" t="s">
        <v>8272</v>
      </c>
      <c r="O19" s="2033"/>
      <c r="P19" s="14"/>
      <c r="Q19" s="14"/>
      <c r="R19" s="14"/>
      <c r="S19" s="14"/>
      <c r="T19" s="14"/>
      <c r="U19" s="14"/>
    </row>
    <row r="20">
      <c r="A20" s="2033"/>
      <c r="B20" s="14"/>
      <c r="C20" s="14"/>
      <c r="D20" s="14"/>
      <c r="E20" s="14"/>
      <c r="F20" s="14"/>
      <c r="G20" s="14"/>
      <c r="H20" s="2033">
        <v>44547.0</v>
      </c>
      <c r="I20" s="14" t="s">
        <v>176</v>
      </c>
      <c r="J20" s="14" t="s">
        <v>8332</v>
      </c>
      <c r="K20" s="14" t="s">
        <v>176</v>
      </c>
      <c r="L20" s="14" t="s">
        <v>8306</v>
      </c>
      <c r="M20" s="14" t="s">
        <v>386</v>
      </c>
      <c r="N20" s="14" t="s">
        <v>8217</v>
      </c>
      <c r="O20" s="2033"/>
      <c r="P20" s="14"/>
      <c r="Q20" s="14"/>
      <c r="R20" s="14"/>
      <c r="S20" s="14"/>
      <c r="T20" s="14"/>
      <c r="U20" s="14"/>
    </row>
    <row r="21">
      <c r="A21" s="2033"/>
      <c r="B21" s="14"/>
      <c r="C21" s="14"/>
      <c r="D21" s="14"/>
      <c r="E21" s="14"/>
      <c r="F21" s="14"/>
      <c r="G21" s="14"/>
      <c r="H21" s="2033">
        <v>44548.0</v>
      </c>
      <c r="I21" s="14" t="s">
        <v>386</v>
      </c>
      <c r="J21" s="14" t="s">
        <v>8385</v>
      </c>
      <c r="K21" s="14" t="s">
        <v>386</v>
      </c>
      <c r="L21" s="14" t="s">
        <v>8250</v>
      </c>
      <c r="M21" s="14" t="s">
        <v>386</v>
      </c>
      <c r="N21" s="14" t="s">
        <v>8207</v>
      </c>
      <c r="O21" s="2033"/>
      <c r="P21" s="14"/>
      <c r="Q21" s="14"/>
      <c r="R21" s="14"/>
      <c r="S21" s="14"/>
      <c r="T21" s="14"/>
      <c r="U21" s="14"/>
    </row>
    <row r="22">
      <c r="A22" s="2033"/>
      <c r="B22" s="14"/>
      <c r="C22" s="14"/>
      <c r="D22" s="14"/>
      <c r="E22" s="14"/>
      <c r="F22" s="14"/>
      <c r="G22" s="14"/>
      <c r="H22" s="2033">
        <v>44548.0</v>
      </c>
      <c r="I22" s="14" t="s">
        <v>386</v>
      </c>
      <c r="J22" s="14" t="s">
        <v>8265</v>
      </c>
      <c r="K22" s="14" t="s">
        <v>176</v>
      </c>
      <c r="L22" s="14" t="s">
        <v>8383</v>
      </c>
      <c r="M22" s="14" t="s">
        <v>386</v>
      </c>
      <c r="N22" s="14" t="s">
        <v>8284</v>
      </c>
      <c r="O22" s="2033"/>
      <c r="P22" s="14"/>
      <c r="Q22" s="14"/>
      <c r="R22" s="14"/>
      <c r="S22" s="14"/>
      <c r="T22" s="14"/>
      <c r="U22" s="14"/>
    </row>
    <row r="23">
      <c r="A23" s="2033"/>
      <c r="B23" s="14"/>
      <c r="C23" s="14"/>
      <c r="D23" s="14"/>
      <c r="E23" s="14"/>
      <c r="F23" s="14"/>
      <c r="G23" s="14"/>
      <c r="H23" s="2033">
        <v>44548.0</v>
      </c>
      <c r="I23" s="14" t="s">
        <v>386</v>
      </c>
      <c r="J23" s="14" t="s">
        <v>8217</v>
      </c>
      <c r="K23" s="14" t="s">
        <v>176</v>
      </c>
      <c r="L23" s="14" t="s">
        <v>8285</v>
      </c>
      <c r="M23" s="14" t="s">
        <v>176</v>
      </c>
      <c r="N23" s="14" t="s">
        <v>8290</v>
      </c>
      <c r="O23" s="2033"/>
      <c r="P23" s="14"/>
      <c r="Q23" s="14"/>
      <c r="R23" s="14"/>
      <c r="S23" s="14"/>
      <c r="T23" s="14"/>
      <c r="U23" s="14"/>
    </row>
    <row r="24">
      <c r="A24" s="2033">
        <v>44670.0</v>
      </c>
      <c r="B24" s="14" t="s">
        <v>386</v>
      </c>
      <c r="C24" s="14" t="s">
        <v>8212</v>
      </c>
      <c r="D24" s="14" t="s">
        <v>176</v>
      </c>
      <c r="E24" s="14" t="s">
        <v>8306</v>
      </c>
      <c r="F24" s="14" t="s">
        <v>386</v>
      </c>
      <c r="G24" s="14" t="s">
        <v>8277</v>
      </c>
      <c r="H24" s="2033">
        <v>44670.0</v>
      </c>
      <c r="I24" s="14" t="s">
        <v>176</v>
      </c>
      <c r="J24" s="14" t="s">
        <v>8304</v>
      </c>
      <c r="K24" s="14" t="s">
        <v>386</v>
      </c>
      <c r="L24" s="14" t="s">
        <v>8192</v>
      </c>
      <c r="M24" s="14" t="s">
        <v>386</v>
      </c>
      <c r="N24" s="14" t="s">
        <v>8303</v>
      </c>
      <c r="O24" s="2033">
        <v>44670.0</v>
      </c>
      <c r="P24" s="14" t="s">
        <v>176</v>
      </c>
      <c r="Q24" s="14" t="s">
        <v>8290</v>
      </c>
      <c r="R24" s="14" t="s">
        <v>176</v>
      </c>
      <c r="S24" s="14" t="s">
        <v>8388</v>
      </c>
      <c r="T24" s="14" t="s">
        <v>176</v>
      </c>
      <c r="U24" s="14" t="s">
        <v>8306</v>
      </c>
    </row>
    <row r="25">
      <c r="A25" s="2033">
        <v>44671.0</v>
      </c>
      <c r="B25" s="14" t="s">
        <v>176</v>
      </c>
      <c r="C25" s="14" t="s">
        <v>8389</v>
      </c>
      <c r="D25" s="14" t="s">
        <v>176</v>
      </c>
      <c r="E25" s="14" t="s">
        <v>8390</v>
      </c>
      <c r="F25" s="14" t="s">
        <v>386</v>
      </c>
      <c r="G25" s="14" t="s">
        <v>8276</v>
      </c>
      <c r="H25" s="2033">
        <v>44683.0</v>
      </c>
      <c r="I25" s="14" t="s">
        <v>212</v>
      </c>
      <c r="J25" s="14" t="s">
        <v>8367</v>
      </c>
      <c r="K25" s="14" t="s">
        <v>386</v>
      </c>
      <c r="L25" s="14" t="s">
        <v>8300</v>
      </c>
      <c r="M25" s="14" t="s">
        <v>176</v>
      </c>
      <c r="N25" s="14" t="s">
        <v>8252</v>
      </c>
      <c r="O25" s="2033">
        <v>44721.0</v>
      </c>
      <c r="P25" s="14" t="s">
        <v>386</v>
      </c>
      <c r="Q25" s="14" t="s">
        <v>8391</v>
      </c>
      <c r="R25" s="14" t="s">
        <v>212</v>
      </c>
      <c r="S25" s="14" t="s">
        <v>7084</v>
      </c>
      <c r="T25" s="14" t="s">
        <v>386</v>
      </c>
      <c r="U25" s="14" t="s">
        <v>8189</v>
      </c>
    </row>
    <row r="26">
      <c r="A26" s="2033">
        <v>44691.0</v>
      </c>
      <c r="B26" s="14" t="s">
        <v>176</v>
      </c>
      <c r="C26" s="14" t="s">
        <v>8290</v>
      </c>
      <c r="D26" s="14" t="s">
        <v>386</v>
      </c>
      <c r="E26" s="14" t="s">
        <v>8220</v>
      </c>
      <c r="F26" s="14" t="s">
        <v>212</v>
      </c>
      <c r="G26" s="14" t="s">
        <v>6959</v>
      </c>
      <c r="H26" s="2033">
        <v>44683.0</v>
      </c>
      <c r="I26" s="14" t="s">
        <v>386</v>
      </c>
      <c r="J26" s="14" t="s">
        <v>8217</v>
      </c>
      <c r="K26" s="14" t="s">
        <v>386</v>
      </c>
      <c r="L26" s="14" t="s">
        <v>8276</v>
      </c>
      <c r="M26" s="14" t="s">
        <v>386</v>
      </c>
      <c r="N26" s="14" t="s">
        <v>8247</v>
      </c>
      <c r="O26" s="2033">
        <v>44722.0</v>
      </c>
      <c r="P26" s="14" t="s">
        <v>212</v>
      </c>
      <c r="Q26" s="14" t="s">
        <v>8367</v>
      </c>
      <c r="R26" s="14" t="s">
        <v>176</v>
      </c>
      <c r="S26" s="14" t="s">
        <v>8286</v>
      </c>
      <c r="T26" s="14" t="s">
        <v>386</v>
      </c>
      <c r="U26" s="14" t="s">
        <v>8248</v>
      </c>
    </row>
    <row r="27">
      <c r="A27" s="2033">
        <v>44722.0</v>
      </c>
      <c r="B27" s="14" t="s">
        <v>386</v>
      </c>
      <c r="C27" s="14" t="s">
        <v>8303</v>
      </c>
      <c r="D27" s="14" t="s">
        <v>176</v>
      </c>
      <c r="E27" s="14" t="s">
        <v>8383</v>
      </c>
      <c r="F27" s="14" t="s">
        <v>212</v>
      </c>
      <c r="G27" s="14" t="s">
        <v>6785</v>
      </c>
      <c r="H27" s="2033">
        <v>44684.0</v>
      </c>
      <c r="I27" s="14" t="s">
        <v>176</v>
      </c>
      <c r="J27" s="14" t="s">
        <v>8285</v>
      </c>
      <c r="K27" s="14" t="s">
        <v>176</v>
      </c>
      <c r="L27" s="14" t="s">
        <v>8383</v>
      </c>
      <c r="M27" s="14" t="s">
        <v>386</v>
      </c>
      <c r="N27" s="14" t="s">
        <v>8276</v>
      </c>
      <c r="O27" s="2033">
        <v>44723.0</v>
      </c>
      <c r="P27" s="14" t="s">
        <v>386</v>
      </c>
      <c r="Q27" s="14" t="s">
        <v>8210</v>
      </c>
      <c r="R27" s="14" t="s">
        <v>386</v>
      </c>
      <c r="S27" s="14" t="s">
        <v>8283</v>
      </c>
      <c r="T27" s="14" t="s">
        <v>386</v>
      </c>
      <c r="U27" s="14" t="s">
        <v>8299</v>
      </c>
    </row>
    <row r="28">
      <c r="A28" s="2033">
        <v>44723.0</v>
      </c>
      <c r="B28" s="14" t="s">
        <v>176</v>
      </c>
      <c r="C28" s="14" t="s">
        <v>8285</v>
      </c>
      <c r="D28" s="14" t="s">
        <v>386</v>
      </c>
      <c r="E28" s="14" t="s">
        <v>8307</v>
      </c>
      <c r="F28" s="14" t="s">
        <v>386</v>
      </c>
      <c r="G28" s="14" t="s">
        <v>8213</v>
      </c>
      <c r="H28" s="2033">
        <v>44684.0</v>
      </c>
      <c r="I28" s="14" t="s">
        <v>212</v>
      </c>
      <c r="J28" s="14" t="s">
        <v>6554</v>
      </c>
      <c r="K28" s="14" t="s">
        <v>386</v>
      </c>
      <c r="L28" s="14" t="s">
        <v>8187</v>
      </c>
      <c r="M28" s="14" t="s">
        <v>176</v>
      </c>
      <c r="N28" s="14" t="s">
        <v>8305</v>
      </c>
    </row>
    <row r="29">
      <c r="A29" s="2033">
        <v>44724.0</v>
      </c>
      <c r="B29" s="14" t="s">
        <v>386</v>
      </c>
      <c r="C29" s="14" t="s">
        <v>8272</v>
      </c>
      <c r="D29" s="14" t="s">
        <v>176</v>
      </c>
      <c r="E29" s="14" t="s">
        <v>8286</v>
      </c>
      <c r="F29" s="14" t="s">
        <v>386</v>
      </c>
      <c r="G29" s="14" t="s">
        <v>8312</v>
      </c>
      <c r="H29" s="2033">
        <v>44685.0</v>
      </c>
      <c r="I29" s="14" t="s">
        <v>176</v>
      </c>
      <c r="J29" s="14" t="s">
        <v>8298</v>
      </c>
      <c r="K29" s="14" t="s">
        <v>386</v>
      </c>
      <c r="L29" s="14" t="s">
        <v>8245</v>
      </c>
      <c r="M29" s="14" t="s">
        <v>386</v>
      </c>
      <c r="N29" s="14" t="s">
        <v>8308</v>
      </c>
    </row>
    <row r="30">
      <c r="A30" s="2033">
        <v>44929.0</v>
      </c>
      <c r="B30" s="14" t="s">
        <v>386</v>
      </c>
      <c r="C30" s="14" t="s">
        <v>8307</v>
      </c>
      <c r="D30" s="14" t="s">
        <v>386</v>
      </c>
      <c r="E30" s="14" t="s">
        <v>8189</v>
      </c>
      <c r="F30" s="14" t="s">
        <v>386</v>
      </c>
      <c r="G30" s="14" t="s">
        <v>8218</v>
      </c>
      <c r="H30" s="2033">
        <v>44685.0</v>
      </c>
      <c r="I30" s="14" t="s">
        <v>386</v>
      </c>
      <c r="J30" s="14" t="s">
        <v>8211</v>
      </c>
      <c r="K30" s="14" t="s">
        <v>386</v>
      </c>
      <c r="L30" s="14" t="s">
        <v>8299</v>
      </c>
      <c r="M30" s="14" t="s">
        <v>176</v>
      </c>
      <c r="N30" s="14" t="s">
        <v>8392</v>
      </c>
    </row>
    <row r="31">
      <c r="A31" s="2033"/>
      <c r="B31" s="14"/>
      <c r="C31" s="14"/>
      <c r="D31" s="14"/>
      <c r="E31" s="14"/>
      <c r="F31" s="14"/>
      <c r="G31" s="14"/>
      <c r="H31" s="2033">
        <v>44686.0</v>
      </c>
      <c r="I31" s="14" t="s">
        <v>176</v>
      </c>
      <c r="J31" s="14" t="s">
        <v>8306</v>
      </c>
      <c r="K31" s="14" t="s">
        <v>176</v>
      </c>
      <c r="L31" s="14" t="s">
        <v>8390</v>
      </c>
      <c r="M31" s="14" t="s">
        <v>386</v>
      </c>
      <c r="N31" s="14" t="s">
        <v>8385</v>
      </c>
    </row>
    <row r="32">
      <c r="A32" s="2033"/>
      <c r="B32" s="14"/>
      <c r="C32" s="14"/>
      <c r="D32" s="14"/>
      <c r="E32" s="14"/>
      <c r="F32" s="14"/>
      <c r="G32" s="14"/>
      <c r="H32" s="2033">
        <v>44686.0</v>
      </c>
      <c r="I32" s="14" t="s">
        <v>212</v>
      </c>
      <c r="J32" s="14" t="s">
        <v>6818</v>
      </c>
      <c r="K32" s="14" t="s">
        <v>176</v>
      </c>
      <c r="L32" s="14" t="s">
        <v>8393</v>
      </c>
      <c r="M32" s="14" t="s">
        <v>386</v>
      </c>
      <c r="N32" s="14" t="s">
        <v>8256</v>
      </c>
    </row>
    <row r="33">
      <c r="A33" s="2033"/>
      <c r="B33" s="14"/>
      <c r="C33" s="14"/>
      <c r="D33" s="14"/>
      <c r="E33" s="14"/>
      <c r="F33" s="14"/>
      <c r="G33" s="14"/>
      <c r="H33" s="2033">
        <v>44687.0</v>
      </c>
      <c r="I33" s="14" t="s">
        <v>176</v>
      </c>
      <c r="J33" s="14" t="s">
        <v>8390</v>
      </c>
      <c r="K33" s="14" t="s">
        <v>176</v>
      </c>
      <c r="L33" s="14" t="s">
        <v>8304</v>
      </c>
      <c r="M33" s="14" t="s">
        <v>176</v>
      </c>
      <c r="N33" s="14" t="s">
        <v>8384</v>
      </c>
    </row>
    <row r="34">
      <c r="A34" s="2033"/>
      <c r="B34" s="14"/>
      <c r="C34" s="14"/>
      <c r="D34" s="14"/>
      <c r="E34" s="14"/>
      <c r="F34" s="14"/>
      <c r="G34" s="14"/>
      <c r="H34" s="2033">
        <v>44687.0</v>
      </c>
      <c r="I34" s="14" t="s">
        <v>386</v>
      </c>
      <c r="J34" s="14" t="s">
        <v>8221</v>
      </c>
      <c r="K34" s="14" t="s">
        <v>386</v>
      </c>
      <c r="L34" s="14" t="s">
        <v>8276</v>
      </c>
      <c r="M34" s="14" t="s">
        <v>386</v>
      </c>
      <c r="N34" s="14" t="s">
        <v>8245</v>
      </c>
    </row>
    <row r="35">
      <c r="A35" s="2033"/>
      <c r="B35" s="14"/>
      <c r="C35" s="14"/>
      <c r="D35" s="14"/>
      <c r="E35" s="14"/>
      <c r="F35" s="14"/>
      <c r="G35" s="14"/>
      <c r="H35" s="2033">
        <v>44688.0</v>
      </c>
      <c r="I35" s="14" t="s">
        <v>386</v>
      </c>
      <c r="J35" s="14" t="s">
        <v>8314</v>
      </c>
      <c r="K35" s="14" t="s">
        <v>176</v>
      </c>
      <c r="L35" s="14" t="s">
        <v>8389</v>
      </c>
      <c r="M35" s="14" t="s">
        <v>386</v>
      </c>
      <c r="N35" s="14" t="s">
        <v>8254</v>
      </c>
    </row>
    <row r="36">
      <c r="A36" s="2033"/>
      <c r="B36" s="14"/>
      <c r="C36" s="14"/>
      <c r="D36" s="14"/>
      <c r="E36" s="14"/>
      <c r="F36" s="14"/>
      <c r="G36" s="14"/>
      <c r="H36" s="2033">
        <v>44688.0</v>
      </c>
      <c r="I36" s="14" t="s">
        <v>386</v>
      </c>
      <c r="J36" s="14" t="s">
        <v>8269</v>
      </c>
      <c r="K36" s="14" t="s">
        <v>176</v>
      </c>
      <c r="L36" s="14" t="s">
        <v>8383</v>
      </c>
      <c r="M36" s="14" t="s">
        <v>386</v>
      </c>
      <c r="N36" s="14" t="s">
        <v>8312</v>
      </c>
    </row>
    <row r="37">
      <c r="A37" s="2033"/>
      <c r="B37" s="14"/>
      <c r="C37" s="14"/>
      <c r="D37" s="14"/>
      <c r="E37" s="14"/>
      <c r="F37" s="14"/>
      <c r="G37" s="14"/>
      <c r="H37" s="2033">
        <v>44689.0</v>
      </c>
      <c r="I37" s="14" t="s">
        <v>176</v>
      </c>
      <c r="J37" s="14" t="s">
        <v>8394</v>
      </c>
      <c r="K37" s="14" t="s">
        <v>176</v>
      </c>
      <c r="L37" s="14" t="s">
        <v>8390</v>
      </c>
      <c r="M37" s="14" t="s">
        <v>386</v>
      </c>
      <c r="N37" s="14" t="s">
        <v>8257</v>
      </c>
    </row>
    <row r="38">
      <c r="A38" s="2033"/>
      <c r="B38" s="14"/>
      <c r="C38" s="14"/>
      <c r="D38" s="14"/>
      <c r="E38" s="14"/>
      <c r="F38" s="14"/>
      <c r="G38" s="14"/>
      <c r="H38" s="2033">
        <v>44690.0</v>
      </c>
      <c r="I38" s="14" t="s">
        <v>176</v>
      </c>
      <c r="J38" s="14" t="s">
        <v>8383</v>
      </c>
      <c r="K38" s="14" t="s">
        <v>176</v>
      </c>
      <c r="L38" s="14" t="s">
        <v>8383</v>
      </c>
      <c r="M38" s="14" t="s">
        <v>386</v>
      </c>
      <c r="N38" s="14" t="s">
        <v>8282</v>
      </c>
    </row>
    <row r="39">
      <c r="A39" s="2033"/>
      <c r="B39" s="14"/>
      <c r="C39" s="14"/>
      <c r="D39" s="14"/>
      <c r="E39" s="14"/>
      <c r="F39" s="14"/>
      <c r="G39" s="14"/>
      <c r="H39" s="2033">
        <v>44690.0</v>
      </c>
      <c r="I39" s="14" t="s">
        <v>176</v>
      </c>
      <c r="J39" s="14" t="s">
        <v>8305</v>
      </c>
      <c r="K39" s="14" t="s">
        <v>386</v>
      </c>
      <c r="L39" s="14" t="s">
        <v>8303</v>
      </c>
      <c r="M39" s="14" t="s">
        <v>176</v>
      </c>
      <c r="N39" s="14" t="s">
        <v>8285</v>
      </c>
    </row>
    <row r="40">
      <c r="A40" s="2033"/>
      <c r="B40" s="14"/>
      <c r="C40" s="14"/>
      <c r="D40" s="14"/>
      <c r="E40" s="14"/>
      <c r="F40" s="14"/>
      <c r="G40" s="14"/>
      <c r="H40" s="2033">
        <v>44691.0</v>
      </c>
      <c r="I40" s="14" t="s">
        <v>176</v>
      </c>
      <c r="J40" s="14" t="s">
        <v>8305</v>
      </c>
      <c r="K40" s="14" t="s">
        <v>176</v>
      </c>
      <c r="L40" s="14" t="s">
        <v>8290</v>
      </c>
      <c r="M40" s="14" t="s">
        <v>176</v>
      </c>
      <c r="N40" s="14" t="s">
        <v>8281</v>
      </c>
    </row>
    <row r="41">
      <c r="A41" s="2033"/>
      <c r="B41" s="14"/>
      <c r="C41" s="14"/>
      <c r="D41" s="14"/>
      <c r="E41" s="14"/>
      <c r="F41" s="14"/>
      <c r="G41" s="14"/>
      <c r="H41" s="2033">
        <v>44691.0</v>
      </c>
      <c r="I41" s="14" t="s">
        <v>176</v>
      </c>
      <c r="J41" s="14" t="s">
        <v>8264</v>
      </c>
      <c r="K41" s="14" t="s">
        <v>176</v>
      </c>
      <c r="L41" s="14" t="s">
        <v>8264</v>
      </c>
      <c r="M41" s="14" t="s">
        <v>386</v>
      </c>
      <c r="N41" s="14" t="s">
        <v>8307</v>
      </c>
    </row>
    <row r="42">
      <c r="A42" s="2033"/>
      <c r="B42" s="14"/>
      <c r="C42" s="14"/>
      <c r="D42" s="14"/>
      <c r="E42" s="14"/>
      <c r="F42" s="14"/>
      <c r="G42" s="14"/>
      <c r="H42" s="2033">
        <v>44692.0</v>
      </c>
      <c r="I42" s="14" t="s">
        <v>386</v>
      </c>
      <c r="J42" s="14" t="s">
        <v>8385</v>
      </c>
      <c r="K42" s="14" t="s">
        <v>176</v>
      </c>
      <c r="L42" s="14" t="s">
        <v>8306</v>
      </c>
      <c r="M42" s="14" t="s">
        <v>386</v>
      </c>
      <c r="N42" s="14" t="s">
        <v>8251</v>
      </c>
    </row>
    <row r="43">
      <c r="A43" s="2033"/>
      <c r="B43" s="14"/>
      <c r="C43" s="14"/>
      <c r="D43" s="14"/>
      <c r="E43" s="14"/>
      <c r="F43" s="14"/>
      <c r="G43" s="14"/>
      <c r="H43" s="2033">
        <v>44692.0</v>
      </c>
      <c r="I43" s="14" t="s">
        <v>386</v>
      </c>
      <c r="J43" s="14" t="s">
        <v>8195</v>
      </c>
      <c r="K43" s="14" t="s">
        <v>176</v>
      </c>
      <c r="L43" s="14" t="s">
        <v>8388</v>
      </c>
      <c r="M43" s="14" t="s">
        <v>386</v>
      </c>
      <c r="N43" s="14" t="s">
        <v>8265</v>
      </c>
    </row>
    <row r="44">
      <c r="A44" s="2033"/>
      <c r="B44" s="14"/>
      <c r="C44" s="14"/>
      <c r="D44" s="14"/>
      <c r="E44" s="14"/>
      <c r="F44" s="14"/>
      <c r="G44" s="14"/>
      <c r="H44" s="2033">
        <v>44693.0</v>
      </c>
      <c r="I44" s="14" t="s">
        <v>176</v>
      </c>
      <c r="J44" s="14" t="s">
        <v>8281</v>
      </c>
      <c r="K44" s="14" t="s">
        <v>176</v>
      </c>
      <c r="L44" s="14" t="s">
        <v>8304</v>
      </c>
      <c r="M44" s="14" t="s">
        <v>386</v>
      </c>
      <c r="N44" s="14" t="s">
        <v>8209</v>
      </c>
    </row>
    <row r="45">
      <c r="A45" s="2033"/>
      <c r="B45" s="14"/>
      <c r="C45" s="14"/>
      <c r="D45" s="14"/>
      <c r="E45" s="14"/>
      <c r="F45" s="14"/>
      <c r="G45" s="14"/>
      <c r="H45" s="2033">
        <v>44694.0</v>
      </c>
      <c r="I45" s="14" t="s">
        <v>386</v>
      </c>
      <c r="J45" s="14" t="s">
        <v>8312</v>
      </c>
      <c r="K45" s="14" t="s">
        <v>176</v>
      </c>
      <c r="L45" s="14" t="s">
        <v>8305</v>
      </c>
      <c r="M45" s="14" t="s">
        <v>386</v>
      </c>
      <c r="N45" s="14" t="s">
        <v>8251</v>
      </c>
    </row>
    <row r="46">
      <c r="A46" s="2033"/>
      <c r="B46" s="14"/>
      <c r="C46" s="14"/>
      <c r="D46" s="14"/>
      <c r="E46" s="14"/>
      <c r="F46" s="14"/>
      <c r="G46" s="14"/>
      <c r="H46" s="2033">
        <v>44695.0</v>
      </c>
      <c r="I46" s="14" t="s">
        <v>176</v>
      </c>
      <c r="J46" s="14" t="s">
        <v>8388</v>
      </c>
      <c r="K46" s="14" t="s">
        <v>386</v>
      </c>
      <c r="L46" s="14" t="s">
        <v>8251</v>
      </c>
      <c r="M46" s="14" t="s">
        <v>176</v>
      </c>
      <c r="N46" s="14" t="s">
        <v>8285</v>
      </c>
    </row>
    <row r="47">
      <c r="A47" s="2033"/>
      <c r="B47" s="14"/>
      <c r="C47" s="14"/>
      <c r="D47" s="14"/>
      <c r="E47" s="14"/>
      <c r="F47" s="14"/>
      <c r="G47" s="14"/>
      <c r="H47" s="2033">
        <v>44696.0</v>
      </c>
      <c r="I47" s="14" t="s">
        <v>386</v>
      </c>
      <c r="J47" s="14" t="s">
        <v>8205</v>
      </c>
      <c r="K47" s="14" t="s">
        <v>386</v>
      </c>
      <c r="L47" s="14" t="s">
        <v>8189</v>
      </c>
      <c r="M47" s="14" t="s">
        <v>386</v>
      </c>
      <c r="N47" s="14" t="s">
        <v>8254</v>
      </c>
    </row>
    <row r="48">
      <c r="A48" s="2033"/>
      <c r="B48" s="14"/>
      <c r="C48" s="14"/>
      <c r="D48" s="14"/>
      <c r="E48" s="14"/>
      <c r="F48" s="14"/>
      <c r="G48" s="14"/>
      <c r="H48" s="2033">
        <v>44696.0</v>
      </c>
      <c r="I48" s="14" t="s">
        <v>176</v>
      </c>
      <c r="J48" s="14" t="s">
        <v>8304</v>
      </c>
      <c r="K48" s="14" t="s">
        <v>176</v>
      </c>
      <c r="L48" s="14" t="s">
        <v>8394</v>
      </c>
      <c r="M48" s="14" t="s">
        <v>386</v>
      </c>
      <c r="N48" s="14" t="s">
        <v>8217</v>
      </c>
    </row>
    <row r="49">
      <c r="A49" s="2033"/>
      <c r="B49" s="14"/>
      <c r="C49" s="14"/>
      <c r="D49" s="14"/>
      <c r="E49" s="14"/>
      <c r="F49" s="14"/>
      <c r="G49" s="14"/>
      <c r="H49" s="2033">
        <v>44697.0</v>
      </c>
      <c r="I49" s="14" t="s">
        <v>386</v>
      </c>
      <c r="J49" s="14" t="s">
        <v>8206</v>
      </c>
      <c r="K49" s="14" t="s">
        <v>212</v>
      </c>
      <c r="L49" s="14" t="s">
        <v>6754</v>
      </c>
      <c r="M49" s="14" t="s">
        <v>386</v>
      </c>
      <c r="N49" s="14" t="s">
        <v>8198</v>
      </c>
    </row>
    <row r="50">
      <c r="A50" s="2033"/>
      <c r="B50" s="14"/>
      <c r="C50" s="14"/>
      <c r="D50" s="14"/>
      <c r="E50" s="14"/>
      <c r="F50" s="14"/>
      <c r="G50" s="14"/>
      <c r="H50" s="2033">
        <v>44697.0</v>
      </c>
      <c r="I50" s="14" t="s">
        <v>386</v>
      </c>
      <c r="J50" s="14" t="s">
        <v>8245</v>
      </c>
      <c r="K50" s="14" t="s">
        <v>212</v>
      </c>
      <c r="L50" s="14" t="s">
        <v>6785</v>
      </c>
      <c r="M50" s="14" t="s">
        <v>176</v>
      </c>
      <c r="N50" s="14" t="s">
        <v>8395</v>
      </c>
    </row>
    <row r="51">
      <c r="A51" s="2033"/>
      <c r="B51" s="14"/>
      <c r="C51" s="14"/>
      <c r="D51" s="14"/>
      <c r="E51" s="14"/>
      <c r="F51" s="14"/>
      <c r="G51" s="14"/>
      <c r="H51" s="2033">
        <v>44698.0</v>
      </c>
      <c r="I51" s="14" t="s">
        <v>176</v>
      </c>
      <c r="J51" s="14" t="s">
        <v>8304</v>
      </c>
      <c r="K51" s="14" t="s">
        <v>176</v>
      </c>
      <c r="L51" s="14" t="s">
        <v>8383</v>
      </c>
      <c r="M51" s="14" t="s">
        <v>212</v>
      </c>
      <c r="N51" s="14" t="s">
        <v>6878</v>
      </c>
    </row>
    <row r="52">
      <c r="A52" s="2033"/>
      <c r="B52" s="14"/>
      <c r="C52" s="14"/>
      <c r="D52" s="14"/>
      <c r="E52" s="14"/>
      <c r="F52" s="14"/>
      <c r="G52" s="14"/>
      <c r="H52" s="2033">
        <v>44699.0</v>
      </c>
      <c r="I52" s="14" t="s">
        <v>386</v>
      </c>
      <c r="J52" s="14" t="s">
        <v>8300</v>
      </c>
      <c r="K52" s="14" t="s">
        <v>386</v>
      </c>
      <c r="L52" s="14" t="s">
        <v>8289</v>
      </c>
      <c r="M52" s="14" t="s">
        <v>386</v>
      </c>
      <c r="N52" s="14" t="s">
        <v>8255</v>
      </c>
    </row>
    <row r="53">
      <c r="A53" s="2033"/>
      <c r="B53" s="14"/>
      <c r="C53" s="14"/>
      <c r="D53" s="14"/>
      <c r="E53" s="14"/>
      <c r="F53" s="14"/>
      <c r="G53" s="14"/>
      <c r="H53" s="2033">
        <v>44699.0</v>
      </c>
      <c r="I53" s="14" t="s">
        <v>386</v>
      </c>
      <c r="J53" s="14" t="s">
        <v>8334</v>
      </c>
      <c r="K53" s="14" t="s">
        <v>212</v>
      </c>
      <c r="L53" s="14" t="s">
        <v>7156</v>
      </c>
      <c r="M53" s="14" t="s">
        <v>386</v>
      </c>
      <c r="N53" s="14" t="s">
        <v>8196</v>
      </c>
    </row>
    <row r="54">
      <c r="A54" s="2033"/>
      <c r="B54" s="14"/>
      <c r="C54" s="14"/>
      <c r="D54" s="14"/>
      <c r="E54" s="14"/>
      <c r="F54" s="14"/>
      <c r="G54" s="14"/>
      <c r="H54" s="2033">
        <v>44700.0</v>
      </c>
      <c r="I54" s="14" t="s">
        <v>176</v>
      </c>
      <c r="J54" s="14" t="s">
        <v>8384</v>
      </c>
      <c r="K54" s="14" t="s">
        <v>176</v>
      </c>
      <c r="L54" s="14" t="s">
        <v>8390</v>
      </c>
      <c r="M54" s="14" t="s">
        <v>176</v>
      </c>
      <c r="N54" s="14" t="s">
        <v>8332</v>
      </c>
    </row>
    <row r="55">
      <c r="A55" s="2033"/>
      <c r="B55" s="14"/>
      <c r="C55" s="14"/>
      <c r="D55" s="14"/>
      <c r="E55" s="14"/>
      <c r="F55" s="14"/>
      <c r="G55" s="14"/>
      <c r="H55" s="2033">
        <v>44701.0</v>
      </c>
      <c r="I55" s="14" t="s">
        <v>212</v>
      </c>
      <c r="J55" s="14" t="s">
        <v>6517</v>
      </c>
      <c r="K55" s="14" t="s">
        <v>386</v>
      </c>
      <c r="L55" s="14" t="s">
        <v>8192</v>
      </c>
      <c r="M55" s="14" t="s">
        <v>386</v>
      </c>
      <c r="N55" s="14" t="s">
        <v>8248</v>
      </c>
    </row>
    <row r="56">
      <c r="A56" s="2033"/>
      <c r="B56" s="14"/>
      <c r="C56" s="14"/>
      <c r="D56" s="14"/>
      <c r="E56" s="14"/>
      <c r="F56" s="14"/>
      <c r="G56" s="14"/>
      <c r="H56" s="2033">
        <v>44701.0</v>
      </c>
      <c r="I56" s="14" t="s">
        <v>386</v>
      </c>
      <c r="J56" s="14" t="s">
        <v>8257</v>
      </c>
      <c r="K56" s="14" t="s">
        <v>386</v>
      </c>
      <c r="L56" s="14" t="s">
        <v>8193</v>
      </c>
      <c r="M56" s="14" t="s">
        <v>176</v>
      </c>
      <c r="N56" s="14" t="s">
        <v>8286</v>
      </c>
    </row>
    <row r="57">
      <c r="A57" s="2033"/>
      <c r="B57" s="14"/>
      <c r="C57" s="14"/>
      <c r="D57" s="14"/>
      <c r="E57" s="14"/>
      <c r="F57" s="14"/>
      <c r="G57" s="14"/>
      <c r="H57" s="2033">
        <v>44702.0</v>
      </c>
      <c r="I57" s="14" t="s">
        <v>386</v>
      </c>
      <c r="J57" s="14" t="s">
        <v>8302</v>
      </c>
      <c r="K57" s="14" t="s">
        <v>386</v>
      </c>
      <c r="L57" s="14" t="s">
        <v>8206</v>
      </c>
      <c r="M57" s="14" t="s">
        <v>386</v>
      </c>
      <c r="N57" s="14" t="s">
        <v>8251</v>
      </c>
    </row>
    <row r="58">
      <c r="A58" s="2033"/>
      <c r="B58" s="14"/>
      <c r="C58" s="14"/>
      <c r="D58" s="14"/>
      <c r="E58" s="14"/>
      <c r="F58" s="14"/>
      <c r="G58" s="14"/>
      <c r="H58" s="2033">
        <v>44702.0</v>
      </c>
      <c r="I58" s="14" t="s">
        <v>212</v>
      </c>
      <c r="J58" s="14" t="s">
        <v>6561</v>
      </c>
      <c r="K58" s="14" t="s">
        <v>386</v>
      </c>
      <c r="L58" s="14" t="s">
        <v>8251</v>
      </c>
      <c r="M58" s="14" t="s">
        <v>176</v>
      </c>
      <c r="N58" s="14" t="s">
        <v>8390</v>
      </c>
    </row>
    <row r="59">
      <c r="A59" s="2033"/>
      <c r="B59" s="14"/>
      <c r="C59" s="14"/>
      <c r="D59" s="14"/>
      <c r="E59" s="14"/>
      <c r="F59" s="14"/>
      <c r="G59" s="14"/>
      <c r="H59" s="2033">
        <v>44703.0</v>
      </c>
      <c r="I59" s="14" t="s">
        <v>176</v>
      </c>
      <c r="J59" s="14" t="s">
        <v>8390</v>
      </c>
      <c r="K59" s="14" t="s">
        <v>386</v>
      </c>
      <c r="L59" s="14" t="s">
        <v>8302</v>
      </c>
      <c r="M59" s="14" t="s">
        <v>386</v>
      </c>
      <c r="N59" s="14" t="s">
        <v>8279</v>
      </c>
    </row>
    <row r="60">
      <c r="A60" s="2033"/>
      <c r="B60" s="14"/>
      <c r="C60" s="14"/>
      <c r="D60" s="14"/>
      <c r="E60" s="14"/>
      <c r="F60" s="14"/>
      <c r="G60" s="14"/>
      <c r="H60" s="2033">
        <v>44704.0</v>
      </c>
      <c r="I60" s="14" t="s">
        <v>176</v>
      </c>
      <c r="J60" s="14" t="s">
        <v>8290</v>
      </c>
      <c r="K60" s="14" t="s">
        <v>386</v>
      </c>
      <c r="L60" s="14" t="s">
        <v>8212</v>
      </c>
      <c r="M60" s="14" t="s">
        <v>176</v>
      </c>
      <c r="N60" s="14" t="s">
        <v>8314</v>
      </c>
    </row>
    <row r="61">
      <c r="A61" s="2033"/>
      <c r="B61" s="14"/>
      <c r="C61" s="14"/>
      <c r="D61" s="14"/>
      <c r="E61" s="14"/>
      <c r="F61" s="14"/>
      <c r="G61" s="14"/>
      <c r="H61" s="2033">
        <v>44704.0</v>
      </c>
      <c r="I61" s="14" t="s">
        <v>212</v>
      </c>
      <c r="J61" s="14" t="s">
        <v>6606</v>
      </c>
      <c r="K61" s="14" t="s">
        <v>176</v>
      </c>
      <c r="L61" s="14" t="s">
        <v>8298</v>
      </c>
      <c r="M61" s="14" t="s">
        <v>176</v>
      </c>
      <c r="N61" s="14" t="s">
        <v>8314</v>
      </c>
    </row>
    <row r="62">
      <c r="A62" s="2033"/>
      <c r="B62" s="14"/>
      <c r="C62" s="14"/>
      <c r="D62" s="14"/>
      <c r="E62" s="14"/>
      <c r="F62" s="14"/>
      <c r="G62" s="14"/>
      <c r="H62" s="2033">
        <v>44705.0</v>
      </c>
      <c r="I62" s="14" t="s">
        <v>176</v>
      </c>
      <c r="J62" s="14" t="s">
        <v>8306</v>
      </c>
      <c r="K62" s="14" t="s">
        <v>386</v>
      </c>
      <c r="L62" s="14" t="s">
        <v>8308</v>
      </c>
      <c r="M62" s="14" t="s">
        <v>176</v>
      </c>
      <c r="N62" s="14" t="s">
        <v>8395</v>
      </c>
    </row>
    <row r="63">
      <c r="A63" s="2033"/>
      <c r="B63" s="14"/>
      <c r="C63" s="14"/>
      <c r="D63" s="14"/>
      <c r="E63" s="14"/>
      <c r="F63" s="14"/>
      <c r="G63" s="14"/>
      <c r="H63" s="2033">
        <v>44705.0</v>
      </c>
      <c r="I63" s="14" t="s">
        <v>176</v>
      </c>
      <c r="J63" s="14" t="s">
        <v>8271</v>
      </c>
      <c r="K63" s="14" t="s">
        <v>386</v>
      </c>
      <c r="L63" s="14" t="s">
        <v>8214</v>
      </c>
      <c r="M63" s="14" t="s">
        <v>386</v>
      </c>
      <c r="N63" s="14" t="s">
        <v>8257</v>
      </c>
    </row>
    <row r="64">
      <c r="A64" s="2033"/>
      <c r="B64" s="14"/>
      <c r="C64" s="14"/>
      <c r="D64" s="14"/>
      <c r="E64" s="14"/>
      <c r="F64" s="14"/>
      <c r="G64" s="14"/>
      <c r="H64" s="2033">
        <v>44706.0</v>
      </c>
      <c r="I64" s="14" t="s">
        <v>176</v>
      </c>
      <c r="J64" s="14" t="s">
        <v>8290</v>
      </c>
      <c r="K64" s="14" t="s">
        <v>386</v>
      </c>
      <c r="L64" s="14" t="s">
        <v>8311</v>
      </c>
      <c r="M64" s="14" t="s">
        <v>386</v>
      </c>
      <c r="N64" s="14" t="s">
        <v>8308</v>
      </c>
    </row>
    <row r="65">
      <c r="A65" s="2033"/>
      <c r="B65" s="14"/>
      <c r="C65" s="14"/>
      <c r="D65" s="14"/>
      <c r="E65" s="14"/>
      <c r="F65" s="14"/>
      <c r="G65" s="14"/>
      <c r="H65" s="2033">
        <v>44707.0</v>
      </c>
      <c r="I65" s="14" t="s">
        <v>386</v>
      </c>
      <c r="J65" s="14" t="s">
        <v>8251</v>
      </c>
      <c r="K65" s="14" t="s">
        <v>386</v>
      </c>
      <c r="L65" s="14" t="s">
        <v>8289</v>
      </c>
      <c r="M65" s="14" t="s">
        <v>176</v>
      </c>
      <c r="N65" s="14" t="s">
        <v>8281</v>
      </c>
    </row>
    <row r="66">
      <c r="A66" s="2033"/>
      <c r="B66" s="14"/>
      <c r="C66" s="14"/>
      <c r="D66" s="14"/>
      <c r="E66" s="14"/>
      <c r="F66" s="14"/>
      <c r="G66" s="14"/>
      <c r="H66" s="2033">
        <v>44707.0</v>
      </c>
      <c r="I66" s="14" t="s">
        <v>386</v>
      </c>
      <c r="J66" s="14" t="s">
        <v>8385</v>
      </c>
      <c r="K66" s="14" t="s">
        <v>386</v>
      </c>
      <c r="L66" s="14" t="s">
        <v>8277</v>
      </c>
      <c r="M66" s="14" t="s">
        <v>386</v>
      </c>
      <c r="N66" s="14" t="s">
        <v>8265</v>
      </c>
    </row>
    <row r="67">
      <c r="A67" s="2033"/>
      <c r="B67" s="14"/>
      <c r="C67" s="14"/>
      <c r="D67" s="14"/>
      <c r="E67" s="14"/>
      <c r="F67" s="14"/>
      <c r="G67" s="14"/>
      <c r="H67" s="2033">
        <v>44708.0</v>
      </c>
      <c r="I67" s="14" t="s">
        <v>386</v>
      </c>
      <c r="J67" s="14" t="s">
        <v>8265</v>
      </c>
      <c r="K67" s="14" t="s">
        <v>212</v>
      </c>
      <c r="L67" s="14" t="s">
        <v>7149</v>
      </c>
      <c r="M67" s="14" t="s">
        <v>386</v>
      </c>
      <c r="N67" s="14" t="s">
        <v>8309</v>
      </c>
    </row>
    <row r="68">
      <c r="A68" s="2033"/>
      <c r="B68" s="14"/>
      <c r="C68" s="14"/>
      <c r="D68" s="14"/>
      <c r="E68" s="14"/>
      <c r="F68" s="14"/>
      <c r="G68" s="14"/>
      <c r="H68" s="2033">
        <v>44708.0</v>
      </c>
      <c r="I68" s="14" t="s">
        <v>386</v>
      </c>
      <c r="J68" s="14" t="s">
        <v>8217</v>
      </c>
      <c r="K68" s="14" t="s">
        <v>386</v>
      </c>
      <c r="L68" s="14" t="s">
        <v>8309</v>
      </c>
      <c r="M68" s="14" t="s">
        <v>212</v>
      </c>
      <c r="N68" s="14" t="s">
        <v>7010</v>
      </c>
    </row>
    <row r="69">
      <c r="A69" s="2033"/>
      <c r="B69" s="14"/>
      <c r="C69" s="14"/>
      <c r="D69" s="14"/>
      <c r="E69" s="14"/>
      <c r="F69" s="14"/>
      <c r="G69" s="14"/>
      <c r="H69" s="2033">
        <v>44709.0</v>
      </c>
      <c r="I69" s="14" t="s">
        <v>212</v>
      </c>
      <c r="J69" s="14" t="s">
        <v>7149</v>
      </c>
      <c r="K69" s="14" t="s">
        <v>386</v>
      </c>
      <c r="L69" s="14" t="s">
        <v>8278</v>
      </c>
      <c r="M69" s="14" t="s">
        <v>386</v>
      </c>
      <c r="N69" s="14" t="s">
        <v>8201</v>
      </c>
    </row>
    <row r="70">
      <c r="A70" s="2033"/>
      <c r="B70" s="14"/>
      <c r="C70" s="14"/>
      <c r="D70" s="14"/>
      <c r="E70" s="14"/>
      <c r="F70" s="14"/>
      <c r="G70" s="14"/>
      <c r="H70" s="2033">
        <v>44709.0</v>
      </c>
      <c r="I70" s="14" t="s">
        <v>386</v>
      </c>
      <c r="J70" s="14" t="s">
        <v>8251</v>
      </c>
      <c r="K70" s="14" t="s">
        <v>386</v>
      </c>
      <c r="L70" s="14" t="s">
        <v>8210</v>
      </c>
      <c r="M70" s="14" t="s">
        <v>176</v>
      </c>
      <c r="N70" s="14" t="s">
        <v>8286</v>
      </c>
    </row>
    <row r="71">
      <c r="A71" s="2033"/>
      <c r="B71" s="14"/>
      <c r="C71" s="14"/>
      <c r="D71" s="14"/>
      <c r="E71" s="14"/>
      <c r="F71" s="14"/>
      <c r="G71" s="14"/>
      <c r="H71" s="2033">
        <v>44710.0</v>
      </c>
      <c r="I71" s="14" t="s">
        <v>386</v>
      </c>
      <c r="J71" s="14" t="s">
        <v>8307</v>
      </c>
      <c r="K71" s="14" t="s">
        <v>386</v>
      </c>
      <c r="L71" s="14" t="s">
        <v>8193</v>
      </c>
      <c r="M71" s="14" t="s">
        <v>386</v>
      </c>
      <c r="N71" s="14" t="s">
        <v>8303</v>
      </c>
    </row>
    <row r="72">
      <c r="A72" s="2033"/>
      <c r="B72" s="14"/>
      <c r="C72" s="14"/>
      <c r="D72" s="14"/>
      <c r="E72" s="14"/>
      <c r="F72" s="14"/>
      <c r="G72" s="14"/>
      <c r="H72" s="2033">
        <v>44710.0</v>
      </c>
      <c r="I72" s="14" t="s">
        <v>386</v>
      </c>
      <c r="J72" s="14" t="s">
        <v>8312</v>
      </c>
      <c r="K72" s="14" t="s">
        <v>176</v>
      </c>
      <c r="L72" s="14" t="s">
        <v>8389</v>
      </c>
      <c r="M72" s="14" t="s">
        <v>386</v>
      </c>
      <c r="N72" s="14" t="s">
        <v>8272</v>
      </c>
    </row>
    <row r="73">
      <c r="A73" s="2033"/>
      <c r="B73" s="14"/>
      <c r="C73" s="14"/>
      <c r="D73" s="14"/>
      <c r="E73" s="14"/>
      <c r="F73" s="14"/>
      <c r="G73" s="14"/>
      <c r="H73" s="2033">
        <v>44711.0</v>
      </c>
      <c r="I73" s="14" t="s">
        <v>176</v>
      </c>
      <c r="J73" s="14" t="s">
        <v>8305</v>
      </c>
      <c r="K73" s="14" t="s">
        <v>386</v>
      </c>
      <c r="L73" s="14" t="s">
        <v>8251</v>
      </c>
      <c r="M73" s="14" t="s">
        <v>386</v>
      </c>
      <c r="N73" s="14" t="s">
        <v>8210</v>
      </c>
    </row>
    <row r="74">
      <c r="A74" s="2033"/>
      <c r="B74" s="14"/>
      <c r="C74" s="14"/>
      <c r="D74" s="14"/>
      <c r="E74" s="14"/>
      <c r="F74" s="14"/>
      <c r="G74" s="14"/>
      <c r="H74" s="2033">
        <v>44711.0</v>
      </c>
      <c r="I74" s="14" t="s">
        <v>386</v>
      </c>
      <c r="J74" s="14" t="s">
        <v>8256</v>
      </c>
      <c r="K74" s="14" t="s">
        <v>176</v>
      </c>
      <c r="L74" s="14" t="s">
        <v>8305</v>
      </c>
      <c r="M74" s="14" t="s">
        <v>176</v>
      </c>
      <c r="N74" s="14" t="s">
        <v>8264</v>
      </c>
    </row>
    <row r="75">
      <c r="A75" s="2033"/>
      <c r="B75" s="14"/>
      <c r="C75" s="14"/>
      <c r="D75" s="14"/>
      <c r="E75" s="14"/>
      <c r="F75" s="14"/>
      <c r="G75" s="14"/>
      <c r="H75" s="2033">
        <v>44712.0</v>
      </c>
      <c r="I75" s="14" t="s">
        <v>176</v>
      </c>
      <c r="J75" s="14" t="s">
        <v>8271</v>
      </c>
      <c r="K75" s="14" t="s">
        <v>386</v>
      </c>
      <c r="L75" s="14" t="s">
        <v>8189</v>
      </c>
      <c r="M75" s="14" t="s">
        <v>176</v>
      </c>
      <c r="N75" s="14" t="s">
        <v>8286</v>
      </c>
    </row>
    <row r="76">
      <c r="A76" s="2033"/>
      <c r="B76" s="14"/>
      <c r="C76" s="14"/>
      <c r="D76" s="14"/>
      <c r="E76" s="14"/>
      <c r="F76" s="14"/>
      <c r="G76" s="14"/>
      <c r="H76" s="2033">
        <v>44712.0</v>
      </c>
      <c r="I76" s="14" t="s">
        <v>386</v>
      </c>
      <c r="J76" s="14" t="s">
        <v>8282</v>
      </c>
      <c r="K76" s="14" t="s">
        <v>386</v>
      </c>
      <c r="L76" s="14" t="s">
        <v>8248</v>
      </c>
      <c r="M76" s="14" t="s">
        <v>176</v>
      </c>
      <c r="N76" s="14" t="s">
        <v>8304</v>
      </c>
    </row>
    <row r="77">
      <c r="A77" s="2033"/>
      <c r="B77" s="14"/>
      <c r="C77" s="14"/>
      <c r="D77" s="14"/>
      <c r="E77" s="14"/>
      <c r="F77" s="14"/>
      <c r="G77" s="14"/>
      <c r="H77" s="2033">
        <v>44713.0</v>
      </c>
      <c r="I77" s="14" t="s">
        <v>176</v>
      </c>
      <c r="J77" s="14" t="s">
        <v>8390</v>
      </c>
      <c r="K77" s="14" t="s">
        <v>386</v>
      </c>
      <c r="L77" s="14" t="s">
        <v>8209</v>
      </c>
      <c r="M77" s="14" t="s">
        <v>386</v>
      </c>
      <c r="N77" s="14" t="s">
        <v>8283</v>
      </c>
    </row>
    <row r="78">
      <c r="A78" s="2033"/>
      <c r="B78" s="14"/>
      <c r="C78" s="14"/>
      <c r="D78" s="14"/>
      <c r="E78" s="14"/>
      <c r="F78" s="14"/>
      <c r="G78" s="14"/>
      <c r="H78" s="2033">
        <v>44713.0</v>
      </c>
      <c r="I78" s="14" t="s">
        <v>386</v>
      </c>
      <c r="J78" s="14" t="s">
        <v>8313</v>
      </c>
      <c r="K78" s="14" t="s">
        <v>386</v>
      </c>
      <c r="L78" s="14" t="s">
        <v>8276</v>
      </c>
      <c r="M78" s="14" t="s">
        <v>176</v>
      </c>
      <c r="N78" s="14" t="s">
        <v>8304</v>
      </c>
    </row>
    <row r="79">
      <c r="A79" s="2033"/>
      <c r="B79" s="14"/>
      <c r="C79" s="14"/>
      <c r="D79" s="14"/>
      <c r="E79" s="14"/>
      <c r="F79" s="14"/>
      <c r="G79" s="14"/>
      <c r="H79" s="2033">
        <v>44714.0</v>
      </c>
      <c r="I79" s="14" t="s">
        <v>386</v>
      </c>
      <c r="J79" s="14" t="s">
        <v>8312</v>
      </c>
      <c r="K79" s="14" t="s">
        <v>386</v>
      </c>
      <c r="L79" s="14" t="s">
        <v>8278</v>
      </c>
      <c r="M79" s="14" t="s">
        <v>386</v>
      </c>
      <c r="N79" s="14" t="s">
        <v>8205</v>
      </c>
    </row>
    <row r="80">
      <c r="A80" s="2033"/>
      <c r="B80" s="14"/>
      <c r="C80" s="14"/>
      <c r="D80" s="14"/>
      <c r="E80" s="14"/>
      <c r="F80" s="14"/>
      <c r="G80" s="14"/>
      <c r="H80" s="2033">
        <v>44715.0</v>
      </c>
      <c r="I80" s="14" t="s">
        <v>386</v>
      </c>
      <c r="J80" s="14" t="s">
        <v>8209</v>
      </c>
      <c r="K80" s="14" t="s">
        <v>386</v>
      </c>
      <c r="L80" s="14" t="s">
        <v>8219</v>
      </c>
      <c r="M80" s="14" t="s">
        <v>176</v>
      </c>
      <c r="N80" s="14" t="s">
        <v>8389</v>
      </c>
    </row>
    <row r="81">
      <c r="A81" s="2033"/>
      <c r="B81" s="14"/>
      <c r="C81" s="14"/>
      <c r="D81" s="14"/>
      <c r="E81" s="14"/>
      <c r="F81" s="14"/>
      <c r="G81" s="14"/>
      <c r="H81" s="2033">
        <v>44716.0</v>
      </c>
      <c r="I81" s="14" t="s">
        <v>386</v>
      </c>
      <c r="J81" s="14" t="s">
        <v>8255</v>
      </c>
      <c r="K81" s="14" t="s">
        <v>386</v>
      </c>
      <c r="L81" s="14" t="s">
        <v>8213</v>
      </c>
      <c r="M81" s="14" t="s">
        <v>386</v>
      </c>
      <c r="N81" s="14" t="s">
        <v>8211</v>
      </c>
    </row>
    <row r="82">
      <c r="A82" s="2033"/>
      <c r="B82" s="14"/>
      <c r="C82" s="14"/>
      <c r="D82" s="14"/>
      <c r="E82" s="14"/>
      <c r="F82" s="14"/>
      <c r="G82" s="14"/>
      <c r="H82" s="2033">
        <v>44716.0</v>
      </c>
      <c r="I82" s="14" t="s">
        <v>386</v>
      </c>
      <c r="J82" s="14" t="s">
        <v>8216</v>
      </c>
      <c r="K82" s="14" t="s">
        <v>212</v>
      </c>
      <c r="L82" s="14" t="s">
        <v>7022</v>
      </c>
      <c r="M82" s="14" t="s">
        <v>176</v>
      </c>
      <c r="N82" s="14" t="s">
        <v>8395</v>
      </c>
    </row>
    <row r="83">
      <c r="H83" s="2033">
        <v>44717.0</v>
      </c>
      <c r="I83" s="14" t="s">
        <v>386</v>
      </c>
      <c r="J83" s="14" t="s">
        <v>8272</v>
      </c>
      <c r="K83" s="14" t="s">
        <v>386</v>
      </c>
      <c r="L83" s="14" t="s">
        <v>8308</v>
      </c>
      <c r="M83" s="14" t="s">
        <v>176</v>
      </c>
      <c r="N83" s="14" t="s">
        <v>8304</v>
      </c>
    </row>
    <row r="84">
      <c r="H84" s="2033">
        <v>44717.0</v>
      </c>
      <c r="I84" s="14" t="s">
        <v>386</v>
      </c>
      <c r="J84" s="14" t="s">
        <v>8250</v>
      </c>
      <c r="K84" s="14" t="s">
        <v>386</v>
      </c>
      <c r="L84" s="14" t="s">
        <v>8313</v>
      </c>
      <c r="M84" s="14" t="s">
        <v>212</v>
      </c>
      <c r="N84" s="14" t="s">
        <v>6947</v>
      </c>
    </row>
    <row r="85">
      <c r="H85" s="2033">
        <v>44718.0</v>
      </c>
      <c r="I85" s="14" t="s">
        <v>176</v>
      </c>
      <c r="J85" s="14" t="s">
        <v>8394</v>
      </c>
      <c r="K85" s="14" t="s">
        <v>386</v>
      </c>
      <c r="L85" s="14" t="s">
        <v>8244</v>
      </c>
      <c r="M85" s="14" t="s">
        <v>386</v>
      </c>
      <c r="N85" s="14" t="s">
        <v>8299</v>
      </c>
    </row>
    <row r="86">
      <c r="H86" s="2033">
        <v>44718.0</v>
      </c>
      <c r="I86" s="14" t="s">
        <v>176</v>
      </c>
      <c r="J86" s="14" t="s">
        <v>8314</v>
      </c>
      <c r="K86" s="14" t="s">
        <v>386</v>
      </c>
      <c r="L86" s="14" t="s">
        <v>8288</v>
      </c>
      <c r="M86" s="14" t="s">
        <v>386</v>
      </c>
      <c r="N86" s="14" t="s">
        <v>8282</v>
      </c>
    </row>
    <row r="87">
      <c r="H87" s="2033">
        <v>44719.0</v>
      </c>
      <c r="I87" s="14" t="s">
        <v>176</v>
      </c>
      <c r="J87" s="14" t="s">
        <v>8305</v>
      </c>
      <c r="K87" s="14" t="s">
        <v>386</v>
      </c>
      <c r="L87" s="14" t="s">
        <v>8288</v>
      </c>
      <c r="M87" s="14" t="s">
        <v>386</v>
      </c>
      <c r="N87" s="14" t="s">
        <v>8282</v>
      </c>
    </row>
    <row r="88">
      <c r="H88" s="2033">
        <v>44719.0</v>
      </c>
      <c r="I88" s="14" t="s">
        <v>386</v>
      </c>
      <c r="J88" s="14" t="s">
        <v>8288</v>
      </c>
      <c r="K88" s="14" t="s">
        <v>386</v>
      </c>
      <c r="L88" s="14" t="s">
        <v>8278</v>
      </c>
      <c r="M88" s="14" t="s">
        <v>386</v>
      </c>
      <c r="N88" s="14" t="s">
        <v>8265</v>
      </c>
    </row>
    <row r="89">
      <c r="H89" s="2033">
        <v>44720.0</v>
      </c>
      <c r="I89" s="14" t="s">
        <v>386</v>
      </c>
      <c r="J89" s="14" t="s">
        <v>8220</v>
      </c>
      <c r="K89" s="14" t="s">
        <v>386</v>
      </c>
      <c r="L89" s="14" t="s">
        <v>8247</v>
      </c>
      <c r="M89" s="14" t="s">
        <v>212</v>
      </c>
      <c r="N89" s="14" t="s">
        <v>8367</v>
      </c>
    </row>
    <row r="90">
      <c r="H90" s="2033">
        <v>44721.0</v>
      </c>
      <c r="I90" s="14" t="s">
        <v>386</v>
      </c>
      <c r="J90" s="14" t="s">
        <v>8250</v>
      </c>
      <c r="K90" s="14" t="s">
        <v>386</v>
      </c>
      <c r="L90" s="14" t="s">
        <v>8187</v>
      </c>
      <c r="M90" s="14" t="s">
        <v>386</v>
      </c>
      <c r="N90" s="14" t="s">
        <v>8272</v>
      </c>
    </row>
    <row r="91">
      <c r="H91" s="2033">
        <v>44722.0</v>
      </c>
      <c r="I91" s="14" t="s">
        <v>212</v>
      </c>
      <c r="J91" s="14" t="s">
        <v>6658</v>
      </c>
      <c r="K91" s="14" t="s">
        <v>386</v>
      </c>
      <c r="L91" s="14" t="s">
        <v>8256</v>
      </c>
      <c r="M91" s="14" t="s">
        <v>386</v>
      </c>
      <c r="N91" s="14" t="s">
        <v>8307</v>
      </c>
    </row>
    <row r="92">
      <c r="H92" s="2033">
        <v>44722.0</v>
      </c>
      <c r="I92" s="14" t="s">
        <v>176</v>
      </c>
      <c r="J92" s="14" t="s">
        <v>8298</v>
      </c>
      <c r="K92" s="14" t="s">
        <v>176</v>
      </c>
      <c r="L92" s="14" t="s">
        <v>8271</v>
      </c>
      <c r="M92" s="14" t="s">
        <v>386</v>
      </c>
      <c r="N92" s="14" t="s">
        <v>8255</v>
      </c>
    </row>
    <row r="93">
      <c r="H93" s="2033">
        <v>44723.0</v>
      </c>
      <c r="I93" s="14" t="s">
        <v>386</v>
      </c>
      <c r="J93" s="14" t="s">
        <v>8245</v>
      </c>
      <c r="K93" s="14" t="s">
        <v>176</v>
      </c>
      <c r="L93" s="14" t="s">
        <v>8389</v>
      </c>
      <c r="M93" s="14" t="s">
        <v>176</v>
      </c>
      <c r="N93" s="14" t="s">
        <v>8286</v>
      </c>
    </row>
    <row r="94">
      <c r="H94" s="2033">
        <v>44723.0</v>
      </c>
      <c r="I94" s="14" t="s">
        <v>176</v>
      </c>
      <c r="J94" s="14" t="s">
        <v>8332</v>
      </c>
      <c r="K94" s="14" t="s">
        <v>176</v>
      </c>
      <c r="L94" s="14" t="s">
        <v>8388</v>
      </c>
      <c r="M94" s="14" t="s">
        <v>386</v>
      </c>
      <c r="N94" s="14" t="s">
        <v>8201</v>
      </c>
    </row>
    <row r="95">
      <c r="H95" s="2033">
        <v>44725.0</v>
      </c>
      <c r="I95" s="14" t="s">
        <v>386</v>
      </c>
      <c r="J95" s="14" t="s">
        <v>8201</v>
      </c>
      <c r="K95" s="14" t="s">
        <v>386</v>
      </c>
      <c r="L95" s="14" t="s">
        <v>8255</v>
      </c>
      <c r="M95" s="14" t="s">
        <v>176</v>
      </c>
      <c r="N95" s="14" t="s">
        <v>8392</v>
      </c>
    </row>
    <row r="96">
      <c r="H96" s="2033">
        <v>44725.0</v>
      </c>
      <c r="I96" s="14" t="s">
        <v>212</v>
      </c>
      <c r="J96" s="14" t="s">
        <v>6679</v>
      </c>
      <c r="K96" s="14" t="s">
        <v>212</v>
      </c>
      <c r="L96" s="14" t="s">
        <v>8367</v>
      </c>
      <c r="M96" s="14" t="s">
        <v>212</v>
      </c>
      <c r="N96" s="14" t="s">
        <v>6902</v>
      </c>
    </row>
    <row r="97">
      <c r="H97" s="2033">
        <v>44727.0</v>
      </c>
      <c r="I97" s="14" t="s">
        <v>176</v>
      </c>
      <c r="J97" s="14" t="s">
        <v>8304</v>
      </c>
      <c r="K97" s="14" t="s">
        <v>386</v>
      </c>
      <c r="L97" s="14" t="s">
        <v>8249</v>
      </c>
      <c r="M97" s="14" t="s">
        <v>386</v>
      </c>
      <c r="N97" s="14" t="s">
        <v>8217</v>
      </c>
    </row>
    <row r="98">
      <c r="H98" s="2033">
        <v>44756.0</v>
      </c>
      <c r="I98" s="14" t="s">
        <v>386</v>
      </c>
      <c r="J98" s="14" t="s">
        <v>8257</v>
      </c>
      <c r="K98" s="14" t="s">
        <v>176</v>
      </c>
      <c r="L98" s="14" t="s">
        <v>8271</v>
      </c>
      <c r="M98" s="14" t="s">
        <v>176</v>
      </c>
      <c r="N98" s="14" t="s">
        <v>8286</v>
      </c>
    </row>
    <row r="99">
      <c r="H99" s="2033">
        <v>44756.0</v>
      </c>
      <c r="I99" s="14" t="s">
        <v>386</v>
      </c>
      <c r="J99" s="14" t="s">
        <v>8282</v>
      </c>
      <c r="K99" s="14" t="s">
        <v>386</v>
      </c>
      <c r="L99" s="14" t="s">
        <v>8257</v>
      </c>
      <c r="M99" s="14" t="s">
        <v>386</v>
      </c>
      <c r="N99" s="14" t="s">
        <v>8202</v>
      </c>
    </row>
    <row r="100">
      <c r="H100" s="2033">
        <v>44760.0</v>
      </c>
      <c r="I100" s="14" t="s">
        <v>386</v>
      </c>
      <c r="J100" s="14" t="s">
        <v>8288</v>
      </c>
      <c r="K100" s="14" t="s">
        <v>386</v>
      </c>
      <c r="L100" s="14" t="s">
        <v>8313</v>
      </c>
      <c r="M100" s="14" t="s">
        <v>386</v>
      </c>
      <c r="N100" s="14" t="s">
        <v>8205</v>
      </c>
    </row>
    <row r="101">
      <c r="H101" s="2033">
        <v>44621.0</v>
      </c>
      <c r="I101" s="14" t="s">
        <v>386</v>
      </c>
      <c r="J101" s="14" t="s">
        <v>8250</v>
      </c>
      <c r="K101" s="14" t="s">
        <v>176</v>
      </c>
      <c r="L101" s="14" t="s">
        <v>8305</v>
      </c>
      <c r="M101" s="14" t="s">
        <v>386</v>
      </c>
      <c r="N101" s="14" t="s">
        <v>8220</v>
      </c>
    </row>
    <row r="102">
      <c r="H102" s="2033">
        <v>44621.0</v>
      </c>
      <c r="I102" s="14" t="s">
        <v>176</v>
      </c>
      <c r="J102" s="14" t="s">
        <v>8314</v>
      </c>
      <c r="K102" s="14" t="s">
        <v>176</v>
      </c>
      <c r="L102" s="14" t="s">
        <v>8264</v>
      </c>
      <c r="M102" s="14" t="s">
        <v>386</v>
      </c>
      <c r="N102" s="14" t="s">
        <v>8288</v>
      </c>
    </row>
    <row r="103">
      <c r="H103" s="2033">
        <v>44622.0</v>
      </c>
      <c r="I103" s="14" t="s">
        <v>386</v>
      </c>
      <c r="J103" s="14" t="s">
        <v>8385</v>
      </c>
      <c r="K103" s="14" t="s">
        <v>386</v>
      </c>
      <c r="L103" s="14" t="s">
        <v>8207</v>
      </c>
      <c r="M103" s="14" t="s">
        <v>176</v>
      </c>
      <c r="N103" s="14" t="s">
        <v>8305</v>
      </c>
    </row>
    <row r="104">
      <c r="H104" s="2039">
        <v>44622.0</v>
      </c>
      <c r="I104" s="2040" t="s">
        <v>176</v>
      </c>
      <c r="J104" s="2040" t="s">
        <v>8387</v>
      </c>
      <c r="K104" s="2040" t="s">
        <v>386</v>
      </c>
      <c r="L104" s="2040" t="s">
        <v>8309</v>
      </c>
      <c r="M104" s="2040" t="s">
        <v>386</v>
      </c>
      <c r="N104" s="2040" t="s">
        <v>8313</v>
      </c>
    </row>
    <row r="105">
      <c r="H105" s="2039">
        <v>44623.0</v>
      </c>
      <c r="I105" s="2040" t="s">
        <v>176</v>
      </c>
      <c r="J105" s="2040" t="s">
        <v>8264</v>
      </c>
      <c r="K105" s="2040" t="s">
        <v>176</v>
      </c>
      <c r="L105" s="2040" t="s">
        <v>8264</v>
      </c>
      <c r="M105" s="2040" t="s">
        <v>386</v>
      </c>
      <c r="N105" s="2040" t="s">
        <v>8272</v>
      </c>
    </row>
    <row r="106">
      <c r="H106" s="2039">
        <v>44623.0</v>
      </c>
      <c r="I106" s="2040" t="s">
        <v>176</v>
      </c>
      <c r="J106" s="2040" t="s">
        <v>8264</v>
      </c>
      <c r="K106" s="2040" t="s">
        <v>386</v>
      </c>
      <c r="L106" s="2040" t="s">
        <v>8205</v>
      </c>
      <c r="M106" s="2040" t="s">
        <v>176</v>
      </c>
      <c r="N106" s="2040" t="s">
        <v>8388</v>
      </c>
    </row>
    <row r="107">
      <c r="H107" s="2039">
        <v>44624.0</v>
      </c>
      <c r="I107" s="2040" t="s">
        <v>386</v>
      </c>
      <c r="J107" s="2040" t="s">
        <v>8203</v>
      </c>
      <c r="K107" s="2040" t="s">
        <v>176</v>
      </c>
      <c r="L107" s="2040" t="s">
        <v>8395</v>
      </c>
      <c r="M107" s="2040" t="s">
        <v>386</v>
      </c>
      <c r="N107" s="2040" t="s">
        <v>8257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8181</v>
      </c>
      <c r="B1" s="14" t="s">
        <v>8396</v>
      </c>
      <c r="F1" s="14" t="s">
        <v>8397</v>
      </c>
      <c r="H1" s="14" t="s">
        <v>8398</v>
      </c>
      <c r="J1" s="14" t="s">
        <v>8399</v>
      </c>
    </row>
    <row r="2">
      <c r="B2" s="14" t="s">
        <v>8400</v>
      </c>
      <c r="C2" s="14" t="s">
        <v>68</v>
      </c>
      <c r="D2" s="14" t="s">
        <v>8401</v>
      </c>
      <c r="E2" s="14" t="s">
        <v>68</v>
      </c>
      <c r="F2" s="14" t="s">
        <v>8401</v>
      </c>
      <c r="G2" s="14" t="s">
        <v>68</v>
      </c>
      <c r="H2" s="14" t="s">
        <v>8401</v>
      </c>
      <c r="I2" s="14" t="s">
        <v>68</v>
      </c>
      <c r="J2" s="14" t="s">
        <v>8400</v>
      </c>
      <c r="K2" s="14" t="s">
        <v>68</v>
      </c>
      <c r="L2" s="14" t="s">
        <v>8401</v>
      </c>
      <c r="M2" s="14" t="s">
        <v>68</v>
      </c>
      <c r="Q2" s="2035"/>
      <c r="R2" s="2034"/>
      <c r="S2" s="2035"/>
      <c r="T2" s="2034"/>
    </row>
    <row r="3">
      <c r="A3" s="2033">
        <v>44621.0</v>
      </c>
      <c r="B3" s="14" t="s">
        <v>7529</v>
      </c>
      <c r="C3" s="14" t="s">
        <v>386</v>
      </c>
      <c r="D3" s="14" t="s">
        <v>8213</v>
      </c>
      <c r="E3" s="14" t="s">
        <v>386</v>
      </c>
      <c r="F3" s="14" t="s">
        <v>7529</v>
      </c>
      <c r="G3" s="14" t="s">
        <v>386</v>
      </c>
      <c r="H3" s="14" t="s">
        <v>7515</v>
      </c>
      <c r="I3" s="14" t="s">
        <v>212</v>
      </c>
      <c r="J3" s="14" t="s">
        <v>1202</v>
      </c>
      <c r="K3" s="14" t="s">
        <v>386</v>
      </c>
      <c r="L3" s="14" t="s">
        <v>8216</v>
      </c>
      <c r="M3" s="14" t="s">
        <v>386</v>
      </c>
    </row>
    <row r="4">
      <c r="B4" s="14" t="s">
        <v>7531</v>
      </c>
      <c r="C4" s="14" t="s">
        <v>386</v>
      </c>
      <c r="J4" s="14" t="s">
        <v>1202</v>
      </c>
      <c r="K4" s="14" t="s">
        <v>386</v>
      </c>
      <c r="L4" s="14" t="s">
        <v>8195</v>
      </c>
      <c r="M4" s="14" t="s">
        <v>386</v>
      </c>
    </row>
    <row r="5">
      <c r="J5" s="14" t="s">
        <v>7515</v>
      </c>
      <c r="K5" s="14" t="s">
        <v>386</v>
      </c>
      <c r="L5" s="14" t="s">
        <v>6754</v>
      </c>
      <c r="M5" s="14" t="s">
        <v>212</v>
      </c>
    </row>
    <row r="6">
      <c r="J6" s="14" t="s">
        <v>7519</v>
      </c>
      <c r="K6" s="14" t="s">
        <v>386</v>
      </c>
    </row>
    <row r="7">
      <c r="J7" s="14" t="s">
        <v>7531</v>
      </c>
      <c r="K7" s="14" t="s">
        <v>386</v>
      </c>
    </row>
    <row r="8">
      <c r="A8" s="2033">
        <v>44621.0</v>
      </c>
      <c r="B8" s="14" t="s">
        <v>7529</v>
      </c>
      <c r="C8" s="14" t="s">
        <v>386</v>
      </c>
      <c r="D8" s="14" t="s">
        <v>8205</v>
      </c>
      <c r="E8" s="14" t="s">
        <v>386</v>
      </c>
      <c r="F8" s="14" t="s">
        <v>7515</v>
      </c>
      <c r="G8" s="14" t="s">
        <v>212</v>
      </c>
      <c r="H8" s="14" t="s">
        <v>7515</v>
      </c>
      <c r="I8" s="14" t="s">
        <v>386</v>
      </c>
      <c r="J8" s="14" t="s">
        <v>7515</v>
      </c>
      <c r="K8" s="14" t="s">
        <v>386</v>
      </c>
      <c r="L8" s="14" t="s">
        <v>8216</v>
      </c>
      <c r="M8" s="14" t="s">
        <v>386</v>
      </c>
    </row>
    <row r="9">
      <c r="B9" s="14" t="s">
        <v>7531</v>
      </c>
      <c r="C9" s="14" t="s">
        <v>386</v>
      </c>
      <c r="J9" s="14" t="s">
        <v>7531</v>
      </c>
      <c r="K9" s="14" t="s">
        <v>386</v>
      </c>
      <c r="L9" s="14" t="s">
        <v>8207</v>
      </c>
      <c r="M9" s="14" t="s">
        <v>386</v>
      </c>
    </row>
    <row r="10">
      <c r="J10" s="14" t="s">
        <v>7540</v>
      </c>
      <c r="K10" s="14" t="s">
        <v>386</v>
      </c>
      <c r="L10" s="14" t="s">
        <v>8219</v>
      </c>
      <c r="M10" s="14" t="s">
        <v>386</v>
      </c>
    </row>
    <row r="11">
      <c r="J11" s="14" t="s">
        <v>7519</v>
      </c>
      <c r="K11" s="14" t="s">
        <v>386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44265.0</v>
      </c>
      <c r="B2" s="2051" t="s">
        <v>8436</v>
      </c>
      <c r="C2" s="2052">
        <v>44406.0</v>
      </c>
      <c r="D2" s="2048">
        <v>2.021031E7</v>
      </c>
      <c r="E2" s="2049" t="s">
        <v>8437</v>
      </c>
      <c r="F2" s="2049" t="s">
        <v>8438</v>
      </c>
      <c r="G2" s="2048" t="s">
        <v>2183</v>
      </c>
      <c r="H2" s="2049" t="s">
        <v>7458</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8439</v>
      </c>
      <c r="C3" s="2052">
        <v>44413.0</v>
      </c>
      <c r="D3" s="2048">
        <v>2.0210318E7</v>
      </c>
      <c r="E3" s="2048" t="s">
        <v>8440</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8441</v>
      </c>
      <c r="C4" s="2052">
        <v>44420.0</v>
      </c>
      <c r="D4" s="2048">
        <v>2.0210324E7</v>
      </c>
      <c r="E4" s="2048" t="s">
        <v>8440</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8442</v>
      </c>
      <c r="C5" s="2052">
        <v>44427.0</v>
      </c>
      <c r="D5" s="2048">
        <v>2.0210401E7</v>
      </c>
      <c r="E5" s="2048" t="s">
        <v>8440</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8443</v>
      </c>
      <c r="C6" s="2052">
        <v>44434.0</v>
      </c>
      <c r="D6" s="2048">
        <v>2.0210408E7</v>
      </c>
      <c r="E6" s="2049" t="s">
        <v>8437</v>
      </c>
      <c r="F6" s="2049" t="s">
        <v>8444</v>
      </c>
      <c r="G6" s="2049" t="s">
        <v>860</v>
      </c>
      <c r="H6" s="2049" t="s">
        <v>872</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8445</v>
      </c>
      <c r="C7" s="2052">
        <v>44441.0</v>
      </c>
      <c r="D7" s="2048">
        <v>2.0210415E7</v>
      </c>
      <c r="E7" s="2048" t="s">
        <v>8440</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8446</v>
      </c>
      <c r="C8" s="2052">
        <v>44448.0</v>
      </c>
      <c r="D8" s="2048">
        <v>2.0210422E7</v>
      </c>
      <c r="E8" s="2048" t="s">
        <v>8440</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8447</v>
      </c>
      <c r="C9" s="2052">
        <v>44455.0</v>
      </c>
      <c r="D9" s="2048">
        <v>2.0210429E7</v>
      </c>
      <c r="E9" s="2048" t="s">
        <v>8440</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8448</v>
      </c>
      <c r="C10" s="2052">
        <v>44462.0</v>
      </c>
      <c r="D10" s="2048">
        <v>2.0210506E7</v>
      </c>
      <c r="E10" s="2049" t="s">
        <v>8437</v>
      </c>
      <c r="F10" s="2049" t="s">
        <v>8449</v>
      </c>
      <c r="G10" s="2048" t="s">
        <v>511</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8450</v>
      </c>
      <c r="C11" s="2052">
        <v>44469.0</v>
      </c>
      <c r="D11" s="2048">
        <v>2.0210513E7</v>
      </c>
      <c r="E11" s="2048" t="s">
        <v>8440</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8451</v>
      </c>
      <c r="C12" s="2052">
        <v>44476.0</v>
      </c>
      <c r="D12" s="2048">
        <v>2.021052E7</v>
      </c>
      <c r="E12" s="2048" t="s">
        <v>8440</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8452</v>
      </c>
      <c r="C13" s="2052">
        <v>44483.0</v>
      </c>
      <c r="D13" s="2048">
        <v>2.0210527E7</v>
      </c>
      <c r="E13" s="2048" t="s">
        <v>8440</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8453</v>
      </c>
      <c r="C14" s="2052">
        <v>44490.0</v>
      </c>
      <c r="D14" s="2048">
        <v>2.0210603E7</v>
      </c>
      <c r="E14" s="2049" t="s">
        <v>8437</v>
      </c>
      <c r="F14" s="2049" t="s">
        <v>8454</v>
      </c>
      <c r="G14" s="2048" t="s">
        <v>1137</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8455</v>
      </c>
      <c r="C15" s="2052">
        <v>44497.0</v>
      </c>
      <c r="D15" s="2048">
        <v>2.021061E7</v>
      </c>
      <c r="E15" s="2048" t="s">
        <v>8440</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8456</v>
      </c>
      <c r="C16" s="2052">
        <v>44504.0</v>
      </c>
      <c r="D16" s="2048">
        <v>2.0210617E7</v>
      </c>
      <c r="E16" s="2048" t="s">
        <v>8440</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8457</v>
      </c>
      <c r="C17" s="2052">
        <v>44511.0</v>
      </c>
      <c r="D17" s="2048">
        <v>2.0210624E7</v>
      </c>
      <c r="E17" s="2048" t="s">
        <v>8440</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8458</v>
      </c>
      <c r="C18" s="2052">
        <v>44518.0</v>
      </c>
      <c r="D18" s="2048">
        <v>2.0210701E7</v>
      </c>
      <c r="E18" s="2049" t="s">
        <v>8437</v>
      </c>
      <c r="F18" s="2049" t="s">
        <v>8459</v>
      </c>
      <c r="G18" s="2049" t="s">
        <v>48</v>
      </c>
      <c r="H18" s="2048" t="s">
        <v>513</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8460</v>
      </c>
      <c r="C19" s="2058">
        <v>44525.0</v>
      </c>
      <c r="D19" s="2059">
        <v>2.0210708E7</v>
      </c>
      <c r="E19" s="2048" t="s">
        <v>8440</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8461</v>
      </c>
      <c r="C20" s="2052">
        <v>44532.0</v>
      </c>
      <c r="D20" s="2048">
        <v>2.0210715E7</v>
      </c>
      <c r="E20" s="2048" t="s">
        <v>8440</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8462</v>
      </c>
      <c r="C21" s="2052">
        <v>44539.0</v>
      </c>
      <c r="D21" s="2048">
        <v>2.0210722E7</v>
      </c>
      <c r="E21" s="2048" t="s">
        <v>8440</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8463</v>
      </c>
      <c r="C22" s="2048" t="s">
        <v>8464</v>
      </c>
      <c r="D22" s="2048">
        <v>2.0210728E7</v>
      </c>
      <c r="E22" s="2048" t="s">
        <v>8437</v>
      </c>
      <c r="F22" s="2049" t="s">
        <v>8465</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8466</v>
      </c>
      <c r="C23" s="2048" t="s">
        <v>8464</v>
      </c>
      <c r="D23" s="2048">
        <v>2.0210805E7</v>
      </c>
      <c r="E23" s="2048" t="s">
        <v>8440</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8467</v>
      </c>
      <c r="C24" s="2058">
        <v>44546.0</v>
      </c>
      <c r="D24" s="2059">
        <v>2.0210812E7</v>
      </c>
      <c r="E24" s="2059" t="s">
        <v>8440</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8468</v>
      </c>
      <c r="C25" s="2059" t="s">
        <v>8464</v>
      </c>
      <c r="D25" s="2059">
        <v>2.0210819E7</v>
      </c>
      <c r="E25" s="2059" t="s">
        <v>8440</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8469</v>
      </c>
      <c r="C26" s="2058">
        <v>44553.0</v>
      </c>
      <c r="D26" s="2059">
        <v>2.0210826E7</v>
      </c>
      <c r="E26" s="2059" t="s">
        <v>8437</v>
      </c>
      <c r="F26" s="2049" t="s">
        <v>8470</v>
      </c>
      <c r="G26" s="2059" t="s">
        <v>4153</v>
      </c>
      <c r="H26" s="2059" t="s">
        <v>747</v>
      </c>
      <c r="I26" s="2059" t="s">
        <v>645</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8471</v>
      </c>
      <c r="C27" s="2058">
        <v>44560.0</v>
      </c>
      <c r="D27" s="2059">
        <v>2.0210902E7</v>
      </c>
      <c r="E27" s="2059" t="s">
        <v>8440</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8472</v>
      </c>
      <c r="C28" s="2058">
        <v>44567.0</v>
      </c>
      <c r="D28" s="2059">
        <v>2.0210909E7</v>
      </c>
      <c r="E28" s="2059" t="s">
        <v>8440</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8473</v>
      </c>
      <c r="C29" s="2058">
        <v>44574.0</v>
      </c>
      <c r="D29" s="2059">
        <v>2.0210916E7</v>
      </c>
      <c r="E29" s="2059" t="s">
        <v>8440</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8474</v>
      </c>
      <c r="C30" s="2058">
        <v>44588.0</v>
      </c>
      <c r="D30" s="2059">
        <v>2.0210923E7</v>
      </c>
      <c r="E30" s="2059" t="s">
        <v>8437</v>
      </c>
      <c r="F30" s="2049" t="s">
        <v>8475</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8476</v>
      </c>
      <c r="C31" s="2058">
        <v>44595.0</v>
      </c>
      <c r="D31" s="2059">
        <v>2.021093E7</v>
      </c>
      <c r="E31" s="2059" t="s">
        <v>8440</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8477</v>
      </c>
      <c r="C32" s="2058">
        <v>44602.0</v>
      </c>
      <c r="D32" s="2059">
        <v>2.0211007E7</v>
      </c>
      <c r="E32" s="2059" t="s">
        <v>8440</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8478</v>
      </c>
      <c r="C33" s="2058">
        <v>44609.0</v>
      </c>
      <c r="D33" s="2059">
        <v>2.0211014E7</v>
      </c>
      <c r="E33" s="2059" t="s">
        <v>8440</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8479</v>
      </c>
      <c r="C34" s="2058">
        <v>44616.0</v>
      </c>
      <c r="D34" s="2059">
        <v>2.0211021E7</v>
      </c>
      <c r="E34" s="2059" t="s">
        <v>8437</v>
      </c>
      <c r="F34" s="2049" t="s">
        <v>8480</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8481</v>
      </c>
      <c r="C35" s="2058">
        <v>44623.0</v>
      </c>
      <c r="D35" s="2059">
        <v>2.0211028E7</v>
      </c>
      <c r="E35" s="2059" t="s">
        <v>8440</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8482</v>
      </c>
      <c r="C36" s="2058">
        <v>44630.0</v>
      </c>
      <c r="D36" s="2059">
        <v>2.0211104E7</v>
      </c>
      <c r="E36" s="2059" t="s">
        <v>8440</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8483</v>
      </c>
      <c r="C37" s="2058">
        <v>44637.0</v>
      </c>
      <c r="D37" s="2059">
        <v>2.0211111E7</v>
      </c>
      <c r="E37" s="2059" t="s">
        <v>8440</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8484</v>
      </c>
      <c r="C38" s="2058">
        <v>44644.0</v>
      </c>
      <c r="D38" s="2059">
        <v>2.0211118E7</v>
      </c>
      <c r="E38" s="2059" t="s">
        <v>8437</v>
      </c>
      <c r="F38" s="2049" t="s">
        <v>8485</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8486</v>
      </c>
      <c r="C39" s="2058">
        <v>44650.0</v>
      </c>
      <c r="D39" s="2059">
        <v>2.0211125E7</v>
      </c>
      <c r="E39" s="2059" t="s">
        <v>8440</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8487</v>
      </c>
      <c r="C40" s="2058">
        <v>44658.0</v>
      </c>
      <c r="D40" s="2059">
        <v>2.0211202E7</v>
      </c>
      <c r="E40" s="2059" t="s">
        <v>8440</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8488</v>
      </c>
      <c r="C41" s="2058">
        <v>44665.0</v>
      </c>
      <c r="D41" s="2059">
        <v>2.0211209E7</v>
      </c>
      <c r="E41" s="2059" t="s">
        <v>8440</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8489</v>
      </c>
      <c r="C42" s="2058">
        <v>44672.0</v>
      </c>
      <c r="D42" s="2059">
        <v>2.0211216E7</v>
      </c>
      <c r="E42" s="2059" t="s">
        <v>8437</v>
      </c>
      <c r="F42" s="2049" t="s">
        <v>8490</v>
      </c>
      <c r="G42" s="2059" t="s">
        <v>1067</v>
      </c>
      <c r="H42" s="2059" t="s">
        <v>236</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8491</v>
      </c>
      <c r="C43" s="2058">
        <v>44679.0</v>
      </c>
      <c r="D43" s="2059">
        <v>2.0211223E7</v>
      </c>
      <c r="E43" s="2059" t="s">
        <v>8440</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8492</v>
      </c>
      <c r="C44" s="2058">
        <v>44686.0</v>
      </c>
      <c r="D44" s="2059">
        <v>2.021123E7</v>
      </c>
      <c r="E44" s="2059" t="s">
        <v>8440</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8493</v>
      </c>
      <c r="C45" s="2058">
        <v>44694.0</v>
      </c>
      <c r="D45" s="2059">
        <v>2.0220106E7</v>
      </c>
      <c r="E45" s="2059" t="s">
        <v>8440</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8494</v>
      </c>
      <c r="C46" s="2058">
        <v>44700.0</v>
      </c>
      <c r="D46" s="2059">
        <v>2.0220113E7</v>
      </c>
      <c r="E46" s="2059" t="s">
        <v>8437</v>
      </c>
      <c r="F46" s="2049" t="s">
        <v>8495</v>
      </c>
      <c r="G46" s="2059" t="s">
        <v>3551</v>
      </c>
      <c r="H46" s="2059" t="s">
        <v>427</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8496</v>
      </c>
      <c r="C47" s="2058">
        <v>44707.0</v>
      </c>
      <c r="D47" s="2059">
        <v>2.022012E7</v>
      </c>
      <c r="E47" s="2059" t="s">
        <v>8440</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8497</v>
      </c>
      <c r="C48" s="2058">
        <v>44714.0</v>
      </c>
      <c r="D48" s="2059">
        <v>2.0220127E7</v>
      </c>
      <c r="E48" s="2059" t="s">
        <v>8440</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8498</v>
      </c>
      <c r="C49" s="2058">
        <v>44721.0</v>
      </c>
      <c r="D49" s="2059">
        <v>2.0220203E7</v>
      </c>
      <c r="E49" s="2059" t="s">
        <v>8440</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8499</v>
      </c>
      <c r="C50" s="2058">
        <v>44728.0</v>
      </c>
      <c r="D50" s="2059">
        <v>2.022021E7</v>
      </c>
      <c r="E50" s="2059" t="s">
        <v>8440</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8500</v>
      </c>
      <c r="C51" s="2058">
        <v>44735.0</v>
      </c>
      <c r="D51" s="2059">
        <v>2.0220217E7</v>
      </c>
      <c r="E51" s="2059" t="s">
        <v>8437</v>
      </c>
      <c r="F51" s="2049" t="s">
        <v>8501</v>
      </c>
      <c r="G51" s="2059" t="s">
        <v>908</v>
      </c>
      <c r="H51" s="2059" t="s">
        <v>924</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8502</v>
      </c>
      <c r="C52" s="2058">
        <v>44742.0</v>
      </c>
      <c r="D52" s="2059">
        <v>2.0220224E7</v>
      </c>
      <c r="E52" s="2059" t="s">
        <v>8440</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8503</v>
      </c>
      <c r="C53" s="2058">
        <v>44749.0</v>
      </c>
      <c r="D53" s="2059">
        <v>2.0220303E7</v>
      </c>
      <c r="E53" s="2059" t="s">
        <v>8440</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8504</v>
      </c>
      <c r="C54" s="2058">
        <v>44756.0</v>
      </c>
      <c r="D54" s="2059">
        <v>2.022031E7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8505</v>
      </c>
      <c r="C55" s="2058">
        <v>44763.0</v>
      </c>
      <c r="D55" s="2059">
        <v>2.0220317E7</v>
      </c>
      <c r="E55" s="2059" t="s">
        <v>8437</v>
      </c>
      <c r="F55" s="2049" t="s">
        <v>8506</v>
      </c>
      <c r="G55" s="2059" t="s">
        <v>1054</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8507</v>
      </c>
      <c r="C56" s="2058">
        <v>44770.0</v>
      </c>
      <c r="D56" s="2059">
        <v>2.0220324E7</v>
      </c>
      <c r="E56" s="2059" t="s">
        <v>8440</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8508</v>
      </c>
      <c r="C57" s="2058">
        <v>44777.0</v>
      </c>
      <c r="D57" s="2059">
        <v>2.0220331E7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8509</v>
      </c>
      <c r="C58" s="2058"/>
      <c r="D58" s="2059">
        <v>2.0220401E7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8510</v>
      </c>
      <c r="C59" s="2058">
        <v>44784.0</v>
      </c>
      <c r="D59" s="2059">
        <v>2.0220407E7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8511</v>
      </c>
      <c r="C60" s="2058">
        <v>44791.0</v>
      </c>
      <c r="D60" s="2059">
        <v>2.0220414E7</v>
      </c>
      <c r="E60" s="2059" t="s">
        <v>8437</v>
      </c>
      <c r="F60" s="2049" t="s">
        <v>8512</v>
      </c>
      <c r="G60" s="2059" t="s">
        <v>238</v>
      </c>
      <c r="H60" s="2059" t="s">
        <v>814</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8513</v>
      </c>
      <c r="C61" s="2058">
        <v>44798.0</v>
      </c>
      <c r="D61" s="2059">
        <v>2.0220421E7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8514</v>
      </c>
      <c r="C62" s="2058">
        <v>44805.0</v>
      </c>
      <c r="D62" s="2059">
        <v>2.0220428E7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8515</v>
      </c>
      <c r="C63" s="2058">
        <v>44812.0</v>
      </c>
      <c r="D63" s="2059">
        <v>2.0220505E7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8516</v>
      </c>
      <c r="C64" s="2058">
        <v>44819.0</v>
      </c>
      <c r="D64" s="2059">
        <v>2.0220512E7</v>
      </c>
      <c r="E64" s="2059" t="s">
        <v>8437</v>
      </c>
      <c r="F64" s="2049" t="s">
        <v>8517</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8518</v>
      </c>
      <c r="C65" s="2058">
        <v>44826.0</v>
      </c>
      <c r="D65" s="2059">
        <v>2.0220519E7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8519</v>
      </c>
      <c r="C66" s="2058">
        <v>44833.0</v>
      </c>
      <c r="D66" s="2059">
        <v>2.0220526E7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8520</v>
      </c>
      <c r="C67" s="2058">
        <v>44840.0</v>
      </c>
      <c r="D67" s="2059">
        <v>2.0220602E7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8521</v>
      </c>
      <c r="C68" s="2058">
        <v>44847.0</v>
      </c>
      <c r="D68" s="2059">
        <v>2.0220609E7</v>
      </c>
      <c r="E68" s="2059" t="s">
        <v>8437</v>
      </c>
      <c r="F68" s="2049" t="s">
        <v>8522</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8523</v>
      </c>
      <c r="C69" s="2058">
        <v>44854.0</v>
      </c>
      <c r="D69" s="2059">
        <v>2.0220616E7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8524</v>
      </c>
      <c r="C70" s="2058">
        <v>44861.0</v>
      </c>
      <c r="D70" s="2059">
        <v>2.0220623E7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8525</v>
      </c>
      <c r="C71" s="2058">
        <v>44868.0</v>
      </c>
      <c r="D71" s="2059">
        <v>2.022063E7</v>
      </c>
      <c r="E71" s="2059" t="s">
        <v>8437</v>
      </c>
      <c r="F71" s="2049" t="s">
        <v>8526</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8527</v>
      </c>
      <c r="C72" s="2058">
        <v>44875.0</v>
      </c>
      <c r="D72" s="2059">
        <v>2.0220707E7</v>
      </c>
      <c r="E72" s="2059" t="s">
        <v>8440</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8528</v>
      </c>
      <c r="C73" s="2058">
        <v>44882.0</v>
      </c>
      <c r="D73" s="2059">
        <v>2.0220714E7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8529</v>
      </c>
      <c r="C74" s="2058">
        <v>44889.0</v>
      </c>
      <c r="D74" s="2059">
        <v>2.0220721E7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8530</v>
      </c>
      <c r="C75" s="2058">
        <v>44896.0</v>
      </c>
      <c r="D75" s="2059">
        <v>2.0220728E7</v>
      </c>
      <c r="E75" s="2059" t="s">
        <v>8437</v>
      </c>
      <c r="F75" s="2049" t="s">
        <v>8531</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8532</v>
      </c>
      <c r="C76" s="2058">
        <v>44903.0</v>
      </c>
      <c r="D76" s="2059">
        <v>2.0220804E7</v>
      </c>
      <c r="E76" s="2059" t="s">
        <v>8440</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8533</v>
      </c>
      <c r="C77" s="2058">
        <v>44910.0</v>
      </c>
      <c r="D77" s="2059">
        <v>2.0220811E7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8534</v>
      </c>
      <c r="C78" s="2058">
        <v>44917.0</v>
      </c>
      <c r="D78" s="2059">
        <v>2.0220818E7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8535</v>
      </c>
      <c r="C79" s="2058">
        <v>44924.0</v>
      </c>
      <c r="D79" s="2059">
        <v>2.0220825E7</v>
      </c>
      <c r="E79" s="2059" t="s">
        <v>8437</v>
      </c>
      <c r="F79" s="2049" t="s">
        <v>8536</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8537</v>
      </c>
      <c r="C80" s="2058">
        <v>44931.0</v>
      </c>
      <c r="D80" s="2059">
        <v>2.0220901E7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8538</v>
      </c>
      <c r="C81" s="2058">
        <v>44938.0</v>
      </c>
      <c r="D81" s="2059">
        <v>2.0220908E7</v>
      </c>
      <c r="E81" s="2059" t="s">
        <v>8440</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8539</v>
      </c>
      <c r="C82" s="2058">
        <v>44945.0</v>
      </c>
      <c r="D82" s="2059">
        <v>2.0220915E7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8540</v>
      </c>
      <c r="C83" s="2058">
        <v>44952.0</v>
      </c>
      <c r="D83" s="2059">
        <v>2.0220922E7</v>
      </c>
      <c r="E83" s="2059" t="s">
        <v>8437</v>
      </c>
      <c r="F83" s="2049" t="s">
        <v>8541</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8542</v>
      </c>
      <c r="C84" s="2058">
        <v>44959.0</v>
      </c>
      <c r="D84" s="2059">
        <v>2.0220929E7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8543</v>
      </c>
      <c r="C85" s="2058">
        <v>44966.0</v>
      </c>
      <c r="D85" s="2059">
        <v>2.0221006E7</v>
      </c>
      <c r="E85" s="2059" t="s">
        <v>8440</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8544</v>
      </c>
      <c r="C86" s="2058">
        <v>44973.0</v>
      </c>
      <c r="D86" s="2059">
        <v>2.0221013E7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8545</v>
      </c>
      <c r="C87" s="2064">
        <v>44987.0</v>
      </c>
      <c r="D87" s="2065">
        <v>2.022102E7</v>
      </c>
      <c r="E87" s="2065" t="s">
        <v>8437</v>
      </c>
      <c r="F87" s="2065" t="s">
        <v>8546</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8547</v>
      </c>
      <c r="C88" s="2064">
        <v>44994.0</v>
      </c>
      <c r="D88" s="2065">
        <v>2.0221027E7</v>
      </c>
      <c r="E88" s="2065" t="s">
        <v>8440</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8548</v>
      </c>
      <c r="C89" s="2064">
        <v>45001.0</v>
      </c>
      <c r="D89" s="2066">
        <v>44868.0</v>
      </c>
      <c r="E89" s="2065" t="s">
        <v>8440</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8549</v>
      </c>
      <c r="C90" s="2064">
        <v>45008.0</v>
      </c>
      <c r="D90" s="2066">
        <v>44875.0</v>
      </c>
      <c r="E90" s="2065" t="s">
        <v>8440</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8550</v>
      </c>
      <c r="C91" s="2064">
        <v>45015.0</v>
      </c>
      <c r="D91" s="2066">
        <v>44882.0</v>
      </c>
      <c r="E91" s="2065" t="s">
        <v>8437</v>
      </c>
      <c r="F91" s="2065" t="s">
        <v>8551</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8552</v>
      </c>
      <c r="C92" s="2064">
        <v>45022.0</v>
      </c>
      <c r="D92" s="2066">
        <v>44889.0</v>
      </c>
      <c r="E92" s="2065" t="s">
        <v>8440</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8553</v>
      </c>
      <c r="C93" s="2064">
        <v>45029.0</v>
      </c>
      <c r="D93" s="2066">
        <v>44896.0</v>
      </c>
      <c r="E93" s="2065" t="s">
        <v>8440</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8554</v>
      </c>
      <c r="C94" s="2064">
        <v>45036.0</v>
      </c>
      <c r="D94" s="2066">
        <v>44903.0</v>
      </c>
      <c r="E94" s="2065" t="s">
        <v>8440</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8555</v>
      </c>
      <c r="C95" s="2064">
        <v>45043.0</v>
      </c>
      <c r="D95" s="2066">
        <v>44910.0</v>
      </c>
      <c r="E95" s="2065" t="s">
        <v>8437</v>
      </c>
      <c r="F95" s="2065" t="s">
        <v>8556</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8557</v>
      </c>
      <c r="C96" s="2064">
        <v>45050.0</v>
      </c>
      <c r="D96" s="2066">
        <v>44917.0</v>
      </c>
      <c r="E96" s="2065" t="s">
        <v>8440</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8558</v>
      </c>
      <c r="C97" s="2064">
        <v>45057.0</v>
      </c>
      <c r="D97" s="2066">
        <v>44924.0</v>
      </c>
      <c r="E97" s="2065" t="s">
        <v>8440</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8559</v>
      </c>
      <c r="C98" s="2064">
        <v>45064.0</v>
      </c>
      <c r="D98" s="2066">
        <v>44931.0</v>
      </c>
      <c r="E98" s="2065" t="s">
        <v>8440</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8560</v>
      </c>
      <c r="C99" s="2068">
        <f t="shared" ref="C99:C119" si="2">C98+7</f>
        <v>45071</v>
      </c>
      <c r="D99" s="2069">
        <v>2.0230112E7</v>
      </c>
      <c r="E99" s="2069" t="s">
        <v>8437</v>
      </c>
      <c r="F99" s="2065" t="s">
        <v>8561</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70" t="s">
        <v>8562</v>
      </c>
      <c r="C100" s="2068">
        <f t="shared" si="2"/>
        <v>45078</v>
      </c>
      <c r="D100" s="2069">
        <v>2.0230119E7</v>
      </c>
      <c r="E100" s="2069" t="s">
        <v>8440</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8563</v>
      </c>
      <c r="C101" s="2068">
        <f t="shared" si="2"/>
        <v>45085</v>
      </c>
      <c r="D101" s="2069">
        <v>2.0230126E7</v>
      </c>
      <c r="E101" s="2069" t="s">
        <v>8440</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70" t="s">
        <v>8564</v>
      </c>
      <c r="C102" s="2068">
        <f t="shared" si="2"/>
        <v>45092</v>
      </c>
      <c r="D102" s="2069">
        <v>2.0230202E7</v>
      </c>
      <c r="E102" s="2069" t="s">
        <v>8440</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8565</v>
      </c>
      <c r="C103" s="2068">
        <f t="shared" si="2"/>
        <v>45099</v>
      </c>
      <c r="D103" s="2069">
        <v>2.0230209E7</v>
      </c>
      <c r="E103" s="2069" t="s">
        <v>8440</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8566</v>
      </c>
      <c r="C104" s="2068">
        <f t="shared" si="2"/>
        <v>45106</v>
      </c>
      <c r="D104" s="2069">
        <v>2.0230216E7</v>
      </c>
      <c r="E104" s="2069" t="s">
        <v>8437</v>
      </c>
      <c r="F104" s="2071" t="s">
        <v>8567</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8568</v>
      </c>
      <c r="C105" s="2068">
        <f t="shared" si="2"/>
        <v>45113</v>
      </c>
      <c r="D105" s="2069">
        <v>2.0230223E7</v>
      </c>
      <c r="E105" s="2069" t="s">
        <v>8440</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8569</v>
      </c>
      <c r="C106" s="2068">
        <f t="shared" si="2"/>
        <v>45120</v>
      </c>
      <c r="D106" s="2069">
        <v>2.0230302E7</v>
      </c>
      <c r="E106" s="2069" t="s">
        <v>8440</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8570</v>
      </c>
      <c r="C107" s="2068">
        <f t="shared" si="2"/>
        <v>45127</v>
      </c>
      <c r="D107" s="2069">
        <v>2.0230309E7</v>
      </c>
      <c r="E107" s="2069" t="s">
        <v>8440</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8571</v>
      </c>
      <c r="C108" s="2068">
        <f t="shared" si="2"/>
        <v>45134</v>
      </c>
      <c r="D108" s="2069">
        <v>2.0230316E7</v>
      </c>
      <c r="E108" s="2069" t="s">
        <v>8437</v>
      </c>
      <c r="F108" s="2065" t="s">
        <v>8572</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8573</v>
      </c>
      <c r="C109" s="2068">
        <f t="shared" si="2"/>
        <v>45141</v>
      </c>
      <c r="D109" s="2069">
        <v>2.0230323E7</v>
      </c>
      <c r="E109" s="2069" t="s">
        <v>8440</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8574</v>
      </c>
      <c r="C110" s="2068">
        <f t="shared" si="2"/>
        <v>45148</v>
      </c>
      <c r="D110" s="2069">
        <v>2.023033E7</v>
      </c>
      <c r="E110" s="2069" t="s">
        <v>8440</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8575</v>
      </c>
      <c r="C111" s="2068">
        <f t="shared" si="2"/>
        <v>45155</v>
      </c>
      <c r="D111" s="2069">
        <v>2.0230406E7</v>
      </c>
      <c r="E111" s="2069" t="s">
        <v>8440</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8576</v>
      </c>
      <c r="C112" s="2073">
        <f t="shared" si="2"/>
        <v>45162</v>
      </c>
      <c r="D112" s="2059">
        <v>2.0230413E7</v>
      </c>
      <c r="E112" s="2059" t="s">
        <v>8437</v>
      </c>
      <c r="F112" s="2049" t="s">
        <v>8577</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8578</v>
      </c>
      <c r="C113" s="2073">
        <f t="shared" si="2"/>
        <v>45169</v>
      </c>
      <c r="D113" s="2059">
        <v>2.023042E7</v>
      </c>
      <c r="E113" s="2059" t="s">
        <v>8440</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8579</v>
      </c>
      <c r="C114" s="2073">
        <f t="shared" si="2"/>
        <v>45176</v>
      </c>
      <c r="D114" s="2059">
        <v>2.0230427E7</v>
      </c>
      <c r="E114" s="2059" t="s">
        <v>8440</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8580</v>
      </c>
      <c r="C115" s="2073">
        <f t="shared" si="2"/>
        <v>45183</v>
      </c>
      <c r="D115" s="2059">
        <v>2.0230504E7</v>
      </c>
      <c r="E115" s="2059" t="s">
        <v>8440</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8581</v>
      </c>
      <c r="C116" s="2073">
        <f t="shared" si="2"/>
        <v>45190</v>
      </c>
      <c r="D116" s="2059">
        <v>2.0230511E7</v>
      </c>
      <c r="E116" s="2059" t="s">
        <v>8437</v>
      </c>
      <c r="F116" s="2049" t="s">
        <v>8582</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8583</v>
      </c>
      <c r="C117" s="2073">
        <f t="shared" si="2"/>
        <v>45197</v>
      </c>
      <c r="D117" s="2059">
        <v>2.0230518E7</v>
      </c>
      <c r="E117" s="2059" t="s">
        <v>8440</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8584</v>
      </c>
      <c r="C118" s="2073">
        <f t="shared" si="2"/>
        <v>45204</v>
      </c>
      <c r="D118" s="2059">
        <v>2.0230525E7</v>
      </c>
      <c r="E118" s="2059" t="s">
        <v>8440</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8585</v>
      </c>
      <c r="C119" s="2073">
        <f t="shared" si="2"/>
        <v>45211</v>
      </c>
      <c r="D119" s="2059">
        <v>2.0230601E7</v>
      </c>
      <c r="E119" s="2059" t="s">
        <v>8440</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8402</v>
      </c>
      <c r="B1" s="2048" t="s">
        <v>8403</v>
      </c>
      <c r="C1" s="2048" t="s">
        <v>8404</v>
      </c>
      <c r="D1" s="2048" t="s">
        <v>8405</v>
      </c>
      <c r="E1" s="2048" t="s">
        <v>8406</v>
      </c>
      <c r="F1" s="2048" t="s">
        <v>8407</v>
      </c>
      <c r="G1" s="2048" t="s">
        <v>8408</v>
      </c>
      <c r="H1" s="2049" t="s">
        <v>8409</v>
      </c>
      <c r="I1" s="2048" t="s">
        <v>8410</v>
      </c>
      <c r="J1" s="2048" t="s">
        <v>8411</v>
      </c>
      <c r="K1" s="2048" t="s">
        <v>8412</v>
      </c>
      <c r="L1" s="2048" t="s">
        <v>8413</v>
      </c>
      <c r="M1" s="2048" t="s">
        <v>8414</v>
      </c>
      <c r="N1" s="2048" t="s">
        <v>8415</v>
      </c>
      <c r="O1" s="2048" t="s">
        <v>8416</v>
      </c>
      <c r="P1" s="2048" t="s">
        <v>8417</v>
      </c>
      <c r="Q1" s="2048" t="s">
        <v>8418</v>
      </c>
      <c r="R1" s="2048" t="s">
        <v>8419</v>
      </c>
      <c r="S1" s="2048" t="s">
        <v>8420</v>
      </c>
      <c r="T1" s="2048" t="s">
        <v>8421</v>
      </c>
      <c r="U1" s="2048" t="s">
        <v>8422</v>
      </c>
      <c r="V1" s="2048" t="s">
        <v>8423</v>
      </c>
      <c r="W1" s="2050" t="s">
        <v>8424</v>
      </c>
      <c r="X1" s="2048" t="s">
        <v>8425</v>
      </c>
      <c r="Y1" s="2048" t="s">
        <v>8426</v>
      </c>
      <c r="Z1" s="2048" t="s">
        <v>8427</v>
      </c>
      <c r="AA1" s="2048" t="s">
        <v>8428</v>
      </c>
      <c r="AB1" s="2048" t="s">
        <v>8429</v>
      </c>
      <c r="AC1" s="2048" t="s">
        <v>8430</v>
      </c>
      <c r="AD1" s="2048" t="s">
        <v>8431</v>
      </c>
      <c r="AE1" s="2048" t="s">
        <v>8432</v>
      </c>
      <c r="AF1" s="2048" t="s">
        <v>8433</v>
      </c>
      <c r="AG1" s="2050" t="s">
        <v>8434</v>
      </c>
      <c r="AH1" s="2050" t="s">
        <v>8435</v>
      </c>
      <c r="AI1" s="2048"/>
      <c r="AJ1" s="2048"/>
      <c r="AK1" s="2048"/>
      <c r="AL1" s="2048"/>
      <c r="AM1" s="2048"/>
      <c r="AN1" s="2048"/>
      <c r="AO1" s="2048"/>
      <c r="AP1" s="2048" t="s">
        <v>92</v>
      </c>
    </row>
    <row r="2">
      <c r="A2" s="2047">
        <v>43314.0</v>
      </c>
      <c r="B2" s="2051" t="s">
        <v>8586</v>
      </c>
      <c r="C2" s="2052">
        <v>43487.0</v>
      </c>
      <c r="D2" s="2048">
        <v>2.0180802E7</v>
      </c>
      <c r="E2" s="2049" t="s">
        <v>8437</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8587</v>
      </c>
      <c r="C3" s="2052"/>
      <c r="D3" s="2048">
        <v>2.0180816E7</v>
      </c>
      <c r="E3" s="2049" t="s">
        <v>8440</v>
      </c>
      <c r="F3" s="2049"/>
      <c r="G3" s="2048"/>
      <c r="H3" s="2049"/>
      <c r="I3" s="2048"/>
      <c r="J3" s="2048"/>
      <c r="K3" s="2050" t="s">
        <v>8588</v>
      </c>
      <c r="L3" s="2050" t="s">
        <v>1123</v>
      </c>
      <c r="M3" s="2050" t="s">
        <v>1387</v>
      </c>
      <c r="N3" s="2048"/>
      <c r="O3" s="2048"/>
      <c r="P3" s="2050" t="s">
        <v>8588</v>
      </c>
      <c r="Q3" s="2050" t="s">
        <v>779</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8589</v>
      </c>
      <c r="C4" s="2052">
        <v>43494.0</v>
      </c>
      <c r="D4" s="2074">
        <v>43335.0</v>
      </c>
      <c r="E4" s="2049" t="s">
        <v>8440</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8590</v>
      </c>
      <c r="C5" s="2052"/>
      <c r="D5" s="2074">
        <v>43342.0</v>
      </c>
      <c r="E5" s="2049" t="s">
        <v>8440</v>
      </c>
      <c r="F5" s="2049"/>
      <c r="G5" s="2048"/>
      <c r="H5" s="2049"/>
      <c r="I5" s="2048"/>
      <c r="J5" s="2048"/>
      <c r="K5" s="2050" t="s">
        <v>8588</v>
      </c>
      <c r="L5" s="2050" t="s">
        <v>1240</v>
      </c>
      <c r="M5" s="2050" t="s">
        <v>1254</v>
      </c>
      <c r="N5" s="2048"/>
      <c r="O5" s="2048"/>
      <c r="P5" s="2050" t="s">
        <v>8588</v>
      </c>
      <c r="Q5" s="2050" t="s">
        <v>529</v>
      </c>
      <c r="R5" s="2050" t="s">
        <v>1171</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8591</v>
      </c>
      <c r="C6" s="2052"/>
      <c r="D6" s="2074">
        <v>43349.0</v>
      </c>
      <c r="E6" s="2049" t="s">
        <v>8440</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8592</v>
      </c>
      <c r="C7" s="2052"/>
      <c r="D7" s="2074">
        <v>43356.0</v>
      </c>
      <c r="E7" s="2049" t="s">
        <v>8437</v>
      </c>
      <c r="F7" s="2049" t="s">
        <v>8593</v>
      </c>
      <c r="G7" s="2048" t="s">
        <v>683</v>
      </c>
      <c r="H7" s="2049" t="s">
        <v>700</v>
      </c>
      <c r="I7" s="2048"/>
      <c r="J7" s="2048"/>
      <c r="K7" s="2050" t="s">
        <v>8588</v>
      </c>
      <c r="L7" s="2050" t="s">
        <v>683</v>
      </c>
      <c r="M7" s="2050" t="s">
        <v>700</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8594</v>
      </c>
      <c r="C8" s="2052"/>
      <c r="D8" s="2074">
        <v>43363.0</v>
      </c>
      <c r="E8" s="2049" t="s">
        <v>8440</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8595</v>
      </c>
      <c r="C9" s="2052"/>
      <c r="D9" s="2074">
        <v>43370.0</v>
      </c>
      <c r="E9" s="2049" t="s">
        <v>8440</v>
      </c>
      <c r="F9" s="2049"/>
      <c r="G9" s="2048" t="s">
        <v>1009</v>
      </c>
      <c r="H9" s="2049"/>
      <c r="I9" s="2048"/>
      <c r="J9" s="2048"/>
      <c r="K9" s="2050" t="s">
        <v>8596</v>
      </c>
      <c r="L9" s="2050" t="s">
        <v>1374</v>
      </c>
      <c r="M9" s="2050" t="s">
        <v>1123</v>
      </c>
      <c r="N9" s="2050" t="s">
        <v>949</v>
      </c>
      <c r="O9" s="2048"/>
      <c r="P9" s="2050" t="s">
        <v>8596</v>
      </c>
      <c r="Q9" s="2050" t="s">
        <v>2424</v>
      </c>
      <c r="R9" s="2050" t="s">
        <v>1171</v>
      </c>
      <c r="S9" s="2050" t="s">
        <v>1254</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8597</v>
      </c>
      <c r="C10" s="2052"/>
      <c r="D10" s="2074">
        <v>43384.0</v>
      </c>
      <c r="E10" s="2049" t="s">
        <v>8437</v>
      </c>
      <c r="F10" s="2049"/>
      <c r="G10" s="2048" t="s">
        <v>2106</v>
      </c>
      <c r="H10" s="2049" t="s">
        <v>1587</v>
      </c>
      <c r="I10" s="2048"/>
      <c r="J10" s="2048"/>
      <c r="K10" s="2050" t="s">
        <v>8588</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8598</v>
      </c>
      <c r="C11" s="2052"/>
      <c r="D11" s="2074">
        <v>43391.0</v>
      </c>
      <c r="E11" s="2049" t="s">
        <v>8440</v>
      </c>
      <c r="F11" s="2049"/>
      <c r="G11" s="2048"/>
      <c r="H11" s="2049"/>
      <c r="I11" s="2048"/>
      <c r="J11" s="2048"/>
      <c r="K11" s="2050" t="s">
        <v>8596</v>
      </c>
      <c r="L11" s="2050" t="s">
        <v>683</v>
      </c>
      <c r="M11" s="2050" t="s">
        <v>203</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8599</v>
      </c>
      <c r="C12" s="2052"/>
      <c r="D12" s="2074">
        <v>43398.0</v>
      </c>
      <c r="E12" s="2049" t="s">
        <v>8440</v>
      </c>
      <c r="F12" s="2049"/>
      <c r="G12" s="2048" t="s">
        <v>1657</v>
      </c>
      <c r="H12" s="2049"/>
      <c r="I12" s="2048"/>
      <c r="J12" s="2048"/>
      <c r="K12" s="2050" t="s">
        <v>8596</v>
      </c>
      <c r="L12" s="2050" t="s">
        <v>529</v>
      </c>
      <c r="M12" s="2050" t="s">
        <v>936</v>
      </c>
      <c r="N12" s="2050" t="s">
        <v>779</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8600</v>
      </c>
      <c r="C13" s="2052"/>
      <c r="D13" s="2074">
        <v>43405.0</v>
      </c>
      <c r="E13" s="2049" t="s">
        <v>8440</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8601</v>
      </c>
      <c r="C14" s="2052"/>
      <c r="D14" s="2074">
        <v>43412.0</v>
      </c>
      <c r="E14" s="2049" t="s">
        <v>8437</v>
      </c>
      <c r="F14" s="2049"/>
      <c r="G14" s="2048" t="s">
        <v>2353</v>
      </c>
      <c r="H14" s="2049" t="s">
        <v>2744</v>
      </c>
      <c r="I14" s="2048"/>
      <c r="J14" s="2048"/>
      <c r="K14" s="2050" t="s">
        <v>8588</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8602</v>
      </c>
      <c r="C15" s="2052"/>
      <c r="D15" s="2074">
        <v>43419.0</v>
      </c>
      <c r="E15" s="2049" t="s">
        <v>8440</v>
      </c>
      <c r="F15" s="2049"/>
      <c r="G15" s="2048"/>
      <c r="H15" s="2049"/>
      <c r="I15" s="2048"/>
      <c r="J15" s="2048"/>
      <c r="K15" s="2050" t="s">
        <v>8596</v>
      </c>
      <c r="L15" s="2050" t="s">
        <v>1240</v>
      </c>
      <c r="M15" s="2050" t="s">
        <v>1171</v>
      </c>
      <c r="N15" s="2050" t="s">
        <v>1254</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8603</v>
      </c>
      <c r="C16" s="2052"/>
      <c r="D16" s="2074">
        <v>43426.0</v>
      </c>
      <c r="E16" s="2049" t="s">
        <v>8440</v>
      </c>
      <c r="F16" s="2049"/>
      <c r="G16" s="2048"/>
      <c r="H16" s="2049"/>
      <c r="I16" s="2048"/>
      <c r="J16" s="2048"/>
      <c r="K16" s="2050" t="s">
        <v>8596</v>
      </c>
      <c r="L16" s="2050" t="s">
        <v>779</v>
      </c>
      <c r="M16" s="2050" t="s">
        <v>2424</v>
      </c>
      <c r="N16" s="2050" t="s">
        <v>700</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8604</v>
      </c>
      <c r="C17" s="2052"/>
      <c r="D17" s="2074">
        <v>43433.0</v>
      </c>
      <c r="E17" s="2049" t="s">
        <v>8440</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8605</v>
      </c>
      <c r="C18" s="2052"/>
      <c r="D18" s="2074">
        <v>43440.0</v>
      </c>
      <c r="E18" s="2049" t="s">
        <v>8437</v>
      </c>
      <c r="F18" s="2049" t="s">
        <v>8606</v>
      </c>
      <c r="G18" s="2048" t="s">
        <v>2355</v>
      </c>
      <c r="H18" s="2049" t="s">
        <v>2410</v>
      </c>
      <c r="I18" s="2048"/>
      <c r="J18" s="2048"/>
      <c r="K18" s="2050" t="s">
        <v>8588</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8607</v>
      </c>
      <c r="C19" s="2052"/>
      <c r="D19" s="2074">
        <v>43447.0</v>
      </c>
      <c r="E19" s="2049" t="s">
        <v>8440</v>
      </c>
      <c r="F19" s="2049"/>
      <c r="G19" s="2048"/>
      <c r="H19" s="2049"/>
      <c r="I19" s="2048"/>
      <c r="J19" s="2048"/>
      <c r="K19" s="2050" t="s">
        <v>8588</v>
      </c>
      <c r="L19" s="2050" t="s">
        <v>529</v>
      </c>
      <c r="M19" s="2050" t="s">
        <v>949</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8608</v>
      </c>
      <c r="C20" s="2052"/>
      <c r="D20" s="2074">
        <v>43454.0</v>
      </c>
      <c r="E20" s="2049" t="s">
        <v>8440</v>
      </c>
      <c r="F20" s="2049"/>
      <c r="G20" s="2048"/>
      <c r="H20" s="2049"/>
      <c r="I20" s="2048"/>
      <c r="J20" s="2048"/>
      <c r="K20" s="2050" t="s">
        <v>8596</v>
      </c>
      <c r="L20" s="2050" t="s">
        <v>683</v>
      </c>
      <c r="M20" s="2050" t="s">
        <v>203</v>
      </c>
      <c r="N20" s="2050" t="s">
        <v>700</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8609</v>
      </c>
      <c r="C21" s="2052"/>
      <c r="D21" s="2074">
        <v>43459.0</v>
      </c>
      <c r="E21" s="2049" t="s">
        <v>8440</v>
      </c>
      <c r="F21" s="2049"/>
      <c r="G21" s="2048"/>
      <c r="H21" s="2049"/>
      <c r="I21" s="2048"/>
      <c r="J21" s="2048"/>
      <c r="K21" s="2050" t="s">
        <v>8610</v>
      </c>
      <c r="L21" s="2050" t="s">
        <v>7007</v>
      </c>
      <c r="M21" s="2050" t="s">
        <v>7365</v>
      </c>
      <c r="N21" s="2050" t="s">
        <v>8611</v>
      </c>
      <c r="O21" s="2050" t="s">
        <v>6740</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8612</v>
      </c>
      <c r="C22" s="2052"/>
      <c r="D22" s="2074">
        <v>43461.0</v>
      </c>
      <c r="E22" s="2049" t="s">
        <v>8440</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8613</v>
      </c>
      <c r="C23" s="2052"/>
      <c r="D23" s="2074">
        <v>43467.0</v>
      </c>
      <c r="E23" s="2049" t="s">
        <v>8437</v>
      </c>
      <c r="F23" s="2049" t="s">
        <v>8614</v>
      </c>
      <c r="G23" s="2048" t="s">
        <v>1504</v>
      </c>
      <c r="H23" s="2049" t="s">
        <v>2069</v>
      </c>
      <c r="I23" s="2048"/>
      <c r="J23" s="2048"/>
      <c r="K23" s="2050" t="s">
        <v>8588</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1240</v>
      </c>
      <c r="AE23" s="2050" t="s">
        <v>1374</v>
      </c>
      <c r="AF23" s="2050" t="s">
        <v>1957</v>
      </c>
      <c r="AG23" s="2050" t="s">
        <v>2424</v>
      </c>
      <c r="AH23" s="2050" t="s">
        <v>332</v>
      </c>
      <c r="AI23" s="2051"/>
      <c r="AJ23" s="2051"/>
      <c r="AK23" s="2051"/>
      <c r="AL23" s="2051"/>
      <c r="AM23" s="2051"/>
      <c r="AN23" s="2051"/>
      <c r="AO23" s="2051"/>
      <c r="AP23" s="2051"/>
    </row>
    <row r="24">
      <c r="A24" s="2047">
        <v>43475.0</v>
      </c>
      <c r="B24" s="2075" t="s">
        <v>8615</v>
      </c>
      <c r="C24" s="2052"/>
      <c r="D24" s="2074">
        <v>43475.0</v>
      </c>
      <c r="E24" s="2049" t="s">
        <v>8440</v>
      </c>
      <c r="F24" s="2049"/>
      <c r="G24" s="2048" t="s">
        <v>2319</v>
      </c>
      <c r="H24" s="2049"/>
      <c r="I24" s="2048"/>
      <c r="J24" s="2048"/>
      <c r="K24" s="2050" t="s">
        <v>8596</v>
      </c>
      <c r="L24" s="2050" t="s">
        <v>1240</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8616</v>
      </c>
      <c r="C25" s="2052"/>
      <c r="D25" s="2050">
        <v>2.0190117E7</v>
      </c>
      <c r="E25" s="2077" t="s">
        <v>8440</v>
      </c>
      <c r="F25" s="2049"/>
      <c r="G25" s="2048"/>
      <c r="H25" s="2049"/>
      <c r="I25" s="2048"/>
      <c r="J25" s="2048"/>
      <c r="K25" s="2050" t="s">
        <v>8596</v>
      </c>
      <c r="L25" s="2050" t="s">
        <v>1387</v>
      </c>
      <c r="M25" s="2050" t="s">
        <v>2410</v>
      </c>
      <c r="N25" s="2050" t="s">
        <v>1254</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8617</v>
      </c>
      <c r="C26" s="2052"/>
      <c r="D26" s="2050">
        <v>2.0190124E7</v>
      </c>
      <c r="E26" s="2077" t="s">
        <v>8440</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8618</v>
      </c>
      <c r="C27" s="2052"/>
      <c r="D27" s="2050">
        <v>2.0190131E7</v>
      </c>
      <c r="E27" s="2077" t="s">
        <v>8437</v>
      </c>
      <c r="F27" s="2077" t="s">
        <v>8619</v>
      </c>
      <c r="G27" s="2050" t="s">
        <v>2568</v>
      </c>
      <c r="H27" s="2077" t="s">
        <v>3338</v>
      </c>
      <c r="I27" s="2050" t="s">
        <v>3138</v>
      </c>
      <c r="J27" s="2048"/>
      <c r="K27" s="2050" t="s">
        <v>8588</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529</v>
      </c>
      <c r="AE27" s="2050" t="s">
        <v>3384</v>
      </c>
      <c r="AF27" s="2048"/>
      <c r="AG27" s="2048"/>
      <c r="AH27" s="2048"/>
      <c r="AI27" s="2051"/>
      <c r="AJ27" s="2051"/>
      <c r="AK27" s="2051"/>
      <c r="AL27" s="2051"/>
      <c r="AM27" s="2051"/>
      <c r="AN27" s="2051"/>
      <c r="AO27" s="2051"/>
      <c r="AP27" s="2051"/>
    </row>
    <row r="28">
      <c r="A28" s="2076">
        <v>43503.0</v>
      </c>
      <c r="B28" s="2075" t="s">
        <v>8620</v>
      </c>
      <c r="C28" s="2052"/>
      <c r="D28" s="2050">
        <v>2.0190207E7</v>
      </c>
      <c r="E28" s="2077" t="s">
        <v>8440</v>
      </c>
      <c r="F28" s="2077"/>
      <c r="G28" s="2050"/>
      <c r="H28" s="2077"/>
      <c r="I28" s="2050"/>
      <c r="J28" s="2048"/>
      <c r="K28" s="2050" t="s">
        <v>8610</v>
      </c>
      <c r="L28" s="2050" t="s">
        <v>7235</v>
      </c>
      <c r="M28" s="2050" t="s">
        <v>6664</v>
      </c>
      <c r="N28" s="2050" t="s">
        <v>6612</v>
      </c>
      <c r="O28" s="2050" t="s">
        <v>6810</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8621</v>
      </c>
      <c r="C29" s="2052"/>
      <c r="D29" s="2050">
        <v>2.0190214E7</v>
      </c>
      <c r="E29" s="2077" t="s">
        <v>8440</v>
      </c>
      <c r="F29" s="2049"/>
      <c r="G29" s="2048"/>
      <c r="H29" s="2049"/>
      <c r="I29" s="2048"/>
      <c r="J29" s="2048"/>
      <c r="K29" s="2050" t="s">
        <v>8622</v>
      </c>
      <c r="L29" s="2050" t="s">
        <v>1374</v>
      </c>
      <c r="M29" s="2050" t="s">
        <v>1387</v>
      </c>
      <c r="N29" s="2050"/>
      <c r="O29" s="2048"/>
      <c r="P29" s="2050" t="s">
        <v>8622</v>
      </c>
      <c r="Q29" s="2050" t="s">
        <v>949</v>
      </c>
      <c r="R29" s="2050" t="s">
        <v>2424</v>
      </c>
      <c r="S29" s="2048"/>
      <c r="T29" s="2048"/>
      <c r="U29" s="2050" t="s">
        <v>8622</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8623</v>
      </c>
      <c r="C30" s="2052"/>
      <c r="D30" s="2050">
        <v>2.0190221E7</v>
      </c>
      <c r="E30" s="2077" t="s">
        <v>8440</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8624</v>
      </c>
      <c r="C31" s="2052"/>
      <c r="D31" s="2050">
        <v>2.0190228E7</v>
      </c>
      <c r="E31" s="2077" t="s">
        <v>8437</v>
      </c>
      <c r="F31" s="2049"/>
      <c r="G31" s="2050" t="s">
        <v>1741</v>
      </c>
      <c r="H31" s="2077" t="s">
        <v>411</v>
      </c>
      <c r="I31" s="2048"/>
      <c r="J31" s="2048"/>
      <c r="K31" s="2050" t="s">
        <v>8588</v>
      </c>
      <c r="L31" s="2050" t="s">
        <v>1741</v>
      </c>
      <c r="M31" s="2050" t="s">
        <v>411</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8436</v>
      </c>
      <c r="C32" s="2052">
        <v>44406.0</v>
      </c>
      <c r="D32" s="2048">
        <v>2.021031E7</v>
      </c>
      <c r="E32" s="2049" t="s">
        <v>8437</v>
      </c>
      <c r="F32" s="2049" t="s">
        <v>8438</v>
      </c>
      <c r="G32" s="2048" t="s">
        <v>2183</v>
      </c>
      <c r="H32" s="2049" t="s">
        <v>7458</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8439</v>
      </c>
      <c r="C33" s="2052">
        <v>44413.0</v>
      </c>
      <c r="D33" s="2048">
        <v>2.0210318E7</v>
      </c>
      <c r="E33" s="2048" t="s">
        <v>8440</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8441</v>
      </c>
      <c r="C34" s="2052">
        <v>44420.0</v>
      </c>
      <c r="D34" s="2048">
        <v>2.0210324E7</v>
      </c>
      <c r="E34" s="2048" t="s">
        <v>8440</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8442</v>
      </c>
      <c r="C35" s="2052">
        <v>44427.0</v>
      </c>
      <c r="D35" s="2048">
        <v>2.0210401E7</v>
      </c>
      <c r="E35" s="2048" t="s">
        <v>8440</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8443</v>
      </c>
      <c r="C36" s="2052">
        <v>44434.0</v>
      </c>
      <c r="D36" s="2048">
        <v>2.0210408E7</v>
      </c>
      <c r="E36" s="2049" t="s">
        <v>8437</v>
      </c>
      <c r="F36" s="2049" t="s">
        <v>8444</v>
      </c>
      <c r="G36" s="2049" t="s">
        <v>860</v>
      </c>
      <c r="H36" s="2049" t="s">
        <v>872</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8445</v>
      </c>
      <c r="C37" s="2052">
        <v>44441.0</v>
      </c>
      <c r="D37" s="2048">
        <v>2.0210415E7</v>
      </c>
      <c r="E37" s="2048" t="s">
        <v>8440</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8446</v>
      </c>
      <c r="C38" s="2052">
        <v>44448.0</v>
      </c>
      <c r="D38" s="2048">
        <v>2.0210422E7</v>
      </c>
      <c r="E38" s="2048" t="s">
        <v>8440</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8447</v>
      </c>
      <c r="C39" s="2052">
        <v>44455.0</v>
      </c>
      <c r="D39" s="2048">
        <v>2.0210429E7</v>
      </c>
      <c r="E39" s="2048" t="s">
        <v>8440</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8448</v>
      </c>
      <c r="C40" s="2052">
        <v>44462.0</v>
      </c>
      <c r="D40" s="2048">
        <v>2.0210506E7</v>
      </c>
      <c r="E40" s="2049" t="s">
        <v>8437</v>
      </c>
      <c r="F40" s="2049" t="s">
        <v>8449</v>
      </c>
      <c r="G40" s="2048" t="s">
        <v>511</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8450</v>
      </c>
      <c r="C41" s="2052">
        <v>44469.0</v>
      </c>
      <c r="D41" s="2048">
        <v>2.0210513E7</v>
      </c>
      <c r="E41" s="2048" t="s">
        <v>8440</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8451</v>
      </c>
      <c r="C42" s="2052">
        <v>44476.0</v>
      </c>
      <c r="D42" s="2048">
        <v>2.021052E7</v>
      </c>
      <c r="E42" s="2048" t="s">
        <v>8440</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8452</v>
      </c>
      <c r="C43" s="2052">
        <v>44483.0</v>
      </c>
      <c r="D43" s="2048">
        <v>2.0210527E7</v>
      </c>
      <c r="E43" s="2048" t="s">
        <v>8440</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8453</v>
      </c>
      <c r="C44" s="2052">
        <v>44490.0</v>
      </c>
      <c r="D44" s="2048">
        <v>2.0210603E7</v>
      </c>
      <c r="E44" s="2049" t="s">
        <v>8437</v>
      </c>
      <c r="F44" s="2049" t="s">
        <v>8454</v>
      </c>
      <c r="G44" s="2048" t="s">
        <v>1137</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8455</v>
      </c>
      <c r="C45" s="2052">
        <v>44497.0</v>
      </c>
      <c r="D45" s="2048">
        <v>2.021061E7</v>
      </c>
      <c r="E45" s="2048" t="s">
        <v>8440</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8456</v>
      </c>
      <c r="C46" s="2052">
        <v>44504.0</v>
      </c>
      <c r="D46" s="2048">
        <v>2.0210617E7</v>
      </c>
      <c r="E46" s="2048" t="s">
        <v>8440</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8457</v>
      </c>
      <c r="C47" s="2052">
        <v>44511.0</v>
      </c>
      <c r="D47" s="2048">
        <v>2.0210624E7</v>
      </c>
      <c r="E47" s="2048" t="s">
        <v>8440</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8458</v>
      </c>
      <c r="C48" s="2052">
        <v>44518.0</v>
      </c>
      <c r="D48" s="2048">
        <v>2.0210701E7</v>
      </c>
      <c r="E48" s="2049" t="s">
        <v>8437</v>
      </c>
      <c r="F48" s="2049" t="s">
        <v>8459</v>
      </c>
      <c r="G48" s="2049" t="s">
        <v>48</v>
      </c>
      <c r="H48" s="2048" t="s">
        <v>513</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8460</v>
      </c>
      <c r="C49" s="2058">
        <v>44525.0</v>
      </c>
      <c r="D49" s="2059">
        <v>2.0210708E7</v>
      </c>
      <c r="E49" s="2048" t="s">
        <v>8440</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8461</v>
      </c>
      <c r="C50" s="2052">
        <v>44532.0</v>
      </c>
      <c r="D50" s="2048">
        <v>2.0210715E7</v>
      </c>
      <c r="E50" s="2048" t="s">
        <v>8440</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8462</v>
      </c>
      <c r="C51" s="2052">
        <v>44539.0</v>
      </c>
      <c r="D51" s="2048">
        <v>2.0210722E7</v>
      </c>
      <c r="E51" s="2048" t="s">
        <v>8440</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8463</v>
      </c>
      <c r="C52" s="2048" t="s">
        <v>8464</v>
      </c>
      <c r="D52" s="2048">
        <v>2.0210728E7</v>
      </c>
      <c r="E52" s="2048" t="s">
        <v>8437</v>
      </c>
      <c r="F52" s="2049" t="s">
        <v>8465</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8466</v>
      </c>
      <c r="C53" s="2048" t="s">
        <v>8464</v>
      </c>
      <c r="D53" s="2048">
        <v>2.0210805E7</v>
      </c>
      <c r="E53" s="2048" t="s">
        <v>8440</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8467</v>
      </c>
      <c r="C54" s="2058">
        <v>44546.0</v>
      </c>
      <c r="D54" s="2059">
        <v>2.0210812E7</v>
      </c>
      <c r="E54" s="2059" t="s">
        <v>8440</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8468</v>
      </c>
      <c r="C55" s="2059" t="s">
        <v>8464</v>
      </c>
      <c r="D55" s="2059">
        <v>2.0210819E7</v>
      </c>
      <c r="E55" s="2059" t="s">
        <v>8440</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8469</v>
      </c>
      <c r="C56" s="2058">
        <v>44553.0</v>
      </c>
      <c r="D56" s="2059">
        <v>2.0210826E7</v>
      </c>
      <c r="E56" s="2059" t="s">
        <v>8437</v>
      </c>
      <c r="F56" s="2049" t="s">
        <v>8470</v>
      </c>
      <c r="G56" s="2059" t="s">
        <v>4153</v>
      </c>
      <c r="H56" s="2059" t="s">
        <v>747</v>
      </c>
      <c r="I56" s="2059" t="s">
        <v>645</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8471</v>
      </c>
      <c r="C57" s="2058">
        <v>44560.0</v>
      </c>
      <c r="D57" s="2059">
        <v>2.0210902E7</v>
      </c>
      <c r="E57" s="2059" t="s">
        <v>8440</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8472</v>
      </c>
      <c r="C58" s="2058">
        <v>44567.0</v>
      </c>
      <c r="D58" s="2059">
        <v>2.0210909E7</v>
      </c>
      <c r="E58" s="2059" t="s">
        <v>8440</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8473</v>
      </c>
      <c r="C59" s="2058">
        <v>44574.0</v>
      </c>
      <c r="D59" s="2059">
        <v>2.0210916E7</v>
      </c>
      <c r="E59" s="2059" t="s">
        <v>8440</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8474</v>
      </c>
      <c r="C60" s="2058">
        <v>44588.0</v>
      </c>
      <c r="D60" s="2059">
        <v>2.0210923E7</v>
      </c>
      <c r="E60" s="2059" t="s">
        <v>8437</v>
      </c>
      <c r="F60" s="2049" t="s">
        <v>8475</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8476</v>
      </c>
      <c r="C61" s="2058">
        <v>44595.0</v>
      </c>
      <c r="D61" s="2059">
        <v>2.021093E7</v>
      </c>
      <c r="E61" s="2059" t="s">
        <v>8440</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8477</v>
      </c>
      <c r="C62" s="2058">
        <v>44602.0</v>
      </c>
      <c r="D62" s="2059">
        <v>2.0211007E7</v>
      </c>
      <c r="E62" s="2059" t="s">
        <v>8440</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8478</v>
      </c>
      <c r="C63" s="2058">
        <v>44609.0</v>
      </c>
      <c r="D63" s="2059">
        <v>2.0211014E7</v>
      </c>
      <c r="E63" s="2059" t="s">
        <v>8440</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8479</v>
      </c>
      <c r="C64" s="2058">
        <v>44616.0</v>
      </c>
      <c r="D64" s="2059">
        <v>2.0211021E7</v>
      </c>
      <c r="E64" s="2059" t="s">
        <v>8437</v>
      </c>
      <c r="F64" s="2049" t="s">
        <v>8480</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8481</v>
      </c>
      <c r="C65" s="2058">
        <v>44623.0</v>
      </c>
      <c r="D65" s="2059">
        <v>2.0211028E7</v>
      </c>
      <c r="E65" s="2059" t="s">
        <v>8440</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8482</v>
      </c>
      <c r="C66" s="2058">
        <v>44630.0</v>
      </c>
      <c r="D66" s="2059">
        <v>2.0211104E7</v>
      </c>
      <c r="E66" s="2059" t="s">
        <v>8440</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8483</v>
      </c>
      <c r="C67" s="2058">
        <v>44637.0</v>
      </c>
      <c r="D67" s="2059">
        <v>2.0211111E7</v>
      </c>
      <c r="E67" s="2059" t="s">
        <v>8440</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8484</v>
      </c>
      <c r="C68" s="2058">
        <v>44644.0</v>
      </c>
      <c r="D68" s="2059">
        <v>2.0211118E7</v>
      </c>
      <c r="E68" s="2059" t="s">
        <v>8437</v>
      </c>
      <c r="F68" s="2049" t="s">
        <v>8485</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8486</v>
      </c>
      <c r="C69" s="2058">
        <v>44650.0</v>
      </c>
      <c r="D69" s="2059">
        <v>2.0211125E7</v>
      </c>
      <c r="E69" s="2059" t="s">
        <v>8440</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8487</v>
      </c>
      <c r="C70" s="2058">
        <v>44658.0</v>
      </c>
      <c r="D70" s="2059">
        <v>2.0211202E7</v>
      </c>
      <c r="E70" s="2059" t="s">
        <v>8440</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8488</v>
      </c>
      <c r="C71" s="2058">
        <v>44665.0</v>
      </c>
      <c r="D71" s="2059">
        <v>2.0211209E7</v>
      </c>
      <c r="E71" s="2059" t="s">
        <v>8440</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8489</v>
      </c>
      <c r="C72" s="2058">
        <v>44672.0</v>
      </c>
      <c r="D72" s="2059">
        <v>2.0211216E7</v>
      </c>
      <c r="E72" s="2059" t="s">
        <v>8437</v>
      </c>
      <c r="F72" s="2049" t="s">
        <v>8490</v>
      </c>
      <c r="G72" s="2059" t="s">
        <v>1067</v>
      </c>
      <c r="H72" s="2059" t="s">
        <v>236</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8491</v>
      </c>
      <c r="C73" s="2058">
        <v>44679.0</v>
      </c>
      <c r="D73" s="2059">
        <v>2.0211223E7</v>
      </c>
      <c r="E73" s="2059" t="s">
        <v>8440</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8492</v>
      </c>
      <c r="C74" s="2058">
        <v>44686.0</v>
      </c>
      <c r="D74" s="2059">
        <v>2.021123E7</v>
      </c>
      <c r="E74" s="2059" t="s">
        <v>8440</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8493</v>
      </c>
      <c r="C75" s="2058">
        <v>44694.0</v>
      </c>
      <c r="D75" s="2059">
        <v>2.0220106E7</v>
      </c>
      <c r="E75" s="2059" t="s">
        <v>8440</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8494</v>
      </c>
      <c r="C76" s="2058">
        <v>44700.0</v>
      </c>
      <c r="D76" s="2059">
        <v>2.0220113E7</v>
      </c>
      <c r="E76" s="2059" t="s">
        <v>8437</v>
      </c>
      <c r="F76" s="2049" t="s">
        <v>8495</v>
      </c>
      <c r="G76" s="2059" t="s">
        <v>3551</v>
      </c>
      <c r="H76" s="2059" t="s">
        <v>427</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8496</v>
      </c>
      <c r="C77" s="2058">
        <v>44707.0</v>
      </c>
      <c r="D77" s="2059">
        <v>2.022012E7</v>
      </c>
      <c r="E77" s="2059" t="s">
        <v>8440</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8497</v>
      </c>
      <c r="C78" s="2058">
        <v>44714.0</v>
      </c>
      <c r="D78" s="2059">
        <v>2.0220127E7</v>
      </c>
      <c r="E78" s="2059" t="s">
        <v>8440</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8498</v>
      </c>
      <c r="C79" s="2058">
        <v>44721.0</v>
      </c>
      <c r="D79" s="2059">
        <v>2.0220203E7</v>
      </c>
      <c r="E79" s="2059" t="s">
        <v>8440</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8499</v>
      </c>
      <c r="C80" s="2058">
        <v>44728.0</v>
      </c>
      <c r="D80" s="2059">
        <v>2.022021E7</v>
      </c>
      <c r="E80" s="2059" t="s">
        <v>8440</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8500</v>
      </c>
      <c r="C81" s="2058">
        <v>44735.0</v>
      </c>
      <c r="D81" s="2059">
        <v>2.0220217E7</v>
      </c>
      <c r="E81" s="2059" t="s">
        <v>8437</v>
      </c>
      <c r="F81" s="2049" t="s">
        <v>8501</v>
      </c>
      <c r="G81" s="2059" t="s">
        <v>908</v>
      </c>
      <c r="H81" s="2059" t="s">
        <v>924</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8502</v>
      </c>
      <c r="C82" s="2058">
        <v>44742.0</v>
      </c>
      <c r="D82" s="2059">
        <v>2.0220224E7</v>
      </c>
      <c r="E82" s="2059" t="s">
        <v>8440</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8503</v>
      </c>
      <c r="C83" s="2058">
        <v>44749.0</v>
      </c>
      <c r="D83" s="2059">
        <v>2.0220303E7</v>
      </c>
      <c r="E83" s="2059" t="s">
        <v>8440</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8504</v>
      </c>
      <c r="C84" s="2058">
        <v>44756.0</v>
      </c>
      <c r="D84" s="2059">
        <v>2.022031E7</v>
      </c>
      <c r="E84" s="2059" t="s">
        <v>8440</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8625</v>
      </c>
      <c r="C85" s="2058">
        <v>44763.0</v>
      </c>
      <c r="D85" s="2059">
        <v>2.0220317E7</v>
      </c>
      <c r="E85" s="2059" t="s">
        <v>8437</v>
      </c>
      <c r="F85" s="2049"/>
      <c r="G85" s="2059" t="s">
        <v>1054</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8626</v>
      </c>
      <c r="C86" s="2058">
        <v>44770.0</v>
      </c>
      <c r="D86" s="2059">
        <v>2.0220324E7</v>
      </c>
      <c r="E86" s="2059" t="s">
        <v>8440</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8627</v>
      </c>
      <c r="C87" s="2058">
        <v>44777.0</v>
      </c>
      <c r="D87" s="2059">
        <v>2.0220331E7</v>
      </c>
      <c r="E87" s="2059" t="s">
        <v>8440</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8510</v>
      </c>
      <c r="C88" s="2058">
        <v>44784.0</v>
      </c>
      <c r="D88" s="2059">
        <v>2.0220407E7</v>
      </c>
      <c r="E88" s="2059" t="s">
        <v>8440</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8628</v>
      </c>
      <c r="D5" s="20"/>
      <c r="E5" s="20"/>
      <c r="F5" s="20"/>
      <c r="G5" s="21"/>
      <c r="H5" s="1929"/>
      <c r="I5" s="1929"/>
      <c r="J5" s="2080"/>
    </row>
    <row r="6">
      <c r="A6" s="1929"/>
      <c r="B6" s="1929"/>
      <c r="C6" s="297"/>
      <c r="D6" s="559"/>
      <c r="E6" s="559"/>
      <c r="F6" s="559"/>
      <c r="G6" s="560"/>
      <c r="H6" s="1929"/>
      <c r="I6" s="1929"/>
      <c r="J6" s="2080"/>
    </row>
    <row r="7">
      <c r="A7" s="2081">
        <v>43761.0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8629</v>
      </c>
      <c r="B9" s="559"/>
      <c r="C9" s="559"/>
      <c r="D9" s="559"/>
      <c r="E9" s="559"/>
      <c r="F9" s="559"/>
      <c r="G9" s="559"/>
      <c r="H9" s="559"/>
      <c r="I9" s="559"/>
      <c r="J9" s="560"/>
    </row>
    <row r="10">
      <c r="A10" s="2085" t="s">
        <v>7614</v>
      </c>
      <c r="B10" s="24"/>
      <c r="C10" s="24"/>
      <c r="D10" s="24"/>
      <c r="E10" s="24"/>
      <c r="F10" s="24"/>
      <c r="G10" s="24"/>
      <c r="H10" s="24"/>
      <c r="I10" s="24"/>
      <c r="J10" s="9"/>
    </row>
    <row r="11">
      <c r="A11" s="2086" t="s">
        <v>8630</v>
      </c>
      <c r="B11" s="2087"/>
      <c r="C11" s="2088" t="s">
        <v>8631</v>
      </c>
      <c r="D11" s="1803" t="s">
        <v>8632</v>
      </c>
      <c r="E11" s="1803" t="s">
        <v>1171</v>
      </c>
      <c r="F11" s="1803" t="s">
        <v>1240</v>
      </c>
      <c r="G11" s="1803" t="s">
        <v>454</v>
      </c>
      <c r="H11" s="1803" t="s">
        <v>208</v>
      </c>
      <c r="I11" s="1803" t="s">
        <v>2603</v>
      </c>
      <c r="J11" s="2089" t="s">
        <v>8631</v>
      </c>
    </row>
    <row r="12">
      <c r="A12" s="1934" t="s">
        <v>8633</v>
      </c>
      <c r="B12" s="1812"/>
      <c r="D12" s="1803" t="s">
        <v>1979</v>
      </c>
      <c r="E12" s="1803" t="s">
        <v>700</v>
      </c>
      <c r="F12" s="1803" t="s">
        <v>2355</v>
      </c>
      <c r="G12" s="1803" t="s">
        <v>1756</v>
      </c>
      <c r="H12" s="1803" t="s">
        <v>2450</v>
      </c>
      <c r="I12" s="1803" t="s">
        <v>1437</v>
      </c>
      <c r="J12" s="293"/>
    </row>
    <row r="13">
      <c r="A13" s="1934" t="s">
        <v>8634</v>
      </c>
      <c r="B13" s="2090"/>
      <c r="D13" s="1803" t="s">
        <v>8635</v>
      </c>
      <c r="E13" s="1803" t="s">
        <v>529</v>
      </c>
      <c r="F13" s="1803" t="s">
        <v>1587</v>
      </c>
      <c r="G13" s="1803" t="s">
        <v>332</v>
      </c>
      <c r="H13" s="1803" t="s">
        <v>1280</v>
      </c>
      <c r="I13" s="1803" t="s">
        <v>729</v>
      </c>
      <c r="J13" s="293"/>
    </row>
    <row r="14">
      <c r="A14" s="2091" t="s">
        <v>8636</v>
      </c>
      <c r="B14" s="2090"/>
      <c r="C14" s="559"/>
      <c r="D14" s="1803" t="s">
        <v>651</v>
      </c>
      <c r="E14" s="1803" t="s">
        <v>1123</v>
      </c>
      <c r="F14" s="1803" t="s">
        <v>203</v>
      </c>
      <c r="G14" s="1803" t="s">
        <v>671</v>
      </c>
      <c r="H14" s="1803" t="s">
        <v>474</v>
      </c>
      <c r="I14" s="1803" t="s">
        <v>330</v>
      </c>
      <c r="J14" s="560"/>
    </row>
    <row r="15">
      <c r="A15" s="2092" t="s">
        <v>8637</v>
      </c>
      <c r="B15" s="559"/>
      <c r="C15" s="559"/>
      <c r="D15" s="559"/>
      <c r="E15" s="559"/>
      <c r="F15" s="559"/>
      <c r="G15" s="559"/>
      <c r="H15" s="559"/>
      <c r="I15" s="559"/>
      <c r="J15" s="560"/>
    </row>
    <row r="16">
      <c r="A16" s="1937" t="s">
        <v>7618</v>
      </c>
      <c r="B16" s="1939" t="s">
        <v>7619</v>
      </c>
      <c r="C16" s="1938" t="s">
        <v>6472</v>
      </c>
      <c r="D16" s="1938" t="s">
        <v>6464</v>
      </c>
      <c r="E16" s="1938" t="s">
        <v>6468</v>
      </c>
      <c r="F16" s="1938" t="s">
        <v>6460</v>
      </c>
      <c r="G16" s="1939" t="s">
        <v>8638</v>
      </c>
      <c r="H16" s="1939" t="s">
        <v>8639</v>
      </c>
      <c r="I16" s="2093" t="s">
        <v>8640</v>
      </c>
      <c r="J16" s="1939" t="s">
        <v>8641</v>
      </c>
    </row>
    <row r="17">
      <c r="A17" s="1807" t="s">
        <v>7623</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8642</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8643</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7640</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8644</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7630</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7631</v>
      </c>
      <c r="B23" s="1942"/>
      <c r="C23" s="1942"/>
      <c r="D23" s="1942"/>
      <c r="E23" s="1942"/>
      <c r="F23" s="1942"/>
      <c r="G23" s="1943">
        <f t="shared" ref="G23:J23" si="7">sum(G17:G22)</f>
        <v>81</v>
      </c>
      <c r="H23" s="1943">
        <f t="shared" si="7"/>
        <v>150</v>
      </c>
      <c r="I23" s="1943">
        <f t="shared" si="7"/>
        <v>36</v>
      </c>
      <c r="J23" s="1943">
        <f t="shared" si="7"/>
        <v>375</v>
      </c>
    </row>
    <row r="24">
      <c r="A24" s="1867" t="s">
        <v>8645</v>
      </c>
      <c r="B24" s="24"/>
      <c r="C24" s="24"/>
      <c r="D24" s="24"/>
      <c r="E24" s="24"/>
      <c r="F24" s="24"/>
      <c r="G24" s="24"/>
      <c r="H24" s="24"/>
      <c r="I24" s="24"/>
      <c r="J24" s="9"/>
    </row>
    <row r="25">
      <c r="A25" s="1937" t="s">
        <v>7618</v>
      </c>
      <c r="B25" s="1939" t="s">
        <v>7619</v>
      </c>
      <c r="C25" s="1938" t="s">
        <v>6472</v>
      </c>
      <c r="D25" s="1938" t="s">
        <v>6464</v>
      </c>
      <c r="E25" s="1938" t="s">
        <v>6468</v>
      </c>
      <c r="F25" s="1938" t="s">
        <v>6460</v>
      </c>
      <c r="G25" s="1939" t="s">
        <v>8638</v>
      </c>
      <c r="H25" s="1939" t="s">
        <v>8639</v>
      </c>
      <c r="I25" s="2093" t="s">
        <v>8640</v>
      </c>
      <c r="J25" s="1939" t="s">
        <v>8641</v>
      </c>
    </row>
    <row r="26">
      <c r="A26" s="1807" t="s">
        <v>7623</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8646</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7636</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8647</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8648</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7634</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7631</v>
      </c>
      <c r="B32" s="1942"/>
      <c r="C32" s="1942"/>
      <c r="D32" s="1942"/>
      <c r="E32" s="1942"/>
      <c r="F32" s="1942"/>
      <c r="G32" s="1944">
        <f t="shared" ref="G32:J32" si="14">sum(G26:G31)</f>
        <v>456</v>
      </c>
      <c r="H32" s="1944">
        <f t="shared" si="14"/>
        <v>81</v>
      </c>
      <c r="I32" s="1944">
        <f t="shared" si="14"/>
        <v>156</v>
      </c>
      <c r="J32" s="1944">
        <f t="shared" si="14"/>
        <v>144</v>
      </c>
    </row>
    <row r="33">
      <c r="A33" s="1945" t="s">
        <v>8649</v>
      </c>
      <c r="B33" s="24"/>
      <c r="C33" s="24"/>
      <c r="D33" s="24"/>
      <c r="E33" s="24"/>
      <c r="F33" s="24"/>
      <c r="G33" s="24"/>
      <c r="H33" s="24"/>
      <c r="I33" s="24"/>
      <c r="J33" s="9"/>
    </row>
    <row r="34">
      <c r="A34" s="1937" t="s">
        <v>7618</v>
      </c>
      <c r="B34" s="1939" t="s">
        <v>7619</v>
      </c>
      <c r="C34" s="1938" t="s">
        <v>6472</v>
      </c>
      <c r="D34" s="1938" t="s">
        <v>6464</v>
      </c>
      <c r="E34" s="1938" t="s">
        <v>6468</v>
      </c>
      <c r="F34" s="1938" t="s">
        <v>6460</v>
      </c>
      <c r="G34" s="1939" t="s">
        <v>8638</v>
      </c>
      <c r="H34" s="1939" t="s">
        <v>8639</v>
      </c>
      <c r="I34" s="2093" t="s">
        <v>8640</v>
      </c>
      <c r="J34" s="1939" t="s">
        <v>8641</v>
      </c>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8647</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8650</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8651</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8652</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7643</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7631</v>
      </c>
      <c r="B41" s="1947"/>
      <c r="C41" s="1947"/>
      <c r="D41" s="1947"/>
      <c r="E41" s="1947"/>
      <c r="F41" s="1947"/>
      <c r="G41" s="1948">
        <f t="shared" ref="G41:J41" si="21">sum(G35:G40)</f>
        <v>132</v>
      </c>
      <c r="H41" s="1948">
        <f t="shared" si="21"/>
        <v>90</v>
      </c>
      <c r="I41" s="1948">
        <f t="shared" si="21"/>
        <v>543</v>
      </c>
      <c r="J41" s="1948">
        <f t="shared" si="21"/>
        <v>198</v>
      </c>
    </row>
    <row r="42">
      <c r="A42" s="1933" t="s">
        <v>8653</v>
      </c>
      <c r="B42" s="24"/>
      <c r="C42" s="24"/>
      <c r="D42" s="24"/>
      <c r="E42" s="24"/>
      <c r="F42" s="24"/>
      <c r="G42" s="24"/>
      <c r="H42" s="24"/>
      <c r="I42" s="24"/>
      <c r="J42" s="9"/>
    </row>
    <row r="43">
      <c r="A43" s="1937" t="s">
        <v>7618</v>
      </c>
      <c r="B43" s="1939" t="s">
        <v>7619</v>
      </c>
      <c r="C43" s="1938" t="s">
        <v>6472</v>
      </c>
      <c r="D43" s="1938" t="s">
        <v>6464</v>
      </c>
      <c r="E43" s="1938" t="s">
        <v>6468</v>
      </c>
      <c r="F43" s="1938" t="s">
        <v>6460</v>
      </c>
      <c r="G43" s="1939" t="s">
        <v>8638</v>
      </c>
      <c r="H43" s="1939" t="s">
        <v>8639</v>
      </c>
      <c r="I43" s="2093" t="s">
        <v>8640</v>
      </c>
      <c r="J43" s="1939" t="s">
        <v>8641</v>
      </c>
    </row>
    <row r="44">
      <c r="A44" s="1807" t="s">
        <v>7623</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8654</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8655</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7635</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7642</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8656</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7631</v>
      </c>
      <c r="B50" s="1947"/>
      <c r="C50" s="1947"/>
      <c r="D50" s="1947"/>
      <c r="E50" s="1947"/>
      <c r="F50" s="1947"/>
      <c r="G50" s="2095">
        <f t="shared" ref="G50:J50" si="28">sum(G44:G49)</f>
        <v>132</v>
      </c>
      <c r="H50" s="2095">
        <f t="shared" si="28"/>
        <v>432</v>
      </c>
      <c r="I50" s="2095">
        <f t="shared" si="28"/>
        <v>48</v>
      </c>
      <c r="J50" s="2095">
        <f t="shared" si="28"/>
        <v>108</v>
      </c>
    </row>
    <row r="51">
      <c r="A51" s="1949" t="s">
        <v>7644</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8657</v>
      </c>
      <c r="B54" s="2096" t="s">
        <v>7672</v>
      </c>
      <c r="C54" s="24"/>
      <c r="D54" s="24"/>
      <c r="E54" s="24"/>
      <c r="F54" s="24"/>
      <c r="G54" s="24"/>
      <c r="H54" s="24"/>
      <c r="I54" s="9"/>
      <c r="J54" s="1962" t="s">
        <v>8658</v>
      </c>
    </row>
    <row r="55">
      <c r="A55" s="1964" t="s">
        <v>8659</v>
      </c>
      <c r="B55" s="2097" t="s">
        <v>8660</v>
      </c>
      <c r="C55" s="24"/>
      <c r="D55" s="24"/>
      <c r="E55" s="24"/>
      <c r="F55" s="24"/>
      <c r="G55" s="24"/>
      <c r="H55" s="24"/>
      <c r="I55" s="9"/>
      <c r="J55" s="2098">
        <v>3.0</v>
      </c>
    </row>
    <row r="56">
      <c r="A56" s="1964" t="s">
        <v>8661</v>
      </c>
      <c r="B56" s="2099" t="s">
        <v>8662</v>
      </c>
      <c r="C56" s="24"/>
      <c r="D56" s="24"/>
      <c r="E56" s="24"/>
      <c r="F56" s="24"/>
      <c r="G56" s="24"/>
      <c r="H56" s="24"/>
      <c r="I56" s="9"/>
      <c r="J56" s="2100">
        <v>3.0</v>
      </c>
    </row>
    <row r="57">
      <c r="A57" s="1964" t="s">
        <v>8663</v>
      </c>
      <c r="B57" s="2099" t="s">
        <v>8664</v>
      </c>
      <c r="C57" s="24"/>
      <c r="D57" s="24"/>
      <c r="E57" s="24"/>
      <c r="F57" s="24"/>
      <c r="G57" s="24"/>
      <c r="H57" s="24"/>
      <c r="I57" s="9"/>
      <c r="J57" s="2098">
        <v>3.0</v>
      </c>
    </row>
    <row r="58">
      <c r="A58" s="2101" t="s">
        <v>8665</v>
      </c>
      <c r="B58" s="2099" t="s">
        <v>8666</v>
      </c>
      <c r="C58" s="24"/>
      <c r="D58" s="24"/>
      <c r="E58" s="24"/>
      <c r="F58" s="24"/>
      <c r="G58" s="24"/>
      <c r="H58" s="24"/>
      <c r="I58" s="9"/>
      <c r="J58" s="2102">
        <v>3.0</v>
      </c>
    </row>
    <row r="59">
      <c r="A59" s="1957"/>
      <c r="B59" s="1968"/>
      <c r="C59" s="1968"/>
      <c r="D59" s="1968"/>
      <c r="E59" s="1969"/>
      <c r="F59" s="1969"/>
      <c r="G59" s="1970"/>
      <c r="H59" s="1970"/>
      <c r="I59" s="1969"/>
      <c r="J59" s="1969"/>
    </row>
    <row r="60">
      <c r="A60" s="1959" t="s">
        <v>8667</v>
      </c>
      <c r="B60" s="2096" t="s">
        <v>7672</v>
      </c>
      <c r="C60" s="24"/>
      <c r="D60" s="24"/>
      <c r="E60" s="24"/>
      <c r="F60" s="24"/>
      <c r="G60" s="24"/>
      <c r="H60" s="24"/>
      <c r="I60" s="9"/>
      <c r="J60" s="1962" t="s">
        <v>8658</v>
      </c>
    </row>
    <row r="61">
      <c r="A61" s="1964" t="s">
        <v>8659</v>
      </c>
      <c r="B61" s="2103" t="s">
        <v>8668</v>
      </c>
      <c r="C61" s="24"/>
      <c r="D61" s="24"/>
      <c r="E61" s="24"/>
      <c r="F61" s="24"/>
      <c r="G61" s="24"/>
      <c r="H61" s="24"/>
      <c r="I61" s="9"/>
      <c r="J61" s="2102">
        <v>6.0</v>
      </c>
    </row>
    <row r="62">
      <c r="A62" s="1964" t="s">
        <v>8661</v>
      </c>
      <c r="B62" s="2099" t="s">
        <v>8669</v>
      </c>
      <c r="C62" s="24"/>
      <c r="D62" s="24"/>
      <c r="E62" s="24"/>
      <c r="F62" s="24"/>
      <c r="G62" s="24"/>
      <c r="H62" s="24"/>
      <c r="I62" s="9"/>
      <c r="J62" s="2104">
        <v>6.0</v>
      </c>
    </row>
    <row r="63">
      <c r="A63" s="1964" t="s">
        <v>8663</v>
      </c>
      <c r="B63" s="2099" t="s">
        <v>8670</v>
      </c>
      <c r="C63" s="24"/>
      <c r="D63" s="24"/>
      <c r="E63" s="24"/>
      <c r="F63" s="24"/>
      <c r="G63" s="24"/>
      <c r="H63" s="24"/>
      <c r="I63" s="9"/>
      <c r="J63" s="2102">
        <v>6.0</v>
      </c>
    </row>
    <row r="64">
      <c r="A64" s="2101" t="s">
        <v>8665</v>
      </c>
      <c r="B64" s="2099" t="s">
        <v>8668</v>
      </c>
      <c r="C64" s="24"/>
      <c r="D64" s="24"/>
      <c r="E64" s="24"/>
      <c r="F64" s="24"/>
      <c r="G64" s="24"/>
      <c r="H64" s="24"/>
      <c r="I64" s="9"/>
      <c r="J64" s="2102">
        <v>6.0</v>
      </c>
    </row>
    <row r="65">
      <c r="A65" s="1957"/>
      <c r="B65" s="1968"/>
      <c r="C65" s="1968"/>
      <c r="D65" s="1972"/>
      <c r="E65" s="1970"/>
      <c r="F65" s="1970"/>
      <c r="G65" s="1970"/>
      <c r="H65" s="1970"/>
      <c r="I65" s="1970"/>
      <c r="J65" s="1970"/>
    </row>
    <row r="66">
      <c r="A66" s="1959" t="s">
        <v>8671</v>
      </c>
      <c r="B66" s="2096" t="s">
        <v>7672</v>
      </c>
      <c r="C66" s="24"/>
      <c r="D66" s="24"/>
      <c r="E66" s="24"/>
      <c r="F66" s="24"/>
      <c r="G66" s="24"/>
      <c r="H66" s="24"/>
      <c r="I66" s="9"/>
      <c r="J66" s="1962" t="s">
        <v>8658</v>
      </c>
    </row>
    <row r="67">
      <c r="A67" s="1964" t="s">
        <v>8659</v>
      </c>
      <c r="B67" s="2103" t="s">
        <v>8672</v>
      </c>
      <c r="C67" s="24"/>
      <c r="D67" s="24"/>
      <c r="E67" s="24"/>
      <c r="F67" s="24"/>
      <c r="G67" s="24"/>
      <c r="H67" s="24"/>
      <c r="I67" s="9"/>
      <c r="J67" s="2102">
        <v>9.0</v>
      </c>
    </row>
    <row r="68">
      <c r="A68" s="1964" t="s">
        <v>8661</v>
      </c>
      <c r="B68" s="2099" t="s">
        <v>8673</v>
      </c>
      <c r="C68" s="24"/>
      <c r="D68" s="24"/>
      <c r="E68" s="24"/>
      <c r="F68" s="24"/>
      <c r="G68" s="24"/>
      <c r="H68" s="24"/>
      <c r="I68" s="9"/>
      <c r="J68" s="2104">
        <v>9.0</v>
      </c>
    </row>
    <row r="69">
      <c r="A69" s="1964" t="s">
        <v>8663</v>
      </c>
      <c r="B69" s="2105" t="s">
        <v>8674</v>
      </c>
      <c r="C69" s="24"/>
      <c r="D69" s="24"/>
      <c r="E69" s="24"/>
      <c r="F69" s="24"/>
      <c r="G69" s="24"/>
      <c r="H69" s="24"/>
      <c r="I69" s="9"/>
      <c r="J69" s="2102">
        <v>9.0</v>
      </c>
    </row>
    <row r="70">
      <c r="A70" s="2101" t="s">
        <v>8665</v>
      </c>
      <c r="B70" s="2105" t="s">
        <v>8675</v>
      </c>
      <c r="C70" s="24"/>
      <c r="D70" s="24"/>
      <c r="E70" s="24"/>
      <c r="F70" s="24"/>
      <c r="G70" s="24"/>
      <c r="H70" s="24"/>
      <c r="I70" s="9"/>
      <c r="J70" s="2102">
        <v>9.0</v>
      </c>
    </row>
    <row r="71">
      <c r="A71" s="1964" t="s">
        <v>8676</v>
      </c>
      <c r="B71" s="2105" t="s">
        <v>8677</v>
      </c>
      <c r="C71" s="24"/>
      <c r="D71" s="24"/>
      <c r="E71" s="24"/>
      <c r="F71" s="24"/>
      <c r="G71" s="24"/>
      <c r="H71" s="24"/>
      <c r="I71" s="9"/>
      <c r="J71" s="2106">
        <v>43685.0</v>
      </c>
    </row>
    <row r="72">
      <c r="A72" s="1964" t="s">
        <v>8678</v>
      </c>
      <c r="B72" s="2105" t="s">
        <v>8675</v>
      </c>
      <c r="C72" s="24"/>
      <c r="D72" s="24"/>
      <c r="E72" s="24"/>
      <c r="F72" s="24"/>
      <c r="G72" s="24"/>
      <c r="H72" s="24"/>
      <c r="I72" s="9"/>
      <c r="J72" s="2106">
        <v>43685.0</v>
      </c>
    </row>
    <row r="73">
      <c r="A73" s="1964" t="s">
        <v>8679</v>
      </c>
      <c r="B73" s="2105" t="s">
        <v>8680</v>
      </c>
      <c r="C73" s="24"/>
      <c r="D73" s="24"/>
      <c r="E73" s="24"/>
      <c r="F73" s="24"/>
      <c r="G73" s="24"/>
      <c r="H73" s="24"/>
      <c r="I73" s="9"/>
      <c r="J73" s="2106">
        <v>43685.0</v>
      </c>
    </row>
    <row r="74">
      <c r="A74" s="2101" t="s">
        <v>8681</v>
      </c>
      <c r="B74" s="2105" t="s">
        <v>8682</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7507</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7507</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8683</v>
      </c>
      <c r="D5" s="20"/>
      <c r="E5" s="20"/>
      <c r="F5" s="20"/>
      <c r="G5" s="21"/>
      <c r="H5" s="1929"/>
      <c r="I5" s="1929"/>
      <c r="J5" s="2080"/>
    </row>
    <row r="6">
      <c r="A6" s="1929"/>
      <c r="B6" s="1929"/>
      <c r="C6" s="297"/>
      <c r="D6" s="559"/>
      <c r="E6" s="559"/>
      <c r="F6" s="559"/>
      <c r="G6" s="560"/>
      <c r="H6" s="1929"/>
      <c r="I6" s="1929"/>
      <c r="J6" s="2080"/>
    </row>
    <row r="7">
      <c r="A7" s="2081">
        <v>43846.0</v>
      </c>
      <c r="B7" s="1929"/>
      <c r="C7" s="1926" t="s">
        <v>7612</v>
      </c>
      <c r="D7" s="24"/>
      <c r="E7" s="2082"/>
      <c r="F7" s="2083"/>
      <c r="G7" s="2083"/>
      <c r="H7" s="1928"/>
      <c r="I7" s="1928"/>
      <c r="J7" s="2080"/>
    </row>
    <row r="8">
      <c r="A8" s="1930"/>
      <c r="B8" s="1931"/>
      <c r="C8" s="1931"/>
      <c r="D8" s="1931"/>
      <c r="E8" s="1931"/>
      <c r="F8" s="1931"/>
      <c r="G8" s="1931"/>
      <c r="H8" s="1931"/>
      <c r="I8" s="1931"/>
      <c r="J8" s="2084"/>
    </row>
    <row r="9">
      <c r="A9" s="1932" t="s">
        <v>8684</v>
      </c>
      <c r="B9" s="559"/>
      <c r="C9" s="559"/>
      <c r="D9" s="559"/>
      <c r="E9" s="559"/>
      <c r="F9" s="559"/>
      <c r="G9" s="559"/>
      <c r="H9" s="559"/>
      <c r="I9" s="559"/>
      <c r="J9" s="560"/>
    </row>
    <row r="10">
      <c r="A10" s="1867" t="s">
        <v>7614</v>
      </c>
      <c r="B10" s="24"/>
      <c r="C10" s="24"/>
      <c r="D10" s="24"/>
      <c r="E10" s="24"/>
      <c r="F10" s="24"/>
      <c r="G10" s="24"/>
      <c r="H10" s="24"/>
      <c r="I10" s="24"/>
      <c r="J10" s="9"/>
    </row>
    <row r="11">
      <c r="A11" s="2107" t="s">
        <v>8685</v>
      </c>
      <c r="B11" s="2108"/>
      <c r="C11" s="2088" t="s">
        <v>8631</v>
      </c>
      <c r="D11" s="2109" t="s">
        <v>1387</v>
      </c>
      <c r="E11" s="2109" t="s">
        <v>1171</v>
      </c>
      <c r="F11" s="2109" t="s">
        <v>203</v>
      </c>
      <c r="G11" s="2109" t="s">
        <v>1741</v>
      </c>
      <c r="H11" s="2109" t="s">
        <v>332</v>
      </c>
      <c r="I11" s="2109" t="s">
        <v>2603</v>
      </c>
      <c r="J11" s="2089" t="s">
        <v>8631</v>
      </c>
    </row>
    <row r="12">
      <c r="A12" s="2110" t="s">
        <v>8686</v>
      </c>
      <c r="B12" s="2111"/>
      <c r="D12" s="2112" t="s">
        <v>1587</v>
      </c>
      <c r="E12" s="2112" t="s">
        <v>936</v>
      </c>
      <c r="F12" s="2112" t="s">
        <v>2744</v>
      </c>
      <c r="G12" s="2112" t="s">
        <v>700</v>
      </c>
      <c r="H12" s="2112" t="s">
        <v>454</v>
      </c>
      <c r="I12" s="2112" t="s">
        <v>1009</v>
      </c>
      <c r="J12" s="293"/>
    </row>
    <row r="13">
      <c r="A13" s="2113" t="s">
        <v>8687</v>
      </c>
      <c r="B13" s="2114"/>
      <c r="D13" s="2115" t="s">
        <v>592</v>
      </c>
      <c r="E13" s="2115" t="s">
        <v>949</v>
      </c>
      <c r="F13" s="2115" t="s">
        <v>2410</v>
      </c>
      <c r="G13" s="2115" t="s">
        <v>1123</v>
      </c>
      <c r="H13" s="2115" t="s">
        <v>1756</v>
      </c>
      <c r="I13" s="2115" t="s">
        <v>2450</v>
      </c>
      <c r="J13" s="293"/>
    </row>
    <row r="14">
      <c r="A14" s="2116" t="s">
        <v>8688</v>
      </c>
      <c r="B14" s="2117"/>
      <c r="C14" s="559"/>
      <c r="D14" s="2118" t="s">
        <v>779</v>
      </c>
      <c r="E14" s="2118" t="s">
        <v>529</v>
      </c>
      <c r="F14" s="2118" t="s">
        <v>2424</v>
      </c>
      <c r="G14" s="2118" t="s">
        <v>1491</v>
      </c>
      <c r="H14" s="2118" t="s">
        <v>1252</v>
      </c>
      <c r="I14" s="2118" t="s">
        <v>330</v>
      </c>
      <c r="J14" s="560"/>
    </row>
    <row r="15">
      <c r="A15" s="2119"/>
      <c r="B15" s="2120"/>
      <c r="C15" s="2121"/>
      <c r="D15" s="2122"/>
      <c r="E15" s="2122"/>
      <c r="F15" s="2122"/>
      <c r="G15" s="2122"/>
      <c r="H15" s="2122"/>
      <c r="I15" s="2123"/>
      <c r="J15" s="2120"/>
    </row>
    <row r="16">
      <c r="A16" s="1840" t="s">
        <v>7618</v>
      </c>
      <c r="B16" s="1797" t="s">
        <v>7619</v>
      </c>
      <c r="C16" s="1797" t="s">
        <v>8689</v>
      </c>
      <c r="D16" s="1797" t="s">
        <v>8690</v>
      </c>
      <c r="E16" s="1797" t="s">
        <v>8691</v>
      </c>
      <c r="F16" s="1797" t="s">
        <v>8692</v>
      </c>
      <c r="G16" s="1797" t="s">
        <v>8693</v>
      </c>
      <c r="H16" s="1797" t="s">
        <v>8694</v>
      </c>
      <c r="I16" s="774" t="s">
        <v>8695</v>
      </c>
      <c r="J16" s="1797" t="s">
        <v>8696</v>
      </c>
    </row>
    <row r="17">
      <c r="A17" s="2124" t="s">
        <v>8697</v>
      </c>
      <c r="B17" s="559"/>
      <c r="C17" s="559"/>
      <c r="D17" s="559"/>
      <c r="E17" s="559"/>
      <c r="F17" s="559"/>
      <c r="G17" s="559"/>
      <c r="H17" s="559"/>
      <c r="I17" s="559"/>
      <c r="J17" s="560"/>
    </row>
    <row r="18">
      <c r="A18" s="1807" t="s">
        <v>7623</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8698</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7640</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8699</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8700</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8701</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8702</v>
      </c>
      <c r="B24" s="2094">
        <v>1.0</v>
      </c>
      <c r="C24" s="1803">
        <v>54.0</v>
      </c>
      <c r="D24" s="1803">
        <v>36.0</v>
      </c>
      <c r="E24" s="2125"/>
      <c r="F24" s="1803"/>
      <c r="G24" s="1941"/>
      <c r="H24" s="1941"/>
      <c r="I24" s="1941"/>
      <c r="J24" s="1941"/>
    </row>
    <row r="25">
      <c r="A25" s="1937" t="s">
        <v>7631</v>
      </c>
      <c r="B25" s="1942"/>
      <c r="C25" s="1942"/>
      <c r="D25" s="1942"/>
      <c r="E25" s="1942"/>
      <c r="F25" s="1942"/>
      <c r="G25" s="2095">
        <f t="shared" ref="G25:J25" si="7">sum(G18:G23)</f>
        <v>504</v>
      </c>
      <c r="H25" s="2095">
        <f t="shared" si="7"/>
        <v>96</v>
      </c>
      <c r="I25" s="2095">
        <f t="shared" si="7"/>
        <v>96</v>
      </c>
      <c r="J25" s="2095">
        <f t="shared" si="7"/>
        <v>162</v>
      </c>
    </row>
    <row r="26">
      <c r="A26" s="2126" t="s">
        <v>8703</v>
      </c>
      <c r="B26" s="24"/>
      <c r="C26" s="24"/>
      <c r="D26" s="24"/>
      <c r="E26" s="24"/>
      <c r="F26" s="24"/>
      <c r="G26" s="24"/>
      <c r="H26" s="24"/>
      <c r="I26" s="24"/>
      <c r="J26" s="9"/>
    </row>
    <row r="27">
      <c r="A27" s="1807" t="s">
        <v>7623</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8704</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7635</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8705</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8651</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8706</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7631</v>
      </c>
      <c r="B33" s="1942"/>
      <c r="C33" s="1942"/>
      <c r="D33" s="1942"/>
      <c r="E33" s="1942"/>
      <c r="F33" s="1942"/>
      <c r="G33" s="1948">
        <f t="shared" ref="G33:J33" si="14">sum(G27:G32)</f>
        <v>208</v>
      </c>
      <c r="H33" s="1948">
        <f t="shared" si="14"/>
        <v>557</v>
      </c>
      <c r="I33" s="1948">
        <f t="shared" si="14"/>
        <v>72</v>
      </c>
      <c r="J33" s="1948">
        <f t="shared" si="14"/>
        <v>126</v>
      </c>
    </row>
    <row r="34">
      <c r="A34" s="2127" t="s">
        <v>8707</v>
      </c>
      <c r="B34" s="24"/>
      <c r="C34" s="24"/>
      <c r="D34" s="24"/>
      <c r="E34" s="24"/>
      <c r="F34" s="24"/>
      <c r="G34" s="24"/>
      <c r="H34" s="24"/>
      <c r="I34" s="24"/>
      <c r="J34" s="9"/>
    </row>
    <row r="35">
      <c r="A35" s="1807" t="s">
        <v>7623</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8704</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8698</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8651</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8079</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7643</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7631</v>
      </c>
      <c r="B41" s="1947"/>
      <c r="C41" s="1947"/>
      <c r="D41" s="1947"/>
      <c r="E41" s="1947"/>
      <c r="F41" s="1947"/>
      <c r="G41" s="1943">
        <f t="shared" ref="G41:J41" si="21">sum(G35:G40)</f>
        <v>225</v>
      </c>
      <c r="H41" s="1943">
        <f t="shared" si="21"/>
        <v>196</v>
      </c>
      <c r="I41" s="1943">
        <f t="shared" si="21"/>
        <v>879</v>
      </c>
      <c r="J41" s="1943">
        <f t="shared" si="21"/>
        <v>240</v>
      </c>
    </row>
    <row r="42">
      <c r="A42" s="2128" t="s">
        <v>8708</v>
      </c>
      <c r="B42" s="24"/>
      <c r="C42" s="24"/>
      <c r="D42" s="24"/>
      <c r="E42" s="24"/>
      <c r="F42" s="24"/>
      <c r="G42" s="24"/>
      <c r="H42" s="24"/>
      <c r="I42" s="24"/>
      <c r="J42" s="9"/>
    </row>
    <row r="43">
      <c r="A43" s="1807" t="s">
        <v>7623</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8709</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8705</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8710</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8079</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8711</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7631</v>
      </c>
      <c r="B49" s="1947"/>
      <c r="C49" s="1947"/>
      <c r="D49" s="1947"/>
      <c r="E49" s="1947"/>
      <c r="F49" s="1947"/>
      <c r="G49" s="2129">
        <f t="shared" ref="G49:J49" si="28">sum(G43:G48)</f>
        <v>108</v>
      </c>
      <c r="H49" s="2129">
        <f t="shared" si="28"/>
        <v>344</v>
      </c>
      <c r="I49" s="2129">
        <f t="shared" si="28"/>
        <v>144</v>
      </c>
      <c r="J49" s="2129">
        <f t="shared" si="28"/>
        <v>744</v>
      </c>
    </row>
    <row r="50">
      <c r="A50" s="2130" t="s">
        <v>7644</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7507</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8712</v>
      </c>
      <c r="B1" s="13" t="s">
        <v>8713</v>
      </c>
      <c r="F1" s="15"/>
      <c r="G1" s="15"/>
      <c r="H1" s="15"/>
      <c r="I1" s="15"/>
      <c r="J1" s="15"/>
      <c r="K1" s="15"/>
      <c r="L1" s="15"/>
      <c r="M1" s="15"/>
      <c r="N1" s="15"/>
      <c r="O1" s="15"/>
      <c r="P1" s="15"/>
      <c r="Q1" s="15"/>
      <c r="R1" s="15"/>
      <c r="S1" s="15"/>
      <c r="T1" s="15"/>
      <c r="U1" s="15"/>
      <c r="V1" s="15"/>
      <c r="W1" s="15"/>
      <c r="X1" s="15"/>
      <c r="Y1" s="15"/>
      <c r="Z1" s="15"/>
    </row>
    <row r="2">
      <c r="A2" s="2133" t="s">
        <v>8714</v>
      </c>
      <c r="B2" s="16" t="s">
        <v>8715</v>
      </c>
      <c r="F2" s="15"/>
      <c r="G2" s="15"/>
      <c r="H2" s="15"/>
      <c r="I2" s="15"/>
      <c r="J2" s="15"/>
      <c r="K2" s="15"/>
      <c r="L2" s="15"/>
      <c r="M2" s="15"/>
      <c r="N2" s="15"/>
      <c r="O2" s="15"/>
      <c r="P2" s="15"/>
      <c r="Q2" s="15"/>
      <c r="R2" s="15"/>
      <c r="S2" s="15"/>
      <c r="T2" s="15"/>
      <c r="U2" s="15"/>
      <c r="V2" s="15"/>
      <c r="W2" s="15"/>
      <c r="X2" s="15"/>
      <c r="Y2" s="15"/>
      <c r="Z2" s="15"/>
    </row>
    <row r="3">
      <c r="A3" s="16" t="s">
        <v>8716</v>
      </c>
      <c r="B3" s="16" t="s">
        <v>8717</v>
      </c>
      <c r="F3" s="15"/>
      <c r="G3" s="15"/>
      <c r="H3" s="15"/>
      <c r="I3" s="15"/>
      <c r="J3" s="15"/>
      <c r="K3" s="15"/>
      <c r="L3" s="15"/>
      <c r="M3" s="15"/>
      <c r="N3" s="15"/>
      <c r="O3" s="15"/>
      <c r="P3" s="15"/>
      <c r="Q3" s="15"/>
      <c r="R3" s="15"/>
      <c r="S3" s="15"/>
      <c r="T3" s="15"/>
      <c r="U3" s="15"/>
      <c r="V3" s="15"/>
      <c r="W3" s="15"/>
      <c r="X3" s="15"/>
      <c r="Y3" s="15"/>
      <c r="Z3" s="15"/>
    </row>
    <row r="4">
      <c r="A4" s="16" t="s">
        <v>8718</v>
      </c>
      <c r="B4" s="16" t="s">
        <v>8719</v>
      </c>
      <c r="C4" s="15"/>
      <c r="D4" s="15"/>
      <c r="E4" s="15"/>
      <c r="F4" s="15"/>
      <c r="G4" s="15"/>
      <c r="H4" s="15"/>
      <c r="I4" s="15"/>
      <c r="J4" s="15"/>
      <c r="K4" s="15"/>
      <c r="L4" s="15"/>
      <c r="M4" s="15"/>
      <c r="N4" s="15"/>
      <c r="O4" s="15"/>
      <c r="P4" s="15"/>
      <c r="Q4" s="15"/>
      <c r="R4" s="15"/>
      <c r="S4" s="15"/>
      <c r="T4" s="15"/>
      <c r="U4" s="15"/>
      <c r="V4" s="15"/>
      <c r="W4" s="15"/>
      <c r="X4" s="15"/>
      <c r="Y4" s="15"/>
      <c r="Z4" s="15"/>
    </row>
    <row r="5">
      <c r="A5" s="16" t="s">
        <v>8720</v>
      </c>
      <c r="B5" s="16" t="s">
        <v>8721</v>
      </c>
      <c r="C5" s="15"/>
      <c r="D5" s="15"/>
      <c r="E5" s="15"/>
      <c r="F5" s="15"/>
      <c r="G5" s="15"/>
      <c r="H5" s="15"/>
      <c r="I5" s="15"/>
      <c r="J5" s="15"/>
      <c r="K5" s="15"/>
      <c r="L5" s="15"/>
      <c r="M5" s="15"/>
      <c r="N5" s="15"/>
      <c r="O5" s="15"/>
      <c r="P5" s="15"/>
      <c r="Q5" s="15"/>
      <c r="R5" s="15"/>
      <c r="S5" s="15"/>
      <c r="T5" s="15"/>
      <c r="U5" s="15"/>
      <c r="V5" s="15"/>
      <c r="W5" s="15"/>
      <c r="X5" s="15"/>
      <c r="Y5" s="15"/>
      <c r="Z5" s="15"/>
    </row>
    <row r="6">
      <c r="A6" s="16" t="s">
        <v>8722</v>
      </c>
      <c r="B6" s="16" t="s">
        <v>8723</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8724</v>
      </c>
      <c r="C8" s="13" t="s">
        <v>8725</v>
      </c>
      <c r="D8" s="13" t="s">
        <v>8726</v>
      </c>
      <c r="E8" s="13" t="s">
        <v>8727</v>
      </c>
      <c r="F8" s="15"/>
      <c r="G8" s="15"/>
      <c r="H8" s="15"/>
      <c r="I8" s="15"/>
      <c r="J8" s="15"/>
      <c r="K8" s="15"/>
      <c r="L8" s="15"/>
      <c r="M8" s="15"/>
      <c r="N8" s="15"/>
      <c r="O8" s="15"/>
      <c r="P8" s="15"/>
      <c r="Q8" s="15"/>
      <c r="R8" s="15"/>
      <c r="S8" s="15"/>
      <c r="T8" s="15"/>
      <c r="U8" s="15"/>
      <c r="V8" s="15"/>
      <c r="W8" s="15"/>
      <c r="X8" s="15"/>
      <c r="Y8" s="15"/>
      <c r="Z8" s="15"/>
    </row>
    <row r="9">
      <c r="B9" s="16" t="s">
        <v>8728</v>
      </c>
      <c r="C9" s="16" t="s">
        <v>8728</v>
      </c>
      <c r="D9" s="16" t="s">
        <v>8728</v>
      </c>
      <c r="E9" s="16" t="s">
        <v>8728</v>
      </c>
      <c r="F9" s="15"/>
      <c r="G9" s="15"/>
      <c r="H9" s="15"/>
      <c r="I9" s="15"/>
      <c r="J9" s="15"/>
      <c r="K9" s="15"/>
      <c r="L9" s="15"/>
      <c r="M9" s="15"/>
      <c r="N9" s="15"/>
      <c r="O9" s="15"/>
      <c r="P9" s="15"/>
      <c r="Q9" s="15"/>
      <c r="R9" s="15"/>
      <c r="S9" s="15"/>
      <c r="T9" s="15"/>
      <c r="U9" s="15"/>
      <c r="V9" s="15"/>
      <c r="W9" s="15"/>
      <c r="X9" s="15"/>
      <c r="Y9" s="15"/>
      <c r="Z9" s="15"/>
    </row>
    <row r="10">
      <c r="B10" s="16" t="s">
        <v>8729</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8730</v>
      </c>
      <c r="B12" s="16" t="s">
        <v>8731</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8732</v>
      </c>
      <c r="B13" s="16" t="s">
        <v>8733</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8734</v>
      </c>
      <c r="B14" s="16" t="s">
        <v>8735</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8736</v>
      </c>
      <c r="B15" s="16" t="s">
        <v>8737</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8738</v>
      </c>
      <c r="B16" s="16" t="s">
        <v>8739</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8740</v>
      </c>
      <c r="D1" s="2135" t="s">
        <v>8741</v>
      </c>
      <c r="E1" s="2135" t="s">
        <v>8742</v>
      </c>
      <c r="F1" s="2135" t="s">
        <v>8743</v>
      </c>
      <c r="G1" s="2136"/>
      <c r="H1" s="2136"/>
      <c r="I1" s="2136"/>
      <c r="J1" s="2136"/>
      <c r="K1" s="2136"/>
      <c r="L1" s="2136"/>
      <c r="M1" s="2136"/>
      <c r="N1" s="2136"/>
      <c r="O1" s="2136"/>
      <c r="P1" s="2136"/>
      <c r="Q1" s="2136"/>
      <c r="R1" s="2136"/>
      <c r="S1" s="2136"/>
      <c r="T1" s="2136"/>
      <c r="U1" s="2136"/>
      <c r="V1" s="2136"/>
      <c r="W1" s="2136"/>
      <c r="X1" s="2136"/>
      <c r="Y1" s="2136"/>
      <c r="Z1" s="2136"/>
    </row>
    <row r="2">
      <c r="A2" s="2135" t="s">
        <v>8744</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112</v>
      </c>
      <c r="D4" s="2135" t="s">
        <v>113</v>
      </c>
      <c r="E4" s="2135" t="s">
        <v>115</v>
      </c>
      <c r="F4" s="2135" t="s">
        <v>116</v>
      </c>
      <c r="G4" s="2136"/>
      <c r="H4" s="2136"/>
      <c r="I4" s="2135" t="s">
        <v>28</v>
      </c>
      <c r="J4" s="2135" t="s">
        <v>112</v>
      </c>
      <c r="K4" s="2135" t="s">
        <v>113</v>
      </c>
      <c r="L4" s="2135" t="s">
        <v>115</v>
      </c>
      <c r="M4" s="2135" t="s">
        <v>116</v>
      </c>
      <c r="N4" s="2136"/>
      <c r="O4" s="2136"/>
      <c r="P4" s="2136"/>
      <c r="Q4" s="2136"/>
      <c r="R4" s="2136"/>
      <c r="S4" s="2136"/>
      <c r="T4" s="2136"/>
      <c r="U4" s="2136"/>
      <c r="V4" s="2136"/>
      <c r="W4" s="2136"/>
      <c r="X4" s="2136"/>
      <c r="Y4" s="2136"/>
      <c r="Z4" s="2136"/>
    </row>
    <row r="5">
      <c r="A5" s="2135" t="s">
        <v>8745</v>
      </c>
      <c r="B5" s="2135" t="s">
        <v>405</v>
      </c>
      <c r="C5" s="2136">
        <f>vlookup(B5,Soldiers!$A$2:$L$132,9,false)</f>
        <v>43</v>
      </c>
      <c r="D5" s="2136">
        <f>vlookup(B5,Soldiers!$A$2:$L$132,10,false)</f>
        <v>40</v>
      </c>
      <c r="E5" s="2136">
        <f>vlookup(B5,Soldiers!$A$2:$L$132,11,false)</f>
        <v>23</v>
      </c>
      <c r="F5" s="2136">
        <f>vlookup(B5,Soldiers!$A$2:$L$132,12,false)</f>
        <v>19</v>
      </c>
      <c r="G5" s="2136"/>
      <c r="H5" s="2135" t="s">
        <v>8746</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8747</v>
      </c>
      <c r="B6" s="2136">
        <f>vlookup(B5,Soldiers!$A$2:$L$132,2,false)</f>
        <v>3</v>
      </c>
      <c r="C6" s="2136"/>
      <c r="D6" s="2136"/>
      <c r="E6" s="2136"/>
      <c r="F6" s="2136"/>
      <c r="G6" s="2136"/>
      <c r="H6" s="2138" t="s">
        <v>8747</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8748</v>
      </c>
      <c r="B7" s="2137">
        <v>10.0</v>
      </c>
      <c r="C7" s="2136"/>
      <c r="D7" s="2136"/>
      <c r="E7" s="2136"/>
      <c r="F7" s="2136"/>
      <c r="G7" s="2136"/>
      <c r="H7" s="2138" t="s">
        <v>8748</v>
      </c>
      <c r="I7" s="2137">
        <v>8.0</v>
      </c>
      <c r="J7" s="2136"/>
      <c r="K7" s="2136"/>
      <c r="L7" s="2136"/>
      <c r="M7" s="2136"/>
      <c r="N7" s="2136"/>
      <c r="O7" s="2136"/>
      <c r="P7" s="2136"/>
      <c r="Q7" s="2136"/>
      <c r="R7" s="2136"/>
      <c r="S7" s="2136"/>
      <c r="T7" s="2136"/>
      <c r="U7" s="2136"/>
      <c r="V7" s="2136"/>
      <c r="W7" s="2136"/>
      <c r="X7" s="2136"/>
      <c r="Y7" s="2136"/>
      <c r="Z7" s="2136"/>
    </row>
    <row r="8">
      <c r="A8" s="2137" t="s">
        <v>8749</v>
      </c>
      <c r="B8" s="2136">
        <f>ifs(B6=1,0,B6=2,switch(B7,0,0,1,1,2,2,3,3,4,4,5,5),B6=3,switch(B7,0,0,1,2,2,4,3,6,4,9,5,12,6,15,7,18,8,22,9,26,10,30))</f>
        <v>30</v>
      </c>
      <c r="C8" s="2136"/>
      <c r="D8" s="2136"/>
      <c r="E8" s="2136"/>
      <c r="F8" s="2136"/>
      <c r="G8" s="2136"/>
      <c r="H8" s="2137" t="s">
        <v>8749</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8750</v>
      </c>
      <c r="B10" s="2136"/>
      <c r="C10" s="2135" t="s">
        <v>112</v>
      </c>
      <c r="D10" s="2135" t="s">
        <v>113</v>
      </c>
      <c r="E10" s="2135" t="s">
        <v>115</v>
      </c>
      <c r="F10" s="2135" t="s">
        <v>116</v>
      </c>
      <c r="G10" s="2136"/>
      <c r="H10" s="2135" t="s">
        <v>8750</v>
      </c>
      <c r="I10" s="2136"/>
      <c r="J10" s="2135" t="s">
        <v>112</v>
      </c>
      <c r="K10" s="2135" t="s">
        <v>113</v>
      </c>
      <c r="L10" s="2135" t="s">
        <v>115</v>
      </c>
      <c r="M10" s="2135" t="s">
        <v>116</v>
      </c>
      <c r="N10" s="2136"/>
      <c r="O10" s="2136"/>
      <c r="P10" s="2136"/>
      <c r="Q10" s="2136"/>
      <c r="R10" s="2136"/>
      <c r="S10" s="2136"/>
      <c r="T10" s="2136"/>
      <c r="U10" s="2136"/>
      <c r="V10" s="2136"/>
      <c r="W10" s="2136"/>
      <c r="X10" s="2136"/>
      <c r="Y10" s="2136"/>
      <c r="Z10" s="2136"/>
    </row>
    <row r="11">
      <c r="A11" s="2138" t="s">
        <v>8751</v>
      </c>
      <c r="B11" s="2137" t="s">
        <v>8752</v>
      </c>
      <c r="C11" s="2137">
        <v>46.0</v>
      </c>
      <c r="D11" s="2137">
        <v>55.0</v>
      </c>
      <c r="E11" s="2137">
        <v>33.0</v>
      </c>
      <c r="F11" s="2137">
        <v>33.0</v>
      </c>
      <c r="G11" s="2136"/>
      <c r="H11" s="2138" t="s">
        <v>8751</v>
      </c>
      <c r="I11" s="2137" t="s">
        <v>8752</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8753</v>
      </c>
      <c r="B12" s="2137" t="s">
        <v>8752</v>
      </c>
      <c r="C12" s="2137">
        <v>34.0</v>
      </c>
      <c r="D12" s="2137">
        <v>34.0</v>
      </c>
      <c r="E12" s="2137">
        <v>26.0</v>
      </c>
      <c r="F12" s="2137">
        <v>26.0</v>
      </c>
      <c r="G12" s="2136"/>
      <c r="H12" s="2138" t="s">
        <v>8753</v>
      </c>
      <c r="I12" s="2137" t="s">
        <v>8752</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112</v>
      </c>
      <c r="D14" s="2135" t="s">
        <v>113</v>
      </c>
      <c r="E14" s="2135" t="s">
        <v>115</v>
      </c>
      <c r="F14" s="2135" t="s">
        <v>116</v>
      </c>
      <c r="G14" s="2136"/>
      <c r="H14" s="2136"/>
      <c r="I14" s="2136"/>
      <c r="J14" s="2135" t="s">
        <v>112</v>
      </c>
      <c r="K14" s="2135" t="s">
        <v>113</v>
      </c>
      <c r="L14" s="2135" t="s">
        <v>115</v>
      </c>
      <c r="M14" s="2135" t="s">
        <v>116</v>
      </c>
      <c r="N14" s="2136"/>
      <c r="O14" s="2136"/>
      <c r="P14" s="2136"/>
      <c r="Q14" s="2136"/>
      <c r="R14" s="2136"/>
      <c r="S14" s="2136"/>
      <c r="T14" s="2136"/>
      <c r="U14" s="2136"/>
      <c r="V14" s="2136"/>
      <c r="W14" s="2136"/>
      <c r="X14" s="2136"/>
      <c r="Y14" s="2136"/>
      <c r="Z14" s="2136"/>
    </row>
    <row r="15">
      <c r="A15" s="2135" t="s">
        <v>8754</v>
      </c>
      <c r="B15" s="2136"/>
      <c r="C15" s="2136">
        <f>round(C11+(C5*(1+($B$2-1)/10))*(1+(C12+B8)/100),0)</f>
        <v>533</v>
      </c>
      <c r="D15" s="2136">
        <f>round(D11+(D5*(1+($B$2-1)/10))*(1+(D12+B8)/100),0)</f>
        <v>508</v>
      </c>
      <c r="E15" s="2136">
        <f>round(E11+(E5*(1+($B$2-1)/10))*(1+(E12+B8)/100),0)</f>
        <v>281</v>
      </c>
      <c r="F15" s="2136">
        <f>round(F11+(F5*(1+($B$2-1)/10))*(1+(F12+B8)/100),0)</f>
        <v>238</v>
      </c>
      <c r="G15" s="2136"/>
      <c r="H15" s="2135" t="s">
        <v>8754</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8755</v>
      </c>
      <c r="B16" s="2136"/>
      <c r="C16" s="2139">
        <f>round(C15*$C$2/100,0)</f>
        <v>187</v>
      </c>
      <c r="D16" s="2139">
        <f>round(D15*$D$2/100,0)</f>
        <v>51</v>
      </c>
      <c r="E16" s="2139">
        <f>round(E15*$E$2/100,0)</f>
        <v>98</v>
      </c>
      <c r="F16" s="2139">
        <f>round(F15*$F$2/100,0)</f>
        <v>24</v>
      </c>
      <c r="G16" s="2136"/>
      <c r="H16" s="2135" t="s">
        <v>8755</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8756</v>
      </c>
      <c r="B17" s="2136"/>
      <c r="C17" s="2140">
        <f t="shared" ref="C17:F17" si="1">C15+C16</f>
        <v>720</v>
      </c>
      <c r="D17" s="2140">
        <f t="shared" si="1"/>
        <v>559</v>
      </c>
      <c r="E17" s="2140">
        <f t="shared" si="1"/>
        <v>379</v>
      </c>
      <c r="F17" s="2140">
        <f t="shared" si="1"/>
        <v>262</v>
      </c>
      <c r="G17" s="2136"/>
      <c r="H17" s="2135" t="s">
        <v>8756</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112</v>
      </c>
      <c r="D20" s="2135" t="s">
        <v>113</v>
      </c>
      <c r="E20" s="2135" t="s">
        <v>115</v>
      </c>
      <c r="F20" s="2135" t="s">
        <v>116</v>
      </c>
      <c r="G20" s="2136"/>
      <c r="H20" s="2136"/>
      <c r="I20" s="2135" t="s">
        <v>28</v>
      </c>
      <c r="J20" s="2135" t="s">
        <v>112</v>
      </c>
      <c r="K20" s="2135" t="s">
        <v>113</v>
      </c>
      <c r="L20" s="2135" t="s">
        <v>115</v>
      </c>
      <c r="M20" s="2135" t="s">
        <v>116</v>
      </c>
      <c r="N20" s="2136"/>
      <c r="O20" s="2136"/>
      <c r="P20" s="2136"/>
      <c r="Q20" s="2136"/>
      <c r="R20" s="2136"/>
      <c r="S20" s="2136"/>
      <c r="T20" s="2136"/>
      <c r="U20" s="2136"/>
      <c r="V20" s="2136"/>
      <c r="W20" s="2136"/>
      <c r="X20" s="2136"/>
      <c r="Y20" s="2136"/>
      <c r="Z20" s="2136"/>
    </row>
    <row r="21">
      <c r="A21" s="2135" t="s">
        <v>8757</v>
      </c>
      <c r="B21" s="2135" t="s">
        <v>694</v>
      </c>
      <c r="C21" s="2136">
        <f>vlookup(B21,Soldiers!$A$2:$L$132,9,false)</f>
        <v>43</v>
      </c>
      <c r="D21" s="2136">
        <f>vlookup(B21,Soldiers!$A$2:$L$132,10,false)</f>
        <v>37</v>
      </c>
      <c r="E21" s="2136">
        <f>vlookup(B21,Soldiers!$A$2:$L$132,11,false)</f>
        <v>26</v>
      </c>
      <c r="F21" s="2136">
        <f>vlookup(B21,Soldiers!$A$2:$L$132,12,false)</f>
        <v>16</v>
      </c>
      <c r="G21" s="2136"/>
      <c r="H21" s="2135" t="s">
        <v>8758</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8747</v>
      </c>
      <c r="B22" s="2136">
        <f>vlookup(B21,Soldiers!$A$2:$L$132,2,false)</f>
        <v>3</v>
      </c>
      <c r="C22" s="2136"/>
      <c r="D22" s="2136"/>
      <c r="E22" s="2136"/>
      <c r="F22" s="2136"/>
      <c r="G22" s="2136"/>
      <c r="H22" s="2138" t="s">
        <v>8747</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8748</v>
      </c>
      <c r="B23" s="2137">
        <v>8.0</v>
      </c>
      <c r="C23" s="2136"/>
      <c r="D23" s="2136"/>
      <c r="E23" s="2136"/>
      <c r="F23" s="2136"/>
      <c r="G23" s="2136"/>
      <c r="H23" s="2138" t="s">
        <v>8748</v>
      </c>
      <c r="I23" s="2137">
        <v>10.0</v>
      </c>
      <c r="J23" s="2136"/>
      <c r="K23" s="2136"/>
      <c r="L23" s="2136"/>
      <c r="M23" s="2136"/>
      <c r="N23" s="2136"/>
      <c r="O23" s="2136"/>
      <c r="P23" s="2136"/>
      <c r="Q23" s="2136"/>
      <c r="R23" s="2136"/>
      <c r="S23" s="2136"/>
      <c r="T23" s="2136"/>
      <c r="U23" s="2136"/>
      <c r="V23" s="2136"/>
      <c r="W23" s="2136"/>
      <c r="X23" s="2136"/>
      <c r="Y23" s="2136"/>
      <c r="Z23" s="2136"/>
    </row>
    <row r="24">
      <c r="A24" s="2137" t="s">
        <v>8749</v>
      </c>
      <c r="B24" s="2136">
        <f>ifs(B22=1,0,B22=2,switch(B23,0,0,1,1,2,2,3,3,4,4,5,5),B22=3,switch(B23,0,0,1,2,2,4,3,6,4,9,5,12,6,15,7,18,8,22,9,26,10,30))</f>
        <v>22</v>
      </c>
      <c r="C24" s="2136"/>
      <c r="D24" s="2136"/>
      <c r="E24" s="2136"/>
      <c r="F24" s="2136"/>
      <c r="G24" s="2136"/>
      <c r="H24" s="2137" t="s">
        <v>8749</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8750</v>
      </c>
      <c r="B26" s="2136"/>
      <c r="C26" s="2135" t="s">
        <v>112</v>
      </c>
      <c r="D26" s="2135" t="s">
        <v>113</v>
      </c>
      <c r="E26" s="2135" t="s">
        <v>115</v>
      </c>
      <c r="F26" s="2135" t="s">
        <v>116</v>
      </c>
      <c r="G26" s="2136"/>
      <c r="H26" s="2135" t="s">
        <v>8750</v>
      </c>
      <c r="I26" s="2136"/>
      <c r="J26" s="2135" t="s">
        <v>112</v>
      </c>
      <c r="K26" s="2135" t="s">
        <v>113</v>
      </c>
      <c r="L26" s="2135" t="s">
        <v>115</v>
      </c>
      <c r="M26" s="2135" t="s">
        <v>116</v>
      </c>
      <c r="N26" s="2136"/>
      <c r="O26" s="2136"/>
      <c r="P26" s="2136"/>
      <c r="Q26" s="2136"/>
      <c r="R26" s="2136"/>
      <c r="S26" s="2136"/>
      <c r="T26" s="2136"/>
      <c r="U26" s="2136"/>
      <c r="V26" s="2136"/>
      <c r="W26" s="2136"/>
      <c r="X26" s="2136"/>
      <c r="Y26" s="2136"/>
      <c r="Z26" s="2136"/>
    </row>
    <row r="27">
      <c r="A27" s="2138" t="s">
        <v>8751</v>
      </c>
      <c r="B27" s="2137" t="s">
        <v>8752</v>
      </c>
      <c r="C27" s="2137">
        <v>46.0</v>
      </c>
      <c r="D27" s="2137">
        <v>55.0</v>
      </c>
      <c r="E27" s="2137">
        <v>33.0</v>
      </c>
      <c r="F27" s="2137">
        <v>33.0</v>
      </c>
      <c r="G27" s="2136"/>
      <c r="H27" s="2138" t="s">
        <v>8751</v>
      </c>
      <c r="I27" s="2137" t="s">
        <v>8752</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8753</v>
      </c>
      <c r="B28" s="2137" t="s">
        <v>8752</v>
      </c>
      <c r="C28" s="2137">
        <v>34.0</v>
      </c>
      <c r="D28" s="2137">
        <v>34.0</v>
      </c>
      <c r="E28" s="2137">
        <v>26.0</v>
      </c>
      <c r="F28" s="2137">
        <v>26.0</v>
      </c>
      <c r="G28" s="2136"/>
      <c r="H28" s="2138" t="s">
        <v>8753</v>
      </c>
      <c r="I28" s="2137" t="s">
        <v>8752</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112</v>
      </c>
      <c r="D30" s="2135" t="s">
        <v>113</v>
      </c>
      <c r="E30" s="2135" t="s">
        <v>115</v>
      </c>
      <c r="F30" s="2135" t="s">
        <v>116</v>
      </c>
      <c r="G30" s="2136"/>
      <c r="H30" s="2136"/>
      <c r="I30" s="2136"/>
      <c r="J30" s="2135" t="s">
        <v>112</v>
      </c>
      <c r="K30" s="2135" t="s">
        <v>113</v>
      </c>
      <c r="L30" s="2135" t="s">
        <v>115</v>
      </c>
      <c r="M30" s="2135" t="s">
        <v>116</v>
      </c>
      <c r="N30" s="2136"/>
      <c r="O30" s="2136"/>
      <c r="P30" s="2136"/>
      <c r="Q30" s="2136"/>
      <c r="R30" s="2136"/>
      <c r="S30" s="2136"/>
      <c r="T30" s="2136"/>
      <c r="U30" s="2136"/>
      <c r="V30" s="2136"/>
      <c r="W30" s="2136"/>
      <c r="X30" s="2136"/>
      <c r="Y30" s="2136"/>
      <c r="Z30" s="2136"/>
    </row>
    <row r="31">
      <c r="A31" s="2135" t="s">
        <v>8754</v>
      </c>
      <c r="B31" s="2136"/>
      <c r="C31" s="2136">
        <f>round(C27+(C21*(1+($B$2-1)/10))*(1+(C28+B24)/100),0)</f>
        <v>509</v>
      </c>
      <c r="D31" s="2136">
        <f>round(D27+(D21*(1+($B$2-1)/10))*(1+(D28+B24)/100),0)</f>
        <v>453</v>
      </c>
      <c r="E31" s="2136">
        <f>round(E27+(E21*(1+($B$2-1)/10))*(1+(E28+B24)/100),0)</f>
        <v>299</v>
      </c>
      <c r="F31" s="2136">
        <f>round(F27+(F21*(1+($B$2-1)/10))*(1+(F28+B24)/100),0)</f>
        <v>196</v>
      </c>
      <c r="G31" s="2136"/>
      <c r="H31" s="2135" t="s">
        <v>8754</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8755</v>
      </c>
      <c r="B32" s="2136"/>
      <c r="C32" s="2139">
        <f>round(C31*$C$2/100,0)</f>
        <v>178</v>
      </c>
      <c r="D32" s="2139">
        <f>round(D31*$D$2/100,0)</f>
        <v>45</v>
      </c>
      <c r="E32" s="2139">
        <f>round(E31*$E$2/100,0)</f>
        <v>105</v>
      </c>
      <c r="F32" s="2139">
        <f>round(F31*$F$2/100,0)</f>
        <v>20</v>
      </c>
      <c r="G32" s="2136"/>
      <c r="H32" s="2135" t="s">
        <v>8755</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8756</v>
      </c>
      <c r="B33" s="2136"/>
      <c r="C33" s="2140">
        <f t="shared" ref="C33:F33" si="3">C31+C32</f>
        <v>687</v>
      </c>
      <c r="D33" s="2140">
        <f t="shared" si="3"/>
        <v>498</v>
      </c>
      <c r="E33" s="2140">
        <f t="shared" si="3"/>
        <v>404</v>
      </c>
      <c r="F33" s="2140">
        <f t="shared" si="3"/>
        <v>216</v>
      </c>
      <c r="G33" s="2136"/>
      <c r="H33" s="2135" t="s">
        <v>8756</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1</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8759</v>
      </c>
      <c r="B1" s="2142" t="s">
        <v>8760</v>
      </c>
      <c r="C1" s="2143"/>
    </row>
    <row r="2">
      <c r="A2" s="2144" t="s">
        <v>8761</v>
      </c>
      <c r="B2" s="2145" t="s">
        <v>8762</v>
      </c>
      <c r="C2" s="2146"/>
    </row>
    <row r="3">
      <c r="A3" s="2144" t="s">
        <v>8763</v>
      </c>
      <c r="B3" s="2145" t="s">
        <v>8764</v>
      </c>
      <c r="C3" s="2146"/>
    </row>
    <row r="4">
      <c r="A4" s="2144" t="s">
        <v>8765</v>
      </c>
      <c r="B4" s="2145" t="s">
        <v>8766</v>
      </c>
      <c r="C4" s="2146"/>
    </row>
    <row r="5">
      <c r="A5" s="2147" t="s">
        <v>8767</v>
      </c>
      <c r="B5" s="2148" t="s">
        <v>8768</v>
      </c>
      <c r="C5" s="2146"/>
    </row>
    <row r="6">
      <c r="A6" s="2144" t="s">
        <v>8769</v>
      </c>
      <c r="B6" s="2145" t="s">
        <v>8770</v>
      </c>
      <c r="C6" s="2146"/>
    </row>
    <row r="7">
      <c r="A7" s="2144" t="s">
        <v>8771</v>
      </c>
      <c r="B7" s="2145" t="s">
        <v>8772</v>
      </c>
      <c r="C7" s="2146"/>
    </row>
    <row r="8">
      <c r="A8" s="2144" t="s">
        <v>8773</v>
      </c>
      <c r="B8" s="2145" t="s">
        <v>8774</v>
      </c>
      <c r="C8" s="2146"/>
    </row>
    <row r="9">
      <c r="A9" s="2144" t="s">
        <v>8775</v>
      </c>
      <c r="B9" s="2145" t="s">
        <v>8776</v>
      </c>
      <c r="C9" s="2146"/>
    </row>
    <row r="10">
      <c r="A10" s="2144" t="s">
        <v>8777</v>
      </c>
      <c r="B10" s="2145" t="s">
        <v>8778</v>
      </c>
      <c r="C10" s="2149" t="str">
        <f>HYPERLINK("https://docs.google.com/spreadsheets/d/1uuSuC8uWdYY8yNFjnkN8_MBoQWdZHpJmiCy2jZjEvA0/edit#gid=1160620553","link")</f>
        <v>link</v>
      </c>
    </row>
    <row r="11" hidden="1">
      <c r="A11" s="2144" t="s">
        <v>8779</v>
      </c>
      <c r="B11" s="2145" t="s">
        <v>8780</v>
      </c>
      <c r="C11" s="2149" t="str">
        <f>HYPERLINK("https://langrisser.gamepedia.com/Max_Stats_Table_(6-Star,_LVL_60)","link")</f>
        <v>link</v>
      </c>
    </row>
    <row r="12">
      <c r="A12" s="1336" t="s">
        <v>8781</v>
      </c>
      <c r="B12" s="2150" t="s">
        <v>8782</v>
      </c>
      <c r="C12" s="2151" t="str">
        <f>HYPERLINK("https://docs.google.com/spreadsheets/d/1WOCnMsFRNRPb93PDuWSsW3dYF1BbD15EOvLuGvNB8sg/htmlview?sle=true#gid=0","link")</f>
        <v>link</v>
      </c>
    </row>
    <row r="13">
      <c r="A13" s="1364"/>
      <c r="B13" s="2152"/>
      <c r="C13" s="2153"/>
    </row>
    <row r="14">
      <c r="A14" s="2150"/>
      <c r="B14" s="2150"/>
      <c r="C14" s="2154"/>
    </row>
    <row r="15">
      <c r="A15" s="1830" t="s">
        <v>7507</v>
      </c>
      <c r="B15" s="2150"/>
      <c r="C15" s="2154"/>
    </row>
    <row r="16">
      <c r="A16" s="2155"/>
      <c r="B16" s="2150"/>
      <c r="C16" s="2154"/>
    </row>
  </sheetData>
  <hyperlinks>
    <hyperlink display="← Back to Index" location="'Index  User Guide'!A1" ref="A15"/>
  </hyperlinks>
  <drawing r:id="rId1"/>
</worksheet>
</file>