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dab\OneDrive\Bureau\"/>
    </mc:Choice>
  </mc:AlternateContent>
  <xr:revisionPtr revIDLastSave="0" documentId="13_ncr:1_{CE9C3950-839D-4016-9B4F-63CC52A4E789}" xr6:coauthVersionLast="47" xr6:coauthVersionMax="47" xr10:uidLastSave="{00000000-0000-0000-0000-000000000000}"/>
  <bookViews>
    <workbookView xWindow="-120" yWindow="-120" windowWidth="29040" windowHeight="15720" xr2:uid="{2FE8031E-E13C-414C-BD0E-C356140EA856}"/>
  </bookViews>
  <sheets>
    <sheet name="Feuil2" sheetId="2" r:id="rId1"/>
    <sheet name="Feuil4" sheetId="4" r:id="rId2"/>
    <sheet name="Feuil3" sheetId="3" r:id="rId3"/>
    <sheet name="Feuil1" sheetId="1" r:id="rId4"/>
  </sheets>
  <definedNames>
    <definedName name="_xlnm._FilterDatabase" localSheetId="0" hidden="1">Feuil2!$E$1:$E$20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7" i="2" l="1"/>
  <c r="L5" i="2"/>
  <c r="AO19" i="2"/>
  <c r="AL19" i="2"/>
  <c r="AF19" i="2"/>
  <c r="AC19" i="2"/>
  <c r="W19" i="2"/>
  <c r="L19" i="2"/>
  <c r="AO17" i="2"/>
  <c r="AL17" i="2"/>
  <c r="AF17" i="2"/>
  <c r="AC17" i="2"/>
  <c r="W17" i="2"/>
  <c r="L17" i="2"/>
  <c r="AO15" i="2"/>
  <c r="AL15" i="2"/>
  <c r="AF15" i="2"/>
  <c r="AC15" i="2"/>
  <c r="W15" i="2"/>
  <c r="L15" i="2"/>
  <c r="AO13" i="2"/>
  <c r="AL13" i="2"/>
  <c r="AF13" i="2"/>
  <c r="AC13" i="2"/>
  <c r="W13" i="2"/>
  <c r="L13" i="2"/>
  <c r="W12" i="2"/>
  <c r="W14" i="2"/>
  <c r="W16" i="2"/>
  <c r="W18" i="2"/>
  <c r="W20" i="2"/>
  <c r="Z14" i="2"/>
  <c r="Z16" i="2"/>
  <c r="Z18" i="2"/>
  <c r="AC12" i="2"/>
  <c r="AC14" i="2"/>
  <c r="AC16" i="2"/>
  <c r="AC18" i="2"/>
  <c r="AC20" i="2"/>
  <c r="AF12" i="2"/>
  <c r="AF14" i="2"/>
  <c r="AF18" i="2"/>
  <c r="AF20" i="2"/>
  <c r="AI12" i="2"/>
  <c r="AL12" i="2"/>
  <c r="AL14" i="2"/>
  <c r="AL16" i="2"/>
  <c r="AL18" i="2"/>
  <c r="AL20" i="2"/>
  <c r="AO14" i="2"/>
  <c r="AO16" i="2"/>
  <c r="AO18" i="2"/>
  <c r="AO20" i="2"/>
  <c r="AO12" i="2"/>
  <c r="L11" i="2"/>
  <c r="L3" i="2"/>
  <c r="L4" i="2"/>
  <c r="L6" i="2"/>
  <c r="L8" i="2"/>
  <c r="L9" i="2"/>
  <c r="L10" i="2"/>
  <c r="L2" i="2"/>
  <c r="AO3" i="2"/>
  <c r="AO4" i="2"/>
  <c r="AO5" i="2"/>
  <c r="AO6" i="2"/>
  <c r="AO7" i="2"/>
  <c r="AO8" i="2"/>
  <c r="AO9" i="2"/>
  <c r="AO10" i="2"/>
  <c r="AO11" i="2"/>
  <c r="AO2" i="2"/>
  <c r="AL3" i="2"/>
  <c r="AL4" i="2"/>
  <c r="AL5" i="2"/>
  <c r="AL6" i="2"/>
  <c r="AL7" i="2"/>
  <c r="AL8" i="2"/>
  <c r="AL9" i="2"/>
  <c r="AL10" i="2"/>
  <c r="AL11" i="2"/>
  <c r="AL2" i="2"/>
  <c r="AI8" i="2"/>
  <c r="AI11" i="2"/>
  <c r="AF3" i="2"/>
  <c r="AF4" i="2"/>
  <c r="AF5" i="2"/>
  <c r="AF6" i="2"/>
  <c r="AF7" i="2"/>
  <c r="AF8" i="2"/>
  <c r="AF9" i="2"/>
  <c r="AF10" i="2"/>
  <c r="AF2" i="2"/>
  <c r="AC3" i="2"/>
  <c r="AC4" i="2"/>
  <c r="AC5" i="2"/>
  <c r="AC6" i="2"/>
  <c r="AC7" i="2"/>
  <c r="AC8" i="2"/>
  <c r="AC9" i="2"/>
  <c r="AC10" i="2"/>
  <c r="AC11" i="2"/>
  <c r="AC2" i="2"/>
  <c r="Z5" i="2"/>
  <c r="Z9" i="2"/>
  <c r="Z10" i="2"/>
  <c r="Z11" i="2"/>
  <c r="Z2" i="2"/>
  <c r="W3" i="2"/>
  <c r="W4" i="2"/>
  <c r="W5" i="2"/>
  <c r="W6" i="2"/>
  <c r="W7" i="2"/>
  <c r="W8" i="2"/>
  <c r="W9" i="2"/>
  <c r="W10" i="2"/>
  <c r="W11" i="2"/>
  <c r="W2" i="2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</calcChain>
</file>

<file path=xl/sharedStrings.xml><?xml version="1.0" encoding="utf-8"?>
<sst xmlns="http://schemas.openxmlformats.org/spreadsheetml/2006/main" count="437" uniqueCount="160">
  <si>
    <t>Date</t>
  </si>
  <si>
    <t>Match</t>
  </si>
  <si>
    <t>Competition</t>
  </si>
  <si>
    <t>Duration</t>
  </si>
  <si>
    <t>Team</t>
  </si>
  <si>
    <t>Scheme</t>
  </si>
  <si>
    <t>xG</t>
  </si>
  <si>
    <t>Shots / on target</t>
  </si>
  <si>
    <t/>
  </si>
  <si>
    <t>Positional attacks / with shots</t>
  </si>
  <si>
    <t>Counterattacks / with shots</t>
  </si>
  <si>
    <t>Corners / with shots</t>
  </si>
  <si>
    <t>Free kicks / with shots</t>
  </si>
  <si>
    <t>Penalties / converted</t>
  </si>
  <si>
    <t>Crosses / accurate</t>
  </si>
  <si>
    <t>Offensive duels / won</t>
  </si>
  <si>
    <t>Offsides</t>
  </si>
  <si>
    <t>Standard Liège</t>
  </si>
  <si>
    <t>Opponents</t>
  </si>
  <si>
    <t>2023-01-14</t>
  </si>
  <si>
    <t>RFC Seraing - Standard Liège 1:1</t>
  </si>
  <si>
    <t>Belgium. First Division A</t>
  </si>
  <si>
    <t>3-4-3 (100.0%)</t>
  </si>
  <si>
    <t>RFC Seraing</t>
  </si>
  <si>
    <t>4-1-4-1 (100.0%)</t>
  </si>
  <si>
    <t>2023-01-06</t>
  </si>
  <si>
    <t>Standard Liège - Sint-Truiden 1:1</t>
  </si>
  <si>
    <t>3-4-3 (69.78%)</t>
  </si>
  <si>
    <t>Sint-Truiden</t>
  </si>
  <si>
    <t>5-3-2 (100.0%)</t>
  </si>
  <si>
    <t>2022-12-30</t>
  </si>
  <si>
    <t>Juventus - Standard Liège 1:1</t>
  </si>
  <si>
    <t>World. Club Friendlies</t>
  </si>
  <si>
    <t>3-4-3 (86.38%)</t>
  </si>
  <si>
    <t>Juventus</t>
  </si>
  <si>
    <t>3-5-2 (47.71%)</t>
  </si>
  <si>
    <t>2022-12-23</t>
  </si>
  <si>
    <t>Gent - Standard Liège 0:0</t>
  </si>
  <si>
    <t>3-4-1-2 (100.0%)</t>
  </si>
  <si>
    <t>Gent</t>
  </si>
  <si>
    <t>2022-12-20</t>
  </si>
  <si>
    <t>Antwerp - Standard Liège 4:0</t>
  </si>
  <si>
    <t>Belgium. Cup</t>
  </si>
  <si>
    <t>3-5-1-1 (67.74%)</t>
  </si>
  <si>
    <t>Antwerp</t>
  </si>
  <si>
    <t>4-2-3-1 (100.0%)</t>
  </si>
  <si>
    <t>2022-12-08</t>
  </si>
  <si>
    <t>Nice - Standard Liège 4:1</t>
  </si>
  <si>
    <t>Nice</t>
  </si>
  <si>
    <t>4-2-3-1 (50.03%)</t>
  </si>
  <si>
    <t>Girona - Standard Liège 1:0</t>
  </si>
  <si>
    <t>4-4-2 (100.0%)</t>
  </si>
  <si>
    <t>Girona</t>
  </si>
  <si>
    <t>4-1-4-1 (49.5%)</t>
  </si>
  <si>
    <t>2022-12-04</t>
  </si>
  <si>
    <t>Olympiacos Piraeus - Standard Liège 3:3</t>
  </si>
  <si>
    <t>Olympiacos Piraeus</t>
  </si>
  <si>
    <t>4-2-3-1 (66.59%)</t>
  </si>
  <si>
    <t>2022-11-13</t>
  </si>
  <si>
    <t>Standard Liège - Union Saint-Gilloise 2:3</t>
  </si>
  <si>
    <t>3-5-1-1 (72.56%)</t>
  </si>
  <si>
    <t>Union Saint-Gilloise</t>
  </si>
  <si>
    <t>3-5-2 (100.0%)</t>
  </si>
  <si>
    <t>2022-11-05</t>
  </si>
  <si>
    <t>Eupen - Standard Liège 2:0</t>
  </si>
  <si>
    <t>3-5-1-1 (47.29%)</t>
  </si>
  <si>
    <t>Eupen</t>
  </si>
  <si>
    <t>4-3-3 (70.3%)</t>
  </si>
  <si>
    <t>id</t>
  </si>
  <si>
    <t xml:space="preserve">egalite </t>
  </si>
  <si>
    <t>perdu</t>
  </si>
  <si>
    <t>Positional attacks</t>
  </si>
  <si>
    <t>Counterattacks</t>
  </si>
  <si>
    <t>Corners</t>
  </si>
  <si>
    <t>Free kicks</t>
  </si>
  <si>
    <t>Penalties</t>
  </si>
  <si>
    <t>Crosses</t>
  </si>
  <si>
    <t>Offensive duels</t>
  </si>
  <si>
    <t>4-1-4-1</t>
  </si>
  <si>
    <t>3-4-3</t>
  </si>
  <si>
    <t>5-3-2</t>
  </si>
  <si>
    <t>3-5-2</t>
  </si>
  <si>
    <t>3-4-1-2</t>
  </si>
  <si>
    <t>3-5-1-1</t>
  </si>
  <si>
    <t>Resultat</t>
  </si>
  <si>
    <t xml:space="preserve">L'equipe </t>
  </si>
  <si>
    <t>Shema pourcentage</t>
  </si>
  <si>
    <t>shema tactique</t>
  </si>
  <si>
    <t>Shots all</t>
  </si>
  <si>
    <t>Shots on target</t>
  </si>
  <si>
    <t>Positional attacks with shots</t>
  </si>
  <si>
    <t>Counterattacks with shots</t>
  </si>
  <si>
    <t>Corners with shots</t>
  </si>
  <si>
    <t>Free kicks with shots</t>
  </si>
  <si>
    <t>Penalties converted</t>
  </si>
  <si>
    <t>Crosses  accurate</t>
  </si>
  <si>
    <t>Offensive duels won</t>
  </si>
  <si>
    <t xml:space="preserve">shots  efficacité </t>
  </si>
  <si>
    <t xml:space="preserve">Positional attacks  efficacité </t>
  </si>
  <si>
    <t xml:space="preserve">Counterattacks  efficacité </t>
  </si>
  <si>
    <t xml:space="preserve">Corners  efficacité </t>
  </si>
  <si>
    <t xml:space="preserve">Free kicks  efficacité </t>
  </si>
  <si>
    <t xml:space="preserve">Penalties  efficacité </t>
  </si>
  <si>
    <t xml:space="preserve">Crosses  efficacité </t>
  </si>
  <si>
    <t xml:space="preserve">Offensive duels  efficacité </t>
  </si>
  <si>
    <t xml:space="preserve">4-3-3 </t>
  </si>
  <si>
    <t xml:space="preserve">But marqué </t>
  </si>
  <si>
    <t>But encaissé</t>
  </si>
  <si>
    <t>dom/ex</t>
  </si>
  <si>
    <t>score</t>
  </si>
  <si>
    <t>1:1</t>
  </si>
  <si>
    <t>0:0</t>
  </si>
  <si>
    <t>2:0</t>
  </si>
  <si>
    <t>2:3</t>
  </si>
  <si>
    <t xml:space="preserve">RFC Seraing - Standard Liège </t>
  </si>
  <si>
    <t xml:space="preserve">Standard Liège - Sint-Truiden </t>
  </si>
  <si>
    <t xml:space="preserve">Gent - Standard Liège </t>
  </si>
  <si>
    <t xml:space="preserve">Standard Liège - Union Saint-Gilloise </t>
  </si>
  <si>
    <t xml:space="preserve">Eupen - Standard Liège </t>
  </si>
  <si>
    <t>Eupen - Standard Liège</t>
  </si>
  <si>
    <t>equipe_adv</t>
  </si>
  <si>
    <t>Exterieur</t>
  </si>
  <si>
    <t>Domicile</t>
  </si>
  <si>
    <t>2022-10-29</t>
  </si>
  <si>
    <t>Zulte-Waregem - Standard Liège 0:3</t>
  </si>
  <si>
    <t>2022-10-19</t>
  </si>
  <si>
    <t>Mechelen - Standard Liège 2:0</t>
  </si>
  <si>
    <t>3-5-1-1 (21.96%)</t>
  </si>
  <si>
    <t>2022-10-16</t>
  </si>
  <si>
    <t>Standard Liège - Antwerp 3:0</t>
  </si>
  <si>
    <t>3-5-1-1 (91.16%)</t>
  </si>
  <si>
    <t>2022-10-09</t>
  </si>
  <si>
    <t>Charleroi - Standard Liège 0:1</t>
  </si>
  <si>
    <t>3-5-2 (99.53%)</t>
  </si>
  <si>
    <t>2022-09-30</t>
  </si>
  <si>
    <t>Standard Liège - RFC Seraing 0:2</t>
  </si>
  <si>
    <t>3-5-2 (47.96%)</t>
  </si>
  <si>
    <t>Compétition</t>
  </si>
  <si>
    <t>Championnat</t>
  </si>
  <si>
    <t>Projet</t>
  </si>
  <si>
    <t>Tirs / cadrés</t>
  </si>
  <si>
    <t>Attaques positionnelles/avec tirs</t>
  </si>
  <si>
    <t>Contre-attaques/avec tirs</t>
  </si>
  <si>
    <t>Corners/avec tirs</t>
  </si>
  <si>
    <t>Coups francs/avec tirs</t>
  </si>
  <si>
    <t>Penaltys/convertis</t>
  </si>
  <si>
    <t>Centres / précis</t>
  </si>
  <si>
    <t>Duels offensifs / gagnés</t>
  </si>
  <si>
    <t>Hors-jeu</t>
  </si>
  <si>
    <t xml:space="preserve">gangé </t>
  </si>
  <si>
    <t>gangé</t>
  </si>
  <si>
    <t xml:space="preserve">Exterieur </t>
  </si>
  <si>
    <t>Mechelen</t>
  </si>
  <si>
    <t>Charleroi</t>
  </si>
  <si>
    <t>0:3</t>
  </si>
  <si>
    <t>3:0</t>
  </si>
  <si>
    <t>0:1</t>
  </si>
  <si>
    <t>0:2</t>
  </si>
  <si>
    <t xml:space="preserve">Différence de But </t>
  </si>
  <si>
    <t>Durée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</si>
</sst>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">
    <xf numFmtId="0" fontId="0" fillId="0" borderId="0" xfId="0"/>
    <xf numFmtId="2" fontId="0" fillId="2" borderId="0" xfId="0" applyNumberFormat="1" applyFill="1"/>
    <xf numFmtId="2" fontId="0" fillId="3" borderId="0" xfId="0" applyNumberFormat="1" applyFill="1"/>
    <xf numFmtId="0" fontId="0" fillId="4" borderId="0" xfId="0" applyFill="1"/>
    <xf numFmtId="0" fontId="0" fillId="3" borderId="0" xfId="0" applyFill="1"/>
    <xf numFmtId="0" fontId="0" fillId="5" borderId="0" xfId="0" applyFill="1"/>
    <xf numFmtId="2" fontId="0" fillId="0" borderId="0" xfId="0" applyNumberFormat="1"/>
    <xf numFmtId="0" fontId="0" fillId="7" borderId="0" xfId="0" applyFill="1"/>
    <xf numFmtId="0" fontId="0" fillId="8" borderId="0" xfId="0" applyFill="1"/>
    <xf numFmtId="49" fontId="0" fillId="0" borderId="0" xfId="0" applyNumberFormat="1"/>
    <xf numFmtId="10" fontId="0" fillId="2" borderId="0" xfId="1" applyNumberFormat="1" applyFont="1" applyFill="1"/>
    <xf numFmtId="10" fontId="0" fillId="9" borderId="0" xfId="1" applyNumberFormat="1" applyFont="1" applyFill="1"/>
    <xf numFmtId="10" fontId="0" fillId="2" borderId="0" xfId="0" applyNumberFormat="1" applyFill="1"/>
    <xf numFmtId="10" fontId="0" fillId="9" borderId="0" xfId="0" applyNumberFormat="1" applyFill="1"/>
    <xf numFmtId="2" fontId="0" fillId="9" borderId="0" xfId="0" applyNumberFormat="1" applyFill="1"/>
    <xf numFmtId="0" fontId="0" fillId="0" borderId="0" xfId="0"/>
    <xf numFmtId="0" fontId="0" fillId="3" borderId="0" xfId="0" applyFill="1"/>
    <xf numFmtId="0" fontId="0" fillId="4" borderId="0" xfId="0" applyFill="1"/>
    <xf numFmtId="0" fontId="0" fillId="6" borderId="0" xfId="0" applyFill="1"/>
    <xf numFmtId="0" fontId="0" fillId="0" borderId="0" xfId="0" applyAlignment="1">
      <alignment horizontal="right"/>
    </xf>
    <xf numFmtId="49" fontId="0" fillId="0" borderId="0" xfId="0" applyNumberFormat="1" applyAlignment="1">
      <alignment horizontal="right"/>
    </xf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colors>
    <mruColors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A319C-5962-4E56-9166-8E5260D9ED85}">
  <dimension ref="A1:AP20"/>
  <sheetViews>
    <sheetView tabSelected="1" workbookViewId="0">
      <selection activeCell="E28" sqref="E28"/>
    </sheetView>
  </sheetViews>
  <sheetFormatPr baseColWidth="10" defaultRowHeight="15" x14ac:dyDescent="0.25"/>
  <cols>
    <col min="1" max="1" width="11.42578125" style="9"/>
    <col min="2" max="2" width="10.42578125" bestFit="1" customWidth="1"/>
    <col min="3" max="3" width="36.85546875" style="9" bestFit="1" customWidth="1"/>
    <col min="4" max="4" width="7.7109375" style="9" customWidth="1"/>
    <col min="5" max="5" width="11.28515625" style="9" customWidth="1"/>
    <col min="6" max="6" width="9.42578125" style="9" customWidth="1"/>
    <col min="7" max="7" width="12.42578125" customWidth="1"/>
    <col min="8" max="8" width="11.5703125" customWidth="1"/>
    <col min="9" max="9" width="16.7109375" style="9" bestFit="1" customWidth="1"/>
    <col min="10" max="10" width="15" style="9" customWidth="1"/>
    <col min="11" max="11" width="16.5703125" style="9" customWidth="1"/>
    <col min="12" max="12" width="17.7109375" style="9" customWidth="1"/>
    <col min="13" max="13" width="18.7109375" style="9" customWidth="1"/>
    <col min="14" max="14" width="15.140625" style="9" bestFit="1" customWidth="1"/>
    <col min="15" max="16" width="15.140625" style="9" customWidth="1"/>
    <col min="17" max="17" width="11.5703125" style="6"/>
    <col min="18" max="18" width="9" style="7" bestFit="1" customWidth="1"/>
    <col min="19" max="19" width="15.42578125" style="7" bestFit="1" customWidth="1"/>
    <col min="20" max="20" width="16.140625" style="12" bestFit="1" customWidth="1"/>
    <col min="21" max="21" width="18" style="7" customWidth="1"/>
    <col min="22" max="22" width="28.140625" style="7" bestFit="1" customWidth="1"/>
    <col min="23" max="23" width="20.85546875" style="12" bestFit="1" customWidth="1"/>
    <col min="24" max="24" width="14.28515625" style="7" bestFit="1" customWidth="1"/>
    <col min="25" max="25" width="25.28515625" style="7" bestFit="1" customWidth="1"/>
    <col min="26" max="26" width="18.140625" style="12" bestFit="1" customWidth="1"/>
    <col min="27" max="27" width="7.85546875" style="8" bestFit="1" customWidth="1"/>
    <col min="28" max="28" width="18.7109375" style="8" bestFit="1" customWidth="1"/>
    <col min="29" max="29" width="11.42578125" style="13"/>
    <col min="30" max="31" width="11.42578125" style="8"/>
    <col min="32" max="32" width="14" style="13" bestFit="1" customWidth="1"/>
    <col min="33" max="34" width="11.42578125" style="8"/>
    <col min="35" max="35" width="11.42578125" style="13"/>
    <col min="36" max="36" width="7.7109375" style="7" bestFit="1" customWidth="1"/>
    <col min="37" max="37" width="16.7109375" style="7" bestFit="1" customWidth="1"/>
    <col min="38" max="38" width="18.140625" style="12" bestFit="1" customWidth="1"/>
    <col min="39" max="40" width="11.42578125" style="7"/>
    <col min="41" max="41" width="18.140625" style="12" bestFit="1" customWidth="1"/>
    <col min="42" max="42" width="11.42578125" style="3"/>
  </cols>
  <sheetData>
    <row r="1" spans="1:42" x14ac:dyDescent="0.25">
      <c r="A1" s="9" t="s">
        <v>68</v>
      </c>
      <c r="B1" t="s">
        <v>0</v>
      </c>
      <c r="C1" s="9" t="s">
        <v>1</v>
      </c>
      <c r="D1" s="9" t="s">
        <v>109</v>
      </c>
      <c r="E1" s="9" t="s">
        <v>108</v>
      </c>
      <c r="F1" s="9" t="s">
        <v>84</v>
      </c>
      <c r="G1" t="s">
        <v>107</v>
      </c>
      <c r="H1" t="s">
        <v>106</v>
      </c>
      <c r="I1" s="9" t="s">
        <v>158</v>
      </c>
      <c r="J1" s="9" t="s">
        <v>2</v>
      </c>
      <c r="K1" s="9" t="s">
        <v>85</v>
      </c>
      <c r="L1" s="9" t="s">
        <v>120</v>
      </c>
      <c r="M1" s="9" t="s">
        <v>87</v>
      </c>
      <c r="N1" s="9" t="s">
        <v>5</v>
      </c>
      <c r="O1" s="9" t="s">
        <v>86</v>
      </c>
      <c r="P1" s="9" t="s">
        <v>159</v>
      </c>
      <c r="Q1" s="6" t="s">
        <v>6</v>
      </c>
      <c r="R1" s="7" t="s">
        <v>88</v>
      </c>
      <c r="S1" s="7" t="s">
        <v>89</v>
      </c>
      <c r="T1" s="12" t="s">
        <v>97</v>
      </c>
      <c r="U1" s="7" t="s">
        <v>71</v>
      </c>
      <c r="V1" s="7" t="s">
        <v>90</v>
      </c>
      <c r="W1" s="12" t="s">
        <v>98</v>
      </c>
      <c r="X1" s="7" t="s">
        <v>72</v>
      </c>
      <c r="Y1" s="7" t="s">
        <v>91</v>
      </c>
      <c r="Z1" s="12" t="s">
        <v>99</v>
      </c>
      <c r="AA1" s="8" t="s">
        <v>73</v>
      </c>
      <c r="AB1" s="8" t="s">
        <v>92</v>
      </c>
      <c r="AC1" s="13" t="s">
        <v>100</v>
      </c>
      <c r="AD1" s="8" t="s">
        <v>74</v>
      </c>
      <c r="AE1" s="8" t="s">
        <v>93</v>
      </c>
      <c r="AF1" s="13" t="s">
        <v>101</v>
      </c>
      <c r="AG1" s="8" t="s">
        <v>75</v>
      </c>
      <c r="AH1" s="8" t="s">
        <v>94</v>
      </c>
      <c r="AI1" s="13" t="s">
        <v>102</v>
      </c>
      <c r="AJ1" s="7" t="s">
        <v>76</v>
      </c>
      <c r="AK1" s="7" t="s">
        <v>95</v>
      </c>
      <c r="AL1" s="12" t="s">
        <v>103</v>
      </c>
      <c r="AM1" s="7" t="s">
        <v>77</v>
      </c>
      <c r="AN1" s="7" t="s">
        <v>96</v>
      </c>
      <c r="AO1" s="12" t="s">
        <v>104</v>
      </c>
      <c r="AP1" s="3" t="s">
        <v>16</v>
      </c>
    </row>
    <row r="2" spans="1:42" x14ac:dyDescent="0.25">
      <c r="A2" s="9">
        <v>1</v>
      </c>
      <c r="B2" t="s">
        <v>19</v>
      </c>
      <c r="C2" s="9" t="s">
        <v>114</v>
      </c>
      <c r="D2" s="9" t="s">
        <v>110</v>
      </c>
      <c r="E2" s="9" t="s">
        <v>121</v>
      </c>
      <c r="F2" s="9" t="s">
        <v>69</v>
      </c>
      <c r="G2" s="19">
        <v>1</v>
      </c>
      <c r="H2" s="19">
        <v>1</v>
      </c>
      <c r="I2" s="20">
        <v>1</v>
      </c>
      <c r="J2" s="9" t="s">
        <v>21</v>
      </c>
      <c r="K2" s="9" t="s">
        <v>17</v>
      </c>
      <c r="L2" s="9" t="str">
        <f>K3</f>
        <v>RFC Seraing</v>
      </c>
      <c r="M2" s="9" t="s">
        <v>79</v>
      </c>
      <c r="N2" s="9" t="s">
        <v>22</v>
      </c>
      <c r="O2" s="9">
        <v>1</v>
      </c>
      <c r="P2" s="9">
        <v>100</v>
      </c>
      <c r="Q2" s="6">
        <v>1.58</v>
      </c>
      <c r="R2" s="7">
        <v>16</v>
      </c>
      <c r="S2" s="7">
        <v>1</v>
      </c>
      <c r="T2" s="10">
        <v>6.25E-2</v>
      </c>
      <c r="U2" s="7">
        <v>39</v>
      </c>
      <c r="V2" s="7">
        <v>10</v>
      </c>
      <c r="W2" s="10">
        <f>V2/U2</f>
        <v>0.25641025641025639</v>
      </c>
      <c r="X2" s="7">
        <v>2</v>
      </c>
      <c r="Y2" s="7">
        <v>1</v>
      </c>
      <c r="Z2" s="10">
        <f>Y2/X2</f>
        <v>0.5</v>
      </c>
      <c r="AA2" s="8">
        <v>11</v>
      </c>
      <c r="AB2" s="8">
        <v>3</v>
      </c>
      <c r="AC2" s="11">
        <f>AB2/AA2</f>
        <v>0.27272727272727271</v>
      </c>
      <c r="AD2" s="8">
        <v>3</v>
      </c>
      <c r="AE2" s="8">
        <v>1</v>
      </c>
      <c r="AF2" s="11">
        <f>AE2/AD2</f>
        <v>0.33333333333333331</v>
      </c>
      <c r="AG2" s="8">
        <v>0</v>
      </c>
      <c r="AH2" s="8">
        <v>0</v>
      </c>
      <c r="AI2" s="11"/>
      <c r="AJ2" s="7">
        <v>16</v>
      </c>
      <c r="AK2" s="7">
        <v>2</v>
      </c>
      <c r="AL2" s="10">
        <f>AK2/AJ2</f>
        <v>0.125</v>
      </c>
      <c r="AM2" s="7">
        <v>76</v>
      </c>
      <c r="AN2" s="7">
        <v>29</v>
      </c>
      <c r="AO2" s="10">
        <f>AN2/AM2</f>
        <v>0.38157894736842107</v>
      </c>
      <c r="AP2" s="3">
        <v>2</v>
      </c>
    </row>
    <row r="3" spans="1:42" x14ac:dyDescent="0.25">
      <c r="A3" s="9">
        <v>2</v>
      </c>
      <c r="B3" t="s">
        <v>19</v>
      </c>
      <c r="C3" s="9" t="s">
        <v>114</v>
      </c>
      <c r="D3" s="9" t="s">
        <v>110</v>
      </c>
      <c r="E3" s="9" t="s">
        <v>122</v>
      </c>
      <c r="F3" s="9" t="s">
        <v>69</v>
      </c>
      <c r="G3" s="19">
        <v>1</v>
      </c>
      <c r="H3" s="19">
        <v>1</v>
      </c>
      <c r="I3" s="20">
        <v>1</v>
      </c>
      <c r="J3" s="9" t="s">
        <v>21</v>
      </c>
      <c r="K3" s="9" t="s">
        <v>23</v>
      </c>
      <c r="L3" s="9" t="str">
        <f t="shared" ref="L3:L10" si="0">K4</f>
        <v>Standard Liège</v>
      </c>
      <c r="M3" s="9" t="s">
        <v>78</v>
      </c>
      <c r="N3" s="9" t="s">
        <v>24</v>
      </c>
      <c r="O3" s="9">
        <v>1</v>
      </c>
      <c r="P3" s="9">
        <v>90</v>
      </c>
      <c r="Q3" s="6">
        <v>0.49</v>
      </c>
      <c r="R3" s="7">
        <v>7</v>
      </c>
      <c r="S3" s="7">
        <v>2</v>
      </c>
      <c r="T3" s="10">
        <v>0.2857142857142857</v>
      </c>
      <c r="U3" s="7">
        <v>17</v>
      </c>
      <c r="V3" s="7">
        <v>4</v>
      </c>
      <c r="W3" s="10">
        <f t="shared" ref="W3:W20" si="1">V3/U3</f>
        <v>0.23529411764705882</v>
      </c>
      <c r="X3" s="7">
        <v>0</v>
      </c>
      <c r="Y3" s="7">
        <v>0</v>
      </c>
      <c r="Z3" s="10"/>
      <c r="AA3" s="8">
        <v>3</v>
      </c>
      <c r="AB3" s="8">
        <v>2</v>
      </c>
      <c r="AC3" s="11">
        <f t="shared" ref="AC3:AC20" si="2">AB3/AA3</f>
        <v>0.66666666666666663</v>
      </c>
      <c r="AD3" s="8">
        <v>2</v>
      </c>
      <c r="AE3" s="8">
        <v>0</v>
      </c>
      <c r="AF3" s="11">
        <f t="shared" ref="AF3:AF20" si="3">AE3/AD3</f>
        <v>0</v>
      </c>
      <c r="AG3" s="8">
        <v>0</v>
      </c>
      <c r="AH3" s="8">
        <v>0</v>
      </c>
      <c r="AI3" s="11"/>
      <c r="AJ3" s="7">
        <v>6</v>
      </c>
      <c r="AK3" s="7">
        <v>0</v>
      </c>
      <c r="AL3" s="10">
        <f t="shared" ref="AL3:AL20" si="4">AK3/AJ3</f>
        <v>0</v>
      </c>
      <c r="AM3" s="7">
        <v>76</v>
      </c>
      <c r="AN3" s="7">
        <v>24</v>
      </c>
      <c r="AO3" s="10">
        <f t="shared" ref="AO3:AO20" si="5">AN3/AM3</f>
        <v>0.31578947368421051</v>
      </c>
      <c r="AP3" s="3">
        <v>3</v>
      </c>
    </row>
    <row r="4" spans="1:42" x14ac:dyDescent="0.25">
      <c r="A4" s="9">
        <v>3</v>
      </c>
      <c r="B4" t="s">
        <v>25</v>
      </c>
      <c r="C4" s="9" t="s">
        <v>115</v>
      </c>
      <c r="D4" s="9" t="s">
        <v>110</v>
      </c>
      <c r="E4" s="9" t="s">
        <v>122</v>
      </c>
      <c r="F4" s="9" t="s">
        <v>69</v>
      </c>
      <c r="G4" s="19">
        <v>1</v>
      </c>
      <c r="H4" s="19">
        <v>1</v>
      </c>
      <c r="I4" s="20">
        <v>1</v>
      </c>
      <c r="J4" s="9" t="s">
        <v>21</v>
      </c>
      <c r="K4" s="9" t="s">
        <v>17</v>
      </c>
      <c r="L4" s="9" t="str">
        <f t="shared" si="0"/>
        <v>Sint-Truiden</v>
      </c>
      <c r="M4" s="9" t="s">
        <v>79</v>
      </c>
      <c r="N4" s="9" t="s">
        <v>27</v>
      </c>
      <c r="O4" s="9">
        <v>1</v>
      </c>
      <c r="P4" s="9">
        <v>100</v>
      </c>
      <c r="Q4" s="6">
        <v>1.35</v>
      </c>
      <c r="R4" s="7">
        <v>6</v>
      </c>
      <c r="S4" s="7">
        <v>2</v>
      </c>
      <c r="T4" s="10">
        <v>0.33333333333333331</v>
      </c>
      <c r="U4" s="7">
        <v>48</v>
      </c>
      <c r="V4" s="7">
        <v>3</v>
      </c>
      <c r="W4" s="10">
        <f t="shared" si="1"/>
        <v>6.25E-2</v>
      </c>
      <c r="X4" s="7">
        <v>0</v>
      </c>
      <c r="Y4" s="7">
        <v>0</v>
      </c>
      <c r="Z4" s="10"/>
      <c r="AA4" s="8">
        <v>9</v>
      </c>
      <c r="AB4" s="8">
        <v>1</v>
      </c>
      <c r="AC4" s="11">
        <f t="shared" si="2"/>
        <v>0.1111111111111111</v>
      </c>
      <c r="AD4" s="8">
        <v>4</v>
      </c>
      <c r="AE4" s="8">
        <v>2</v>
      </c>
      <c r="AF4" s="11">
        <f t="shared" si="3"/>
        <v>0.5</v>
      </c>
      <c r="AG4" s="8">
        <v>0</v>
      </c>
      <c r="AH4" s="8">
        <v>0</v>
      </c>
      <c r="AI4" s="11"/>
      <c r="AJ4" s="7">
        <v>38</v>
      </c>
      <c r="AK4" s="7">
        <v>12</v>
      </c>
      <c r="AL4" s="10">
        <f t="shared" si="4"/>
        <v>0.31578947368421051</v>
      </c>
      <c r="AM4" s="7">
        <v>115</v>
      </c>
      <c r="AN4" s="7">
        <v>40</v>
      </c>
      <c r="AO4" s="10">
        <f t="shared" si="5"/>
        <v>0.34782608695652173</v>
      </c>
      <c r="AP4" s="3">
        <v>5</v>
      </c>
    </row>
    <row r="5" spans="1:42" x14ac:dyDescent="0.25">
      <c r="A5" s="9">
        <v>4</v>
      </c>
      <c r="B5" t="s">
        <v>25</v>
      </c>
      <c r="C5" s="9" t="s">
        <v>115</v>
      </c>
      <c r="D5" s="9" t="s">
        <v>110</v>
      </c>
      <c r="E5" s="9" t="s">
        <v>121</v>
      </c>
      <c r="F5" s="9" t="s">
        <v>69</v>
      </c>
      <c r="G5" s="19">
        <v>1</v>
      </c>
      <c r="H5" s="19">
        <v>1</v>
      </c>
      <c r="I5" s="20">
        <v>1</v>
      </c>
      <c r="J5" s="9" t="s">
        <v>21</v>
      </c>
      <c r="K5" s="9" t="s">
        <v>28</v>
      </c>
      <c r="L5" s="9" t="str">
        <f t="shared" si="0"/>
        <v>Standard Liège</v>
      </c>
      <c r="M5" s="9" t="s">
        <v>80</v>
      </c>
      <c r="N5" s="9" t="s">
        <v>29</v>
      </c>
      <c r="O5" s="9">
        <v>1</v>
      </c>
      <c r="P5" s="9">
        <v>100</v>
      </c>
      <c r="Q5" s="6">
        <v>0.99</v>
      </c>
      <c r="R5" s="7">
        <v>8</v>
      </c>
      <c r="S5" s="7">
        <v>3</v>
      </c>
      <c r="T5" s="10">
        <v>0.375</v>
      </c>
      <c r="U5" s="7">
        <v>16</v>
      </c>
      <c r="V5" s="7">
        <v>6</v>
      </c>
      <c r="W5" s="10">
        <f t="shared" si="1"/>
        <v>0.375</v>
      </c>
      <c r="X5" s="7">
        <v>2</v>
      </c>
      <c r="Y5" s="7">
        <v>0</v>
      </c>
      <c r="Z5" s="10">
        <f t="shared" ref="Z5:Z18" si="6">Y5/X5</f>
        <v>0</v>
      </c>
      <c r="AA5" s="8">
        <v>2</v>
      </c>
      <c r="AB5" s="8">
        <v>1</v>
      </c>
      <c r="AC5" s="11">
        <f t="shared" si="2"/>
        <v>0.5</v>
      </c>
      <c r="AD5" s="8">
        <v>1</v>
      </c>
      <c r="AE5" s="8">
        <v>0</v>
      </c>
      <c r="AF5" s="11">
        <f t="shared" si="3"/>
        <v>0</v>
      </c>
      <c r="AG5" s="8">
        <v>0</v>
      </c>
      <c r="AH5" s="8">
        <v>0</v>
      </c>
      <c r="AI5" s="11"/>
      <c r="AJ5" s="7">
        <v>7</v>
      </c>
      <c r="AK5" s="7">
        <v>1</v>
      </c>
      <c r="AL5" s="10">
        <f t="shared" si="4"/>
        <v>0.14285714285714285</v>
      </c>
      <c r="AM5" s="7">
        <v>68</v>
      </c>
      <c r="AN5" s="7">
        <v>22</v>
      </c>
      <c r="AO5" s="10">
        <f t="shared" si="5"/>
        <v>0.3235294117647059</v>
      </c>
      <c r="AP5" s="3">
        <v>0</v>
      </c>
    </row>
    <row r="6" spans="1:42" x14ac:dyDescent="0.25">
      <c r="A6" s="9">
        <v>5</v>
      </c>
      <c r="B6" t="s">
        <v>36</v>
      </c>
      <c r="C6" s="9" t="s">
        <v>116</v>
      </c>
      <c r="D6" s="9" t="s">
        <v>111</v>
      </c>
      <c r="E6" s="9" t="s">
        <v>121</v>
      </c>
      <c r="F6" s="9" t="s">
        <v>69</v>
      </c>
      <c r="G6" s="19">
        <v>0</v>
      </c>
      <c r="H6" s="19">
        <v>0</v>
      </c>
      <c r="I6" s="20">
        <v>0</v>
      </c>
      <c r="J6" s="9" t="s">
        <v>21</v>
      </c>
      <c r="K6" s="9" t="s">
        <v>17</v>
      </c>
      <c r="L6" s="9" t="str">
        <f t="shared" si="0"/>
        <v>Gent</v>
      </c>
      <c r="M6" s="9" t="s">
        <v>82</v>
      </c>
      <c r="N6" s="9" t="s">
        <v>38</v>
      </c>
      <c r="O6" s="9">
        <v>1</v>
      </c>
      <c r="P6" s="9">
        <v>100</v>
      </c>
      <c r="Q6" s="6">
        <v>0.05</v>
      </c>
      <c r="R6" s="7">
        <v>1</v>
      </c>
      <c r="S6" s="7">
        <v>0</v>
      </c>
      <c r="T6" s="10">
        <v>0</v>
      </c>
      <c r="U6" s="7">
        <v>16</v>
      </c>
      <c r="V6" s="7">
        <v>1</v>
      </c>
      <c r="W6" s="10">
        <f t="shared" si="1"/>
        <v>6.25E-2</v>
      </c>
      <c r="X6" s="7">
        <v>0</v>
      </c>
      <c r="Y6" s="7">
        <v>0</v>
      </c>
      <c r="Z6" s="10"/>
      <c r="AA6" s="8">
        <v>1</v>
      </c>
      <c r="AB6" s="8">
        <v>0</v>
      </c>
      <c r="AC6" s="11">
        <f t="shared" si="2"/>
        <v>0</v>
      </c>
      <c r="AD6" s="8">
        <v>1</v>
      </c>
      <c r="AE6" s="8">
        <v>0</v>
      </c>
      <c r="AF6" s="11">
        <f t="shared" si="3"/>
        <v>0</v>
      </c>
      <c r="AG6" s="8">
        <v>0</v>
      </c>
      <c r="AH6" s="8">
        <v>0</v>
      </c>
      <c r="AI6" s="11"/>
      <c r="AJ6" s="7">
        <v>6</v>
      </c>
      <c r="AK6" s="7">
        <v>2</v>
      </c>
      <c r="AL6" s="10">
        <f t="shared" si="4"/>
        <v>0.33333333333333331</v>
      </c>
      <c r="AM6" s="7">
        <v>92</v>
      </c>
      <c r="AN6" s="7">
        <v>28</v>
      </c>
      <c r="AO6" s="10">
        <f t="shared" si="5"/>
        <v>0.30434782608695654</v>
      </c>
      <c r="AP6" s="3">
        <v>0</v>
      </c>
    </row>
    <row r="7" spans="1:42" x14ac:dyDescent="0.25">
      <c r="A7" s="9">
        <v>6</v>
      </c>
      <c r="B7" t="s">
        <v>36</v>
      </c>
      <c r="C7" s="9" t="s">
        <v>116</v>
      </c>
      <c r="D7" s="9" t="s">
        <v>111</v>
      </c>
      <c r="E7" s="9" t="s">
        <v>122</v>
      </c>
      <c r="F7" s="9" t="s">
        <v>69</v>
      </c>
      <c r="G7" s="19">
        <v>0</v>
      </c>
      <c r="H7" s="19">
        <v>0</v>
      </c>
      <c r="I7" s="20">
        <v>0</v>
      </c>
      <c r="J7" s="9" t="s">
        <v>21</v>
      </c>
      <c r="K7" s="9" t="s">
        <v>39</v>
      </c>
      <c r="L7" s="9" t="str">
        <f t="shared" si="0"/>
        <v>Standard Liège</v>
      </c>
      <c r="M7" s="9" t="s">
        <v>79</v>
      </c>
      <c r="N7" s="9" t="s">
        <v>22</v>
      </c>
      <c r="O7" s="9">
        <v>1</v>
      </c>
      <c r="P7" s="9">
        <v>100</v>
      </c>
      <c r="Q7" s="6">
        <v>1.74</v>
      </c>
      <c r="R7" s="7">
        <v>20</v>
      </c>
      <c r="S7" s="7">
        <v>6</v>
      </c>
      <c r="T7" s="10">
        <v>0.3</v>
      </c>
      <c r="U7" s="7">
        <v>50</v>
      </c>
      <c r="V7" s="7">
        <v>8</v>
      </c>
      <c r="W7" s="10">
        <f t="shared" si="1"/>
        <v>0.16</v>
      </c>
      <c r="X7" s="7">
        <v>0</v>
      </c>
      <c r="Y7" s="7">
        <v>0</v>
      </c>
      <c r="Z7" s="10"/>
      <c r="AA7" s="8">
        <v>13</v>
      </c>
      <c r="AB7" s="8">
        <v>7</v>
      </c>
      <c r="AC7" s="11">
        <f t="shared" si="2"/>
        <v>0.53846153846153844</v>
      </c>
      <c r="AD7" s="8">
        <v>6</v>
      </c>
      <c r="AE7" s="8">
        <v>2</v>
      </c>
      <c r="AF7" s="11">
        <f t="shared" si="3"/>
        <v>0.33333333333333331</v>
      </c>
      <c r="AG7" s="8">
        <v>0</v>
      </c>
      <c r="AH7" s="8">
        <v>0</v>
      </c>
      <c r="AI7" s="11"/>
      <c r="AJ7" s="7">
        <v>30</v>
      </c>
      <c r="AK7" s="7">
        <v>8</v>
      </c>
      <c r="AL7" s="10">
        <f t="shared" si="4"/>
        <v>0.26666666666666666</v>
      </c>
      <c r="AM7" s="7">
        <v>100</v>
      </c>
      <c r="AN7" s="7">
        <v>37</v>
      </c>
      <c r="AO7" s="10">
        <f t="shared" si="5"/>
        <v>0.37</v>
      </c>
      <c r="AP7" s="3">
        <v>0</v>
      </c>
    </row>
    <row r="8" spans="1:42" x14ac:dyDescent="0.25">
      <c r="A8" s="9">
        <v>7</v>
      </c>
      <c r="B8" t="s">
        <v>58</v>
      </c>
      <c r="C8" s="9" t="s">
        <v>117</v>
      </c>
      <c r="D8" s="9" t="s">
        <v>113</v>
      </c>
      <c r="E8" s="9" t="s">
        <v>122</v>
      </c>
      <c r="F8" s="9" t="s">
        <v>70</v>
      </c>
      <c r="G8" s="19">
        <v>3</v>
      </c>
      <c r="H8" s="19">
        <v>2</v>
      </c>
      <c r="I8" s="20">
        <v>3</v>
      </c>
      <c r="J8" s="9" t="s">
        <v>21</v>
      </c>
      <c r="K8" s="9" t="s">
        <v>17</v>
      </c>
      <c r="L8" s="9" t="str">
        <f t="shared" si="0"/>
        <v>Union Saint-Gilloise</v>
      </c>
      <c r="M8" s="9" t="s">
        <v>83</v>
      </c>
      <c r="N8" s="9" t="s">
        <v>60</v>
      </c>
      <c r="O8" s="9">
        <v>1</v>
      </c>
      <c r="P8" s="9">
        <v>100</v>
      </c>
      <c r="Q8" s="6">
        <v>2.36</v>
      </c>
      <c r="R8" s="7">
        <v>10</v>
      </c>
      <c r="S8" s="7">
        <v>5</v>
      </c>
      <c r="T8" s="10">
        <v>0.5</v>
      </c>
      <c r="U8" s="7">
        <v>28</v>
      </c>
      <c r="V8" s="7">
        <v>4</v>
      </c>
      <c r="W8" s="10">
        <f t="shared" si="1"/>
        <v>0.14285714285714285</v>
      </c>
      <c r="X8" s="7">
        <v>0</v>
      </c>
      <c r="Y8" s="7">
        <v>0</v>
      </c>
      <c r="Z8" s="10"/>
      <c r="AA8" s="8">
        <v>8</v>
      </c>
      <c r="AB8" s="8">
        <v>1</v>
      </c>
      <c r="AC8" s="11">
        <f t="shared" si="2"/>
        <v>0.125</v>
      </c>
      <c r="AD8" s="8">
        <v>4</v>
      </c>
      <c r="AE8" s="8">
        <v>2</v>
      </c>
      <c r="AF8" s="11">
        <f t="shared" si="3"/>
        <v>0.5</v>
      </c>
      <c r="AG8" s="8">
        <v>2</v>
      </c>
      <c r="AH8" s="8">
        <v>2</v>
      </c>
      <c r="AI8" s="11">
        <f t="shared" ref="AI8:AI12" si="7">AH8/AG8</f>
        <v>1</v>
      </c>
      <c r="AJ8" s="7">
        <v>15</v>
      </c>
      <c r="AK8" s="7">
        <v>5</v>
      </c>
      <c r="AL8" s="10">
        <f t="shared" si="4"/>
        <v>0.33333333333333331</v>
      </c>
      <c r="AM8" s="7">
        <v>124</v>
      </c>
      <c r="AN8" s="7">
        <v>44</v>
      </c>
      <c r="AO8" s="10">
        <f t="shared" si="5"/>
        <v>0.35483870967741937</v>
      </c>
      <c r="AP8" s="3">
        <v>2</v>
      </c>
    </row>
    <row r="9" spans="1:42" x14ac:dyDescent="0.25">
      <c r="A9" s="9">
        <v>8</v>
      </c>
      <c r="B9" t="s">
        <v>58</v>
      </c>
      <c r="C9" s="9" t="s">
        <v>117</v>
      </c>
      <c r="D9" s="9" t="s">
        <v>113</v>
      </c>
      <c r="E9" s="9" t="s">
        <v>121</v>
      </c>
      <c r="F9" s="9" t="s">
        <v>70</v>
      </c>
      <c r="G9" s="19">
        <v>3</v>
      </c>
      <c r="H9" s="19">
        <v>2</v>
      </c>
      <c r="I9" s="20">
        <v>3</v>
      </c>
      <c r="J9" s="9" t="s">
        <v>21</v>
      </c>
      <c r="K9" s="9" t="s">
        <v>61</v>
      </c>
      <c r="L9" s="9" t="str">
        <f t="shared" si="0"/>
        <v>Standard Liège</v>
      </c>
      <c r="M9" s="9" t="s">
        <v>81</v>
      </c>
      <c r="N9" s="9" t="s">
        <v>62</v>
      </c>
      <c r="O9" s="9">
        <v>1</v>
      </c>
      <c r="P9" s="9">
        <v>100</v>
      </c>
      <c r="Q9" s="6">
        <v>2.23</v>
      </c>
      <c r="R9" s="7">
        <v>11</v>
      </c>
      <c r="S9" s="7">
        <v>7</v>
      </c>
      <c r="T9" s="10">
        <v>0.63636363636363635</v>
      </c>
      <c r="U9" s="7">
        <v>25</v>
      </c>
      <c r="V9" s="7">
        <v>5</v>
      </c>
      <c r="W9" s="10">
        <f t="shared" si="1"/>
        <v>0.2</v>
      </c>
      <c r="X9" s="7">
        <v>5</v>
      </c>
      <c r="Y9" s="7">
        <v>2</v>
      </c>
      <c r="Z9" s="10">
        <f t="shared" si="6"/>
        <v>0.4</v>
      </c>
      <c r="AA9" s="8">
        <v>4</v>
      </c>
      <c r="AB9" s="8">
        <v>3</v>
      </c>
      <c r="AC9" s="11">
        <f t="shared" si="2"/>
        <v>0.75</v>
      </c>
      <c r="AD9" s="8">
        <v>3</v>
      </c>
      <c r="AE9" s="8">
        <v>1</v>
      </c>
      <c r="AF9" s="11">
        <f t="shared" si="3"/>
        <v>0.33333333333333331</v>
      </c>
      <c r="AG9" s="8">
        <v>0</v>
      </c>
      <c r="AH9" s="8">
        <v>0</v>
      </c>
      <c r="AI9" s="11"/>
      <c r="AJ9" s="7">
        <v>18</v>
      </c>
      <c r="AK9" s="7">
        <v>9</v>
      </c>
      <c r="AL9" s="10">
        <f t="shared" si="4"/>
        <v>0.5</v>
      </c>
      <c r="AM9" s="7">
        <v>104</v>
      </c>
      <c r="AN9" s="7">
        <v>36</v>
      </c>
      <c r="AO9" s="10">
        <f t="shared" si="5"/>
        <v>0.34615384615384615</v>
      </c>
      <c r="AP9" s="3">
        <v>2</v>
      </c>
    </row>
    <row r="10" spans="1:42" x14ac:dyDescent="0.25">
      <c r="A10" s="9">
        <v>9</v>
      </c>
      <c r="B10" t="s">
        <v>63</v>
      </c>
      <c r="C10" s="9" t="s">
        <v>118</v>
      </c>
      <c r="D10" s="9" t="s">
        <v>112</v>
      </c>
      <c r="E10" s="9" t="s">
        <v>121</v>
      </c>
      <c r="F10" s="9" t="s">
        <v>69</v>
      </c>
      <c r="G10" s="19">
        <v>2</v>
      </c>
      <c r="H10" s="19">
        <v>0</v>
      </c>
      <c r="I10" s="20">
        <v>2</v>
      </c>
      <c r="J10" s="9" t="s">
        <v>21</v>
      </c>
      <c r="K10" s="9" t="s">
        <v>17</v>
      </c>
      <c r="L10" s="9" t="str">
        <f t="shared" si="0"/>
        <v>Eupen</v>
      </c>
      <c r="M10" s="9" t="s">
        <v>83</v>
      </c>
      <c r="N10" s="9" t="s">
        <v>65</v>
      </c>
      <c r="O10" s="9">
        <v>1</v>
      </c>
      <c r="P10" s="9">
        <v>100</v>
      </c>
      <c r="Q10" s="6">
        <v>1.88</v>
      </c>
      <c r="R10" s="7">
        <v>7</v>
      </c>
      <c r="S10" s="7">
        <v>3</v>
      </c>
      <c r="T10" s="10">
        <v>0.42857142857142855</v>
      </c>
      <c r="U10" s="7">
        <v>21</v>
      </c>
      <c r="V10" s="7">
        <v>5</v>
      </c>
      <c r="W10" s="10">
        <f t="shared" si="1"/>
        <v>0.23809523809523808</v>
      </c>
      <c r="X10" s="7">
        <v>2</v>
      </c>
      <c r="Y10" s="7">
        <v>0</v>
      </c>
      <c r="Z10" s="10">
        <f t="shared" si="6"/>
        <v>0</v>
      </c>
      <c r="AA10" s="8">
        <v>2</v>
      </c>
      <c r="AB10" s="8">
        <v>1</v>
      </c>
      <c r="AC10" s="11">
        <f t="shared" si="2"/>
        <v>0.5</v>
      </c>
      <c r="AD10" s="8">
        <v>4</v>
      </c>
      <c r="AE10" s="8">
        <v>0</v>
      </c>
      <c r="AF10" s="11">
        <f t="shared" si="3"/>
        <v>0</v>
      </c>
      <c r="AG10" s="8">
        <v>0</v>
      </c>
      <c r="AH10" s="8">
        <v>0</v>
      </c>
      <c r="AI10" s="11"/>
      <c r="AJ10" s="7">
        <v>12</v>
      </c>
      <c r="AK10" s="7">
        <v>3</v>
      </c>
      <c r="AL10" s="10">
        <f t="shared" si="4"/>
        <v>0.25</v>
      </c>
      <c r="AM10" s="7">
        <v>63</v>
      </c>
      <c r="AN10" s="7">
        <v>29</v>
      </c>
      <c r="AO10" s="10">
        <f t="shared" si="5"/>
        <v>0.46031746031746029</v>
      </c>
      <c r="AP10" s="3">
        <v>1</v>
      </c>
    </row>
    <row r="11" spans="1:42" x14ac:dyDescent="0.25">
      <c r="A11" s="9">
        <v>10</v>
      </c>
      <c r="B11" t="s">
        <v>63</v>
      </c>
      <c r="C11" s="9" t="s">
        <v>119</v>
      </c>
      <c r="D11" s="9" t="s">
        <v>112</v>
      </c>
      <c r="E11" s="9" t="s">
        <v>122</v>
      </c>
      <c r="F11" s="9" t="s">
        <v>69</v>
      </c>
      <c r="G11" s="19">
        <v>2</v>
      </c>
      <c r="H11" s="19">
        <v>0</v>
      </c>
      <c r="I11" s="20">
        <v>2</v>
      </c>
      <c r="J11" s="9" t="s">
        <v>21</v>
      </c>
      <c r="K11" s="9" t="s">
        <v>66</v>
      </c>
      <c r="L11" s="9" t="str">
        <f>K10</f>
        <v>Standard Liège</v>
      </c>
      <c r="M11" s="9" t="s">
        <v>105</v>
      </c>
      <c r="N11" s="9" t="s">
        <v>67</v>
      </c>
      <c r="O11" s="9">
        <v>1</v>
      </c>
      <c r="P11" s="9">
        <v>100</v>
      </c>
      <c r="Q11" s="6">
        <v>1.3</v>
      </c>
      <c r="R11" s="7">
        <v>11</v>
      </c>
      <c r="S11" s="7">
        <v>4</v>
      </c>
      <c r="T11" s="10">
        <v>0.36363636363636365</v>
      </c>
      <c r="U11" s="7">
        <v>36</v>
      </c>
      <c r="V11" s="7">
        <v>7</v>
      </c>
      <c r="W11" s="10">
        <f t="shared" si="1"/>
        <v>0.19444444444444445</v>
      </c>
      <c r="X11" s="7">
        <v>5</v>
      </c>
      <c r="Y11" s="7">
        <v>1</v>
      </c>
      <c r="Z11" s="10">
        <f t="shared" si="6"/>
        <v>0.2</v>
      </c>
      <c r="AA11" s="8">
        <v>7</v>
      </c>
      <c r="AB11" s="8">
        <v>1</v>
      </c>
      <c r="AC11" s="11">
        <f t="shared" si="2"/>
        <v>0.14285714285714285</v>
      </c>
      <c r="AD11" s="8">
        <v>0</v>
      </c>
      <c r="AE11" s="8">
        <v>1</v>
      </c>
      <c r="AF11" s="11"/>
      <c r="AG11" s="8">
        <v>1</v>
      </c>
      <c r="AH11" s="8">
        <v>1</v>
      </c>
      <c r="AI11" s="11">
        <f t="shared" si="7"/>
        <v>1</v>
      </c>
      <c r="AJ11" s="7">
        <v>16</v>
      </c>
      <c r="AK11" s="7">
        <v>3</v>
      </c>
      <c r="AL11" s="10">
        <f t="shared" si="4"/>
        <v>0.1875</v>
      </c>
      <c r="AM11" s="7">
        <v>73</v>
      </c>
      <c r="AN11" s="7">
        <v>29</v>
      </c>
      <c r="AO11" s="10">
        <f t="shared" si="5"/>
        <v>0.39726027397260272</v>
      </c>
      <c r="AP11" s="3">
        <v>3</v>
      </c>
    </row>
    <row r="12" spans="1:42" x14ac:dyDescent="0.25">
      <c r="A12" s="9">
        <v>11</v>
      </c>
      <c r="B12" t="s">
        <v>123</v>
      </c>
      <c r="C12" s="9" t="s">
        <v>124</v>
      </c>
      <c r="D12" s="9" t="s">
        <v>154</v>
      </c>
      <c r="E12" s="9" t="s">
        <v>121</v>
      </c>
      <c r="F12" s="9" t="s">
        <v>149</v>
      </c>
      <c r="G12" s="19">
        <v>0</v>
      </c>
      <c r="H12" s="19">
        <v>3</v>
      </c>
      <c r="I12" s="20">
        <v>0</v>
      </c>
      <c r="J12" s="9" t="s">
        <v>21</v>
      </c>
      <c r="K12" s="9" t="s">
        <v>17</v>
      </c>
      <c r="L12" s="9" t="s">
        <v>23</v>
      </c>
      <c r="M12" s="9" t="s">
        <v>79</v>
      </c>
      <c r="N12" s="9" t="s">
        <v>22</v>
      </c>
      <c r="O12" s="9">
        <v>1</v>
      </c>
      <c r="P12" s="9">
        <v>100</v>
      </c>
      <c r="Q12">
        <v>4.18</v>
      </c>
      <c r="R12">
        <v>17</v>
      </c>
      <c r="S12" s="6">
        <v>7</v>
      </c>
      <c r="T12" s="10">
        <v>0.41176470588235292</v>
      </c>
      <c r="U12" s="7">
        <v>36</v>
      </c>
      <c r="V12" s="1">
        <v>11</v>
      </c>
      <c r="W12" s="10">
        <f t="shared" si="1"/>
        <v>0.30555555555555558</v>
      </c>
      <c r="X12" s="7">
        <v>0</v>
      </c>
      <c r="Y12" s="1">
        <v>0</v>
      </c>
      <c r="Z12" s="10"/>
      <c r="AA12" s="7">
        <v>10</v>
      </c>
      <c r="AB12" s="8">
        <v>1</v>
      </c>
      <c r="AC12" s="11">
        <f t="shared" si="2"/>
        <v>0.1</v>
      </c>
      <c r="AD12" s="8">
        <v>5</v>
      </c>
      <c r="AE12" s="8">
        <v>1</v>
      </c>
      <c r="AF12" s="11">
        <f t="shared" si="3"/>
        <v>0.2</v>
      </c>
      <c r="AG12" s="8">
        <v>1</v>
      </c>
      <c r="AH12" s="14">
        <v>1</v>
      </c>
      <c r="AI12" s="11">
        <f t="shared" si="7"/>
        <v>1</v>
      </c>
      <c r="AJ12" s="8">
        <v>15</v>
      </c>
      <c r="AK12" s="14">
        <v>2</v>
      </c>
      <c r="AL12" s="10">
        <f t="shared" si="4"/>
        <v>0.13333333333333333</v>
      </c>
      <c r="AM12" s="7">
        <v>86</v>
      </c>
      <c r="AN12" s="1">
        <v>36</v>
      </c>
      <c r="AO12" s="10">
        <f t="shared" si="5"/>
        <v>0.41860465116279072</v>
      </c>
      <c r="AP12" s="7">
        <v>2</v>
      </c>
    </row>
    <row r="13" spans="1:42" x14ac:dyDescent="0.25">
      <c r="A13" s="9">
        <v>12</v>
      </c>
      <c r="B13" t="s">
        <v>123</v>
      </c>
      <c r="C13" s="9" t="s">
        <v>114</v>
      </c>
      <c r="D13" s="9" t="s">
        <v>110</v>
      </c>
      <c r="E13" s="9" t="s">
        <v>122</v>
      </c>
      <c r="F13" s="9" t="s">
        <v>69</v>
      </c>
      <c r="G13" s="19">
        <v>1</v>
      </c>
      <c r="H13" s="19">
        <v>1</v>
      </c>
      <c r="I13" s="20">
        <v>1</v>
      </c>
      <c r="J13" s="9" t="s">
        <v>21</v>
      </c>
      <c r="K13" s="9" t="s">
        <v>23</v>
      </c>
      <c r="L13" s="9" t="str">
        <f t="shared" ref="L13" si="8">K14</f>
        <v>Standard Liège</v>
      </c>
      <c r="M13" s="9" t="s">
        <v>78</v>
      </c>
      <c r="N13" s="9" t="s">
        <v>24</v>
      </c>
      <c r="O13" s="9">
        <v>1</v>
      </c>
      <c r="P13" s="9">
        <v>100</v>
      </c>
      <c r="Q13" s="6">
        <v>0.49</v>
      </c>
      <c r="R13" s="7">
        <v>7</v>
      </c>
      <c r="S13" s="7">
        <v>2</v>
      </c>
      <c r="T13" s="10">
        <v>0.2857142857142857</v>
      </c>
      <c r="U13" s="7">
        <v>17</v>
      </c>
      <c r="V13" s="7">
        <v>4</v>
      </c>
      <c r="W13" s="10">
        <f t="shared" ref="W13" si="9">V13/U13</f>
        <v>0.23529411764705882</v>
      </c>
      <c r="X13" s="7">
        <v>0</v>
      </c>
      <c r="Y13" s="7">
        <v>0</v>
      </c>
      <c r="Z13" s="10"/>
      <c r="AA13" s="8">
        <v>3</v>
      </c>
      <c r="AB13" s="8">
        <v>2</v>
      </c>
      <c r="AC13" s="11">
        <f t="shared" ref="AC13" si="10">AB13/AA13</f>
        <v>0.66666666666666663</v>
      </c>
      <c r="AD13" s="8">
        <v>2</v>
      </c>
      <c r="AE13" s="8">
        <v>0</v>
      </c>
      <c r="AF13" s="11">
        <f t="shared" ref="AF13" si="11">AE13/AD13</f>
        <v>0</v>
      </c>
      <c r="AG13" s="8">
        <v>0</v>
      </c>
      <c r="AH13" s="8">
        <v>0</v>
      </c>
      <c r="AI13" s="11"/>
      <c r="AJ13" s="7">
        <v>6</v>
      </c>
      <c r="AK13" s="7">
        <v>0</v>
      </c>
      <c r="AL13" s="10">
        <f t="shared" ref="AL13" si="12">AK13/AJ13</f>
        <v>0</v>
      </c>
      <c r="AM13" s="7">
        <v>76</v>
      </c>
      <c r="AN13" s="7">
        <v>24</v>
      </c>
      <c r="AO13" s="10">
        <f t="shared" ref="AO13" si="13">AN13/AM13</f>
        <v>0.31578947368421051</v>
      </c>
      <c r="AP13" s="3">
        <v>3</v>
      </c>
    </row>
    <row r="14" spans="1:42" x14ac:dyDescent="0.25">
      <c r="A14" s="9">
        <v>13</v>
      </c>
      <c r="B14" t="s">
        <v>125</v>
      </c>
      <c r="C14" s="9" t="s">
        <v>126</v>
      </c>
      <c r="D14" s="9" t="s">
        <v>112</v>
      </c>
      <c r="E14" s="9" t="s">
        <v>121</v>
      </c>
      <c r="F14" s="9" t="s">
        <v>70</v>
      </c>
      <c r="G14" s="19">
        <v>2</v>
      </c>
      <c r="H14" s="19">
        <v>0</v>
      </c>
      <c r="I14" s="20"/>
      <c r="J14" s="9" t="s">
        <v>21</v>
      </c>
      <c r="K14" s="9" t="s">
        <v>17</v>
      </c>
      <c r="L14" s="9" t="s">
        <v>152</v>
      </c>
      <c r="M14" s="9" t="s">
        <v>83</v>
      </c>
      <c r="N14" s="9" t="s">
        <v>127</v>
      </c>
      <c r="O14" s="9">
        <v>1</v>
      </c>
      <c r="P14" s="9">
        <v>100</v>
      </c>
      <c r="Q14">
        <v>1.3</v>
      </c>
      <c r="R14">
        <v>8</v>
      </c>
      <c r="S14" s="6">
        <v>1</v>
      </c>
      <c r="T14" s="10">
        <v>0.125</v>
      </c>
      <c r="U14" s="7">
        <v>28</v>
      </c>
      <c r="V14" s="1">
        <v>4</v>
      </c>
      <c r="W14" s="10">
        <f t="shared" si="1"/>
        <v>0.14285714285714285</v>
      </c>
      <c r="X14" s="7">
        <v>1</v>
      </c>
      <c r="Y14" s="1">
        <v>0</v>
      </c>
      <c r="Z14" s="10">
        <f t="shared" si="6"/>
        <v>0</v>
      </c>
      <c r="AA14" s="7">
        <v>5</v>
      </c>
      <c r="AB14" s="8">
        <v>1</v>
      </c>
      <c r="AC14" s="11">
        <f t="shared" si="2"/>
        <v>0.2</v>
      </c>
      <c r="AD14" s="8">
        <v>1</v>
      </c>
      <c r="AE14" s="8">
        <v>1</v>
      </c>
      <c r="AF14" s="11">
        <f t="shared" si="3"/>
        <v>1</v>
      </c>
      <c r="AG14" s="8">
        <v>0</v>
      </c>
      <c r="AH14" s="14">
        <v>0</v>
      </c>
      <c r="AI14" s="11"/>
      <c r="AJ14" s="8">
        <v>9</v>
      </c>
      <c r="AK14" s="14">
        <v>2</v>
      </c>
      <c r="AL14" s="10">
        <f t="shared" si="4"/>
        <v>0.22222222222222221</v>
      </c>
      <c r="AM14" s="7">
        <v>84</v>
      </c>
      <c r="AN14" s="1">
        <v>27</v>
      </c>
      <c r="AO14" s="10">
        <f t="shared" si="5"/>
        <v>0.32142857142857145</v>
      </c>
      <c r="AP14" s="7">
        <v>1</v>
      </c>
    </row>
    <row r="15" spans="1:42" x14ac:dyDescent="0.25">
      <c r="A15" s="9">
        <v>14</v>
      </c>
      <c r="B15" t="s">
        <v>125</v>
      </c>
      <c r="C15" s="9" t="s">
        <v>114</v>
      </c>
      <c r="D15" s="9" t="s">
        <v>110</v>
      </c>
      <c r="E15" s="9" t="s">
        <v>122</v>
      </c>
      <c r="F15" s="9" t="s">
        <v>69</v>
      </c>
      <c r="G15" s="19">
        <v>1</v>
      </c>
      <c r="H15" s="19">
        <v>1</v>
      </c>
      <c r="I15" s="20">
        <v>1</v>
      </c>
      <c r="J15" s="9" t="s">
        <v>21</v>
      </c>
      <c r="K15" s="9" t="s">
        <v>23</v>
      </c>
      <c r="L15" s="9" t="str">
        <f t="shared" ref="L15" si="14">K16</f>
        <v>Standard Liège</v>
      </c>
      <c r="M15" s="9" t="s">
        <v>78</v>
      </c>
      <c r="N15" s="9" t="s">
        <v>24</v>
      </c>
      <c r="O15" s="9">
        <v>1</v>
      </c>
      <c r="P15" s="9">
        <v>100</v>
      </c>
      <c r="Q15" s="6">
        <v>0.49</v>
      </c>
      <c r="R15" s="7">
        <v>7</v>
      </c>
      <c r="S15" s="7">
        <v>2</v>
      </c>
      <c r="T15" s="10">
        <v>0.2857142857142857</v>
      </c>
      <c r="U15" s="7">
        <v>17</v>
      </c>
      <c r="V15" s="7">
        <v>4</v>
      </c>
      <c r="W15" s="10">
        <f t="shared" ref="W15" si="15">V15/U15</f>
        <v>0.23529411764705882</v>
      </c>
      <c r="X15" s="7">
        <v>0</v>
      </c>
      <c r="Y15" s="7">
        <v>0</v>
      </c>
      <c r="Z15" s="10"/>
      <c r="AA15" s="8">
        <v>3</v>
      </c>
      <c r="AB15" s="8">
        <v>2</v>
      </c>
      <c r="AC15" s="11">
        <f t="shared" ref="AC15" si="16">AB15/AA15</f>
        <v>0.66666666666666663</v>
      </c>
      <c r="AD15" s="8">
        <v>2</v>
      </c>
      <c r="AE15" s="8">
        <v>0</v>
      </c>
      <c r="AF15" s="11">
        <f t="shared" ref="AF15" si="17">AE15/AD15</f>
        <v>0</v>
      </c>
      <c r="AG15" s="8">
        <v>0</v>
      </c>
      <c r="AH15" s="8">
        <v>0</v>
      </c>
      <c r="AI15" s="11"/>
      <c r="AJ15" s="7">
        <v>6</v>
      </c>
      <c r="AK15" s="7">
        <v>0</v>
      </c>
      <c r="AL15" s="10">
        <f t="shared" ref="AL15" si="18">AK15/AJ15</f>
        <v>0</v>
      </c>
      <c r="AM15" s="7">
        <v>76</v>
      </c>
      <c r="AN15" s="7">
        <v>24</v>
      </c>
      <c r="AO15" s="10">
        <f t="shared" ref="AO15" si="19">AN15/AM15</f>
        <v>0.31578947368421051</v>
      </c>
      <c r="AP15" s="3">
        <v>3</v>
      </c>
    </row>
    <row r="16" spans="1:42" x14ac:dyDescent="0.25">
      <c r="A16" s="9">
        <v>15</v>
      </c>
      <c r="B16" t="s">
        <v>128</v>
      </c>
      <c r="C16" s="9" t="s">
        <v>129</v>
      </c>
      <c r="D16" s="9" t="s">
        <v>155</v>
      </c>
      <c r="E16" s="9" t="s">
        <v>122</v>
      </c>
      <c r="F16" s="9" t="s">
        <v>150</v>
      </c>
      <c r="G16" s="19">
        <v>0</v>
      </c>
      <c r="H16" s="19">
        <v>3</v>
      </c>
      <c r="I16" s="20"/>
      <c r="J16" s="9" t="s">
        <v>21</v>
      </c>
      <c r="K16" s="9" t="s">
        <v>17</v>
      </c>
      <c r="L16" s="9" t="s">
        <v>44</v>
      </c>
      <c r="M16" s="9" t="s">
        <v>83</v>
      </c>
      <c r="N16" s="9" t="s">
        <v>130</v>
      </c>
      <c r="O16" s="9">
        <v>1</v>
      </c>
      <c r="P16" s="9">
        <v>100</v>
      </c>
      <c r="Q16">
        <v>1.26</v>
      </c>
      <c r="R16">
        <v>6</v>
      </c>
      <c r="S16" s="6">
        <v>4</v>
      </c>
      <c r="T16" s="10">
        <v>0.66666666666666663</v>
      </c>
      <c r="U16" s="7">
        <v>18</v>
      </c>
      <c r="V16" s="1">
        <v>2</v>
      </c>
      <c r="W16" s="10">
        <f t="shared" si="1"/>
        <v>0.1111111111111111</v>
      </c>
      <c r="X16" s="7">
        <v>3</v>
      </c>
      <c r="Y16" s="1">
        <v>3</v>
      </c>
      <c r="Z16" s="10">
        <f t="shared" si="6"/>
        <v>1</v>
      </c>
      <c r="AA16" s="7">
        <v>2</v>
      </c>
      <c r="AB16" s="8">
        <v>1</v>
      </c>
      <c r="AC16" s="11">
        <f t="shared" si="2"/>
        <v>0.5</v>
      </c>
      <c r="AD16" s="8">
        <v>0</v>
      </c>
      <c r="AE16" s="8">
        <v>1</v>
      </c>
      <c r="AF16" s="11"/>
      <c r="AG16" s="8">
        <v>0</v>
      </c>
      <c r="AH16" s="14">
        <v>0</v>
      </c>
      <c r="AI16" s="11"/>
      <c r="AJ16" s="8">
        <v>6</v>
      </c>
      <c r="AK16" s="14">
        <v>3</v>
      </c>
      <c r="AL16" s="10">
        <f t="shared" si="4"/>
        <v>0.5</v>
      </c>
      <c r="AM16" s="7">
        <v>92</v>
      </c>
      <c r="AN16" s="1">
        <v>31</v>
      </c>
      <c r="AO16" s="10">
        <f t="shared" si="5"/>
        <v>0.33695652173913043</v>
      </c>
      <c r="AP16" s="7">
        <v>3</v>
      </c>
    </row>
    <row r="17" spans="1:42" x14ac:dyDescent="0.25">
      <c r="A17" s="9">
        <v>16</v>
      </c>
      <c r="B17" t="s">
        <v>128</v>
      </c>
      <c r="C17" s="9" t="s">
        <v>114</v>
      </c>
      <c r="D17" s="9" t="s">
        <v>110</v>
      </c>
      <c r="E17" s="9" t="s">
        <v>122</v>
      </c>
      <c r="F17" s="9" t="s">
        <v>69</v>
      </c>
      <c r="G17" s="19">
        <v>1</v>
      </c>
      <c r="H17" s="19">
        <v>1</v>
      </c>
      <c r="I17" s="20">
        <v>1</v>
      </c>
      <c r="J17" s="9" t="s">
        <v>21</v>
      </c>
      <c r="K17" s="9" t="s">
        <v>23</v>
      </c>
      <c r="L17" s="9" t="str">
        <f t="shared" ref="L17" si="20">K18</f>
        <v>Standard Liège</v>
      </c>
      <c r="M17" s="9" t="s">
        <v>78</v>
      </c>
      <c r="N17" s="9" t="s">
        <v>24</v>
      </c>
      <c r="O17" s="9">
        <v>1</v>
      </c>
      <c r="P17" s="9">
        <v>100</v>
      </c>
      <c r="Q17" s="6">
        <v>0.49</v>
      </c>
      <c r="R17" s="7">
        <v>7</v>
      </c>
      <c r="S17" s="7">
        <v>2</v>
      </c>
      <c r="T17" s="10">
        <v>0.2857142857142857</v>
      </c>
      <c r="U17" s="7">
        <v>17</v>
      </c>
      <c r="V17" s="7">
        <v>4</v>
      </c>
      <c r="W17" s="10">
        <f t="shared" ref="W17" si="21">V17/U17</f>
        <v>0.23529411764705882</v>
      </c>
      <c r="X17" s="7">
        <v>0</v>
      </c>
      <c r="Y17" s="7">
        <v>0</v>
      </c>
      <c r="Z17" s="10"/>
      <c r="AA17" s="8">
        <v>3</v>
      </c>
      <c r="AB17" s="8">
        <v>2</v>
      </c>
      <c r="AC17" s="11">
        <f t="shared" ref="AC17" si="22">AB17/AA17</f>
        <v>0.66666666666666663</v>
      </c>
      <c r="AD17" s="8">
        <v>2</v>
      </c>
      <c r="AE17" s="8">
        <v>0</v>
      </c>
      <c r="AF17" s="11">
        <f t="shared" ref="AF17" si="23">AE17/AD17</f>
        <v>0</v>
      </c>
      <c r="AG17" s="8">
        <v>0</v>
      </c>
      <c r="AH17" s="8">
        <v>0</v>
      </c>
      <c r="AI17" s="11"/>
      <c r="AJ17" s="7">
        <v>6</v>
      </c>
      <c r="AK17" s="7">
        <v>0</v>
      </c>
      <c r="AL17" s="10">
        <f t="shared" ref="AL17" si="24">AK17/AJ17</f>
        <v>0</v>
      </c>
      <c r="AM17" s="7">
        <v>76</v>
      </c>
      <c r="AN17" s="7">
        <v>24</v>
      </c>
      <c r="AO17" s="10">
        <f t="shared" ref="AO17" si="25">AN17/AM17</f>
        <v>0.31578947368421051</v>
      </c>
      <c r="AP17" s="3">
        <v>3</v>
      </c>
    </row>
    <row r="18" spans="1:42" x14ac:dyDescent="0.25">
      <c r="A18" s="9">
        <v>17</v>
      </c>
      <c r="B18" t="s">
        <v>131</v>
      </c>
      <c r="C18" s="9" t="s">
        <v>132</v>
      </c>
      <c r="D18" s="9" t="s">
        <v>156</v>
      </c>
      <c r="E18" s="9" t="s">
        <v>151</v>
      </c>
      <c r="F18" s="9" t="s">
        <v>149</v>
      </c>
      <c r="G18" s="19">
        <v>0</v>
      </c>
      <c r="H18" s="19">
        <v>1</v>
      </c>
      <c r="I18" s="20"/>
      <c r="J18" s="9" t="s">
        <v>21</v>
      </c>
      <c r="K18" s="9" t="s">
        <v>17</v>
      </c>
      <c r="L18" s="9" t="s">
        <v>153</v>
      </c>
      <c r="M18" s="9" t="s">
        <v>81</v>
      </c>
      <c r="N18" s="9" t="s">
        <v>133</v>
      </c>
      <c r="O18" s="9">
        <v>1</v>
      </c>
      <c r="P18" s="9">
        <v>100</v>
      </c>
      <c r="Q18">
        <v>0.62</v>
      </c>
      <c r="R18">
        <v>4</v>
      </c>
      <c r="S18" s="6">
        <v>1</v>
      </c>
      <c r="T18" s="10">
        <v>0.25</v>
      </c>
      <c r="U18" s="7">
        <v>23</v>
      </c>
      <c r="V18" s="1">
        <v>2</v>
      </c>
      <c r="W18" s="10">
        <f t="shared" si="1"/>
        <v>8.6956521739130432E-2</v>
      </c>
      <c r="X18" s="7">
        <v>1</v>
      </c>
      <c r="Y18" s="1">
        <v>1</v>
      </c>
      <c r="Z18" s="10">
        <f t="shared" si="6"/>
        <v>1</v>
      </c>
      <c r="AA18" s="7">
        <v>1</v>
      </c>
      <c r="AB18" s="8">
        <v>1</v>
      </c>
      <c r="AC18" s="11">
        <f t="shared" si="2"/>
        <v>1</v>
      </c>
      <c r="AD18" s="8">
        <v>3</v>
      </c>
      <c r="AE18" s="8">
        <v>1</v>
      </c>
      <c r="AF18" s="11">
        <f t="shared" si="3"/>
        <v>0.33333333333333331</v>
      </c>
      <c r="AG18" s="8">
        <v>0</v>
      </c>
      <c r="AH18" s="14">
        <v>0</v>
      </c>
      <c r="AI18" s="11"/>
      <c r="AJ18" s="8">
        <v>9</v>
      </c>
      <c r="AK18" s="14">
        <v>2</v>
      </c>
      <c r="AL18" s="10">
        <f t="shared" si="4"/>
        <v>0.22222222222222221</v>
      </c>
      <c r="AM18" s="7">
        <v>84</v>
      </c>
      <c r="AN18" s="1">
        <v>36</v>
      </c>
      <c r="AO18" s="10">
        <f t="shared" si="5"/>
        <v>0.42857142857142855</v>
      </c>
      <c r="AP18" s="7">
        <v>4</v>
      </c>
    </row>
    <row r="19" spans="1:42" x14ac:dyDescent="0.25">
      <c r="A19" s="9">
        <v>18</v>
      </c>
      <c r="B19" t="s">
        <v>131</v>
      </c>
      <c r="C19" s="9" t="s">
        <v>114</v>
      </c>
      <c r="D19" s="9" t="s">
        <v>110</v>
      </c>
      <c r="E19" s="9" t="s">
        <v>122</v>
      </c>
      <c r="F19" s="9" t="s">
        <v>69</v>
      </c>
      <c r="G19" s="19">
        <v>1</v>
      </c>
      <c r="H19" s="19">
        <v>1</v>
      </c>
      <c r="I19" s="20">
        <v>1</v>
      </c>
      <c r="J19" s="9" t="s">
        <v>21</v>
      </c>
      <c r="K19" s="9" t="s">
        <v>23</v>
      </c>
      <c r="L19" s="9" t="str">
        <f t="shared" ref="L19" si="26">K20</f>
        <v>Standard Liège</v>
      </c>
      <c r="M19" s="9" t="s">
        <v>78</v>
      </c>
      <c r="N19" s="9" t="s">
        <v>24</v>
      </c>
      <c r="O19" s="9">
        <v>1</v>
      </c>
      <c r="P19" s="9">
        <v>100</v>
      </c>
      <c r="Q19" s="6">
        <v>0.49</v>
      </c>
      <c r="R19" s="7">
        <v>7</v>
      </c>
      <c r="S19" s="7">
        <v>2</v>
      </c>
      <c r="T19" s="10">
        <v>0.2857142857142857</v>
      </c>
      <c r="U19" s="7">
        <v>17</v>
      </c>
      <c r="V19" s="7">
        <v>4</v>
      </c>
      <c r="W19" s="10">
        <f t="shared" ref="W19" si="27">V19/U19</f>
        <v>0.23529411764705882</v>
      </c>
      <c r="X19" s="7">
        <v>0</v>
      </c>
      <c r="Y19" s="7">
        <v>0</v>
      </c>
      <c r="Z19" s="10"/>
      <c r="AA19" s="8">
        <v>3</v>
      </c>
      <c r="AB19" s="8">
        <v>2</v>
      </c>
      <c r="AC19" s="11">
        <f t="shared" ref="AC19" si="28">AB19/AA19</f>
        <v>0.66666666666666663</v>
      </c>
      <c r="AD19" s="8">
        <v>2</v>
      </c>
      <c r="AE19" s="8">
        <v>0</v>
      </c>
      <c r="AF19" s="11">
        <f t="shared" ref="AF19" si="29">AE19/AD19</f>
        <v>0</v>
      </c>
      <c r="AG19" s="8">
        <v>0</v>
      </c>
      <c r="AH19" s="8">
        <v>0</v>
      </c>
      <c r="AI19" s="11"/>
      <c r="AJ19" s="7">
        <v>6</v>
      </c>
      <c r="AK19" s="7">
        <v>0</v>
      </c>
      <c r="AL19" s="10">
        <f t="shared" ref="AL19" si="30">AK19/AJ19</f>
        <v>0</v>
      </c>
      <c r="AM19" s="7">
        <v>76</v>
      </c>
      <c r="AN19" s="7">
        <v>24</v>
      </c>
      <c r="AO19" s="10">
        <f t="shared" ref="AO19" si="31">AN19/AM19</f>
        <v>0.31578947368421051</v>
      </c>
      <c r="AP19" s="3">
        <v>3</v>
      </c>
    </row>
    <row r="20" spans="1:42" x14ac:dyDescent="0.25">
      <c r="A20" s="9">
        <v>19</v>
      </c>
      <c r="B20" t="s">
        <v>134</v>
      </c>
      <c r="C20" s="9" t="s">
        <v>135</v>
      </c>
      <c r="D20" s="9" t="s">
        <v>157</v>
      </c>
      <c r="E20" s="9" t="s">
        <v>122</v>
      </c>
      <c r="F20" s="9" t="s">
        <v>70</v>
      </c>
      <c r="G20" s="19">
        <v>2</v>
      </c>
      <c r="H20" s="19">
        <v>0</v>
      </c>
      <c r="I20" s="20"/>
      <c r="J20" s="9" t="s">
        <v>21</v>
      </c>
      <c r="K20" s="9" t="s">
        <v>17</v>
      </c>
      <c r="L20" s="9" t="s">
        <v>23</v>
      </c>
      <c r="M20" s="9" t="s">
        <v>81</v>
      </c>
      <c r="N20" s="9" t="s">
        <v>136</v>
      </c>
      <c r="O20" s="9">
        <v>1</v>
      </c>
      <c r="P20" s="9">
        <v>100</v>
      </c>
      <c r="Q20">
        <v>0.79</v>
      </c>
      <c r="R20">
        <v>9</v>
      </c>
      <c r="S20" s="6">
        <v>3</v>
      </c>
      <c r="T20" s="10">
        <v>0.33333333333333331</v>
      </c>
      <c r="U20" s="7">
        <v>42</v>
      </c>
      <c r="V20" s="1">
        <v>7</v>
      </c>
      <c r="W20" s="10">
        <f t="shared" si="1"/>
        <v>0.16666666666666666</v>
      </c>
      <c r="X20" s="7">
        <v>0</v>
      </c>
      <c r="Y20" s="1">
        <v>0</v>
      </c>
      <c r="Z20" s="10"/>
      <c r="AA20" s="7">
        <v>9</v>
      </c>
      <c r="AB20" s="8">
        <v>1</v>
      </c>
      <c r="AC20" s="11">
        <f t="shared" si="2"/>
        <v>0.1111111111111111</v>
      </c>
      <c r="AD20" s="8">
        <v>4</v>
      </c>
      <c r="AE20" s="8">
        <v>1</v>
      </c>
      <c r="AF20" s="11">
        <f t="shared" si="3"/>
        <v>0.25</v>
      </c>
      <c r="AG20" s="8">
        <v>0</v>
      </c>
      <c r="AH20" s="14">
        <v>0</v>
      </c>
      <c r="AI20" s="11"/>
      <c r="AJ20" s="8">
        <v>13</v>
      </c>
      <c r="AK20" s="14">
        <v>4</v>
      </c>
      <c r="AL20" s="10">
        <f t="shared" si="4"/>
        <v>0.30769230769230771</v>
      </c>
      <c r="AM20" s="7">
        <v>115</v>
      </c>
      <c r="AN20" s="1">
        <v>37</v>
      </c>
      <c r="AO20" s="10">
        <f t="shared" si="5"/>
        <v>0.32173913043478258</v>
      </c>
      <c r="AP20" s="7">
        <v>2</v>
      </c>
    </row>
  </sheetData>
  <autoFilter ref="E1:E20" xr:uid="{9BFA319C-5962-4E56-9166-8E5260D9ED85}"/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849EC3-C7FE-40BE-B7AA-AEE34609EA88}">
  <dimension ref="A1:AE6"/>
  <sheetViews>
    <sheetView workbookViewId="0">
      <selection sqref="A1:XFD1048576"/>
    </sheetView>
  </sheetViews>
  <sheetFormatPr baseColWidth="10" defaultRowHeight="15" x14ac:dyDescent="0.25"/>
  <sheetData>
    <row r="1" spans="1:31" ht="56.1" customHeight="1" x14ac:dyDescent="0.25">
      <c r="A1" t="s">
        <v>0</v>
      </c>
      <c r="B1" t="s">
        <v>1</v>
      </c>
      <c r="C1" t="s">
        <v>137</v>
      </c>
      <c r="D1" t="s">
        <v>138</v>
      </c>
      <c r="E1" t="s">
        <v>139</v>
      </c>
      <c r="F1" t="s">
        <v>6</v>
      </c>
      <c r="G1" s="15" t="s">
        <v>140</v>
      </c>
      <c r="H1" s="15" t="s">
        <v>8</v>
      </c>
      <c r="I1" s="15" t="s">
        <v>8</v>
      </c>
      <c r="J1" s="15" t="s">
        <v>141</v>
      </c>
      <c r="K1" s="15" t="s">
        <v>8</v>
      </c>
      <c r="L1" s="15" t="s">
        <v>8</v>
      </c>
      <c r="M1" s="15" t="s">
        <v>142</v>
      </c>
      <c r="N1" s="15" t="s">
        <v>8</v>
      </c>
      <c r="O1" s="15" t="s">
        <v>8</v>
      </c>
      <c r="P1" s="15" t="s">
        <v>143</v>
      </c>
      <c r="Q1" s="15" t="s">
        <v>8</v>
      </c>
      <c r="R1" s="15" t="s">
        <v>8</v>
      </c>
      <c r="S1" s="15" t="s">
        <v>144</v>
      </c>
      <c r="T1" s="15" t="s">
        <v>8</v>
      </c>
      <c r="U1" s="15" t="s">
        <v>8</v>
      </c>
      <c r="V1" s="15" t="s">
        <v>145</v>
      </c>
      <c r="W1" s="15" t="s">
        <v>8</v>
      </c>
      <c r="X1" s="15" t="s">
        <v>8</v>
      </c>
      <c r="Y1" s="15" t="s">
        <v>146</v>
      </c>
      <c r="Z1" s="15" t="s">
        <v>8</v>
      </c>
      <c r="AA1" s="15" t="s">
        <v>8</v>
      </c>
      <c r="AB1" s="15" t="s">
        <v>147</v>
      </c>
      <c r="AC1" s="15" t="s">
        <v>8</v>
      </c>
      <c r="AD1" s="15" t="s">
        <v>8</v>
      </c>
      <c r="AE1" t="s">
        <v>148</v>
      </c>
    </row>
    <row r="2" spans="1:31" x14ac:dyDescent="0.25">
      <c r="A2" t="s">
        <v>123</v>
      </c>
      <c r="B2" t="s">
        <v>124</v>
      </c>
      <c r="C2" t="s">
        <v>21</v>
      </c>
      <c r="D2">
        <v>100</v>
      </c>
      <c r="E2" t="s">
        <v>22</v>
      </c>
      <c r="F2">
        <v>4.18</v>
      </c>
      <c r="G2">
        <v>17</v>
      </c>
      <c r="H2">
        <v>7</v>
      </c>
      <c r="I2">
        <v>41.18</v>
      </c>
      <c r="J2">
        <v>36</v>
      </c>
      <c r="K2">
        <v>11</v>
      </c>
      <c r="L2">
        <v>30.56</v>
      </c>
      <c r="M2">
        <v>0</v>
      </c>
      <c r="N2">
        <v>0</v>
      </c>
      <c r="O2">
        <v>0</v>
      </c>
      <c r="P2">
        <v>10</v>
      </c>
      <c r="Q2">
        <v>2</v>
      </c>
      <c r="R2">
        <v>20</v>
      </c>
      <c r="S2">
        <v>5</v>
      </c>
      <c r="T2">
        <v>0</v>
      </c>
      <c r="U2">
        <v>0</v>
      </c>
      <c r="V2">
        <v>1</v>
      </c>
      <c r="W2">
        <v>1</v>
      </c>
      <c r="X2">
        <v>100</v>
      </c>
      <c r="Y2">
        <v>15</v>
      </c>
      <c r="Z2">
        <v>2</v>
      </c>
      <c r="AA2">
        <v>13.33</v>
      </c>
      <c r="AB2">
        <v>86</v>
      </c>
      <c r="AC2">
        <v>36</v>
      </c>
      <c r="AD2">
        <v>41.86</v>
      </c>
      <c r="AE2">
        <v>2</v>
      </c>
    </row>
    <row r="3" spans="1:31" x14ac:dyDescent="0.25">
      <c r="A3" t="s">
        <v>125</v>
      </c>
      <c r="B3" t="s">
        <v>126</v>
      </c>
      <c r="C3" t="s">
        <v>21</v>
      </c>
      <c r="D3">
        <v>98</v>
      </c>
      <c r="E3" t="s">
        <v>127</v>
      </c>
      <c r="F3">
        <v>1.3</v>
      </c>
      <c r="G3">
        <v>8</v>
      </c>
      <c r="H3">
        <v>1</v>
      </c>
      <c r="I3">
        <v>12.5</v>
      </c>
      <c r="J3">
        <v>28</v>
      </c>
      <c r="K3">
        <v>4</v>
      </c>
      <c r="L3">
        <v>14.29</v>
      </c>
      <c r="M3">
        <v>1</v>
      </c>
      <c r="N3">
        <v>0</v>
      </c>
      <c r="O3">
        <v>0</v>
      </c>
      <c r="P3">
        <v>5</v>
      </c>
      <c r="Q3">
        <v>1</v>
      </c>
      <c r="R3">
        <v>20</v>
      </c>
      <c r="S3">
        <v>1</v>
      </c>
      <c r="T3">
        <v>0</v>
      </c>
      <c r="U3">
        <v>0</v>
      </c>
      <c r="V3">
        <v>0</v>
      </c>
      <c r="W3">
        <v>0</v>
      </c>
      <c r="X3">
        <v>0</v>
      </c>
      <c r="Y3">
        <v>9</v>
      </c>
      <c r="Z3">
        <v>2</v>
      </c>
      <c r="AA3">
        <v>22.22</v>
      </c>
      <c r="AB3">
        <v>84</v>
      </c>
      <c r="AC3">
        <v>27</v>
      </c>
      <c r="AD3">
        <v>32.14</v>
      </c>
      <c r="AE3">
        <v>1</v>
      </c>
    </row>
    <row r="4" spans="1:31" x14ac:dyDescent="0.25">
      <c r="A4" t="s">
        <v>128</v>
      </c>
      <c r="B4" t="s">
        <v>129</v>
      </c>
      <c r="C4" t="s">
        <v>21</v>
      </c>
      <c r="D4">
        <v>96</v>
      </c>
      <c r="E4" t="s">
        <v>130</v>
      </c>
      <c r="F4">
        <v>1.26</v>
      </c>
      <c r="G4">
        <v>6</v>
      </c>
      <c r="H4">
        <v>4</v>
      </c>
      <c r="I4">
        <v>66.67</v>
      </c>
      <c r="J4">
        <v>18</v>
      </c>
      <c r="K4">
        <v>2</v>
      </c>
      <c r="L4">
        <v>11.11</v>
      </c>
      <c r="M4">
        <v>3</v>
      </c>
      <c r="N4">
        <v>3</v>
      </c>
      <c r="O4">
        <v>100</v>
      </c>
      <c r="P4">
        <v>2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6</v>
      </c>
      <c r="Z4">
        <v>3</v>
      </c>
      <c r="AA4">
        <v>50</v>
      </c>
      <c r="AB4">
        <v>92</v>
      </c>
      <c r="AC4">
        <v>31</v>
      </c>
      <c r="AD4">
        <v>33.700000000000003</v>
      </c>
      <c r="AE4">
        <v>3</v>
      </c>
    </row>
    <row r="5" spans="1:31" x14ac:dyDescent="0.25">
      <c r="A5" t="s">
        <v>131</v>
      </c>
      <c r="B5" t="s">
        <v>132</v>
      </c>
      <c r="C5" t="s">
        <v>21</v>
      </c>
      <c r="D5">
        <v>95</v>
      </c>
      <c r="E5" t="s">
        <v>133</v>
      </c>
      <c r="F5">
        <v>0.62</v>
      </c>
      <c r="G5">
        <v>4</v>
      </c>
      <c r="H5">
        <v>1</v>
      </c>
      <c r="I5">
        <v>25</v>
      </c>
      <c r="J5">
        <v>23</v>
      </c>
      <c r="K5">
        <v>2</v>
      </c>
      <c r="L5">
        <v>8.6999999999999993</v>
      </c>
      <c r="M5">
        <v>1</v>
      </c>
      <c r="N5">
        <v>1</v>
      </c>
      <c r="O5">
        <v>100</v>
      </c>
      <c r="P5">
        <v>1</v>
      </c>
      <c r="Q5">
        <v>0</v>
      </c>
      <c r="R5">
        <v>0</v>
      </c>
      <c r="S5">
        <v>3</v>
      </c>
      <c r="T5">
        <v>1</v>
      </c>
      <c r="U5">
        <v>33.33</v>
      </c>
      <c r="V5">
        <v>0</v>
      </c>
      <c r="W5">
        <v>0</v>
      </c>
      <c r="X5">
        <v>0</v>
      </c>
      <c r="Y5">
        <v>9</v>
      </c>
      <c r="Z5">
        <v>2</v>
      </c>
      <c r="AA5">
        <v>22.22</v>
      </c>
      <c r="AB5">
        <v>84</v>
      </c>
      <c r="AC5">
        <v>36</v>
      </c>
      <c r="AD5">
        <v>42.86</v>
      </c>
      <c r="AE5">
        <v>4</v>
      </c>
    </row>
    <row r="6" spans="1:31" x14ac:dyDescent="0.25">
      <c r="A6" t="s">
        <v>134</v>
      </c>
      <c r="B6" t="s">
        <v>135</v>
      </c>
      <c r="C6" t="s">
        <v>21</v>
      </c>
      <c r="D6">
        <v>97</v>
      </c>
      <c r="E6" t="s">
        <v>136</v>
      </c>
      <c r="F6">
        <v>0.79</v>
      </c>
      <c r="G6">
        <v>9</v>
      </c>
      <c r="H6">
        <v>3</v>
      </c>
      <c r="I6">
        <v>33.33</v>
      </c>
      <c r="J6">
        <v>42</v>
      </c>
      <c r="K6">
        <v>7</v>
      </c>
      <c r="L6">
        <v>16.670000000000002</v>
      </c>
      <c r="M6">
        <v>0</v>
      </c>
      <c r="N6">
        <v>0</v>
      </c>
      <c r="O6">
        <v>0</v>
      </c>
      <c r="P6">
        <v>9</v>
      </c>
      <c r="Q6">
        <v>0</v>
      </c>
      <c r="R6">
        <v>0</v>
      </c>
      <c r="S6">
        <v>4</v>
      </c>
      <c r="T6">
        <v>1</v>
      </c>
      <c r="U6">
        <v>25</v>
      </c>
      <c r="V6">
        <v>0</v>
      </c>
      <c r="W6">
        <v>0</v>
      </c>
      <c r="X6">
        <v>0</v>
      </c>
      <c r="Y6">
        <v>13</v>
      </c>
      <c r="Z6">
        <v>4</v>
      </c>
      <c r="AA6">
        <v>30.77</v>
      </c>
      <c r="AB6">
        <v>115</v>
      </c>
      <c r="AC6">
        <v>37</v>
      </c>
      <c r="AD6">
        <v>32.17</v>
      </c>
      <c r="AE6">
        <v>2</v>
      </c>
    </row>
  </sheetData>
  <mergeCells count="8">
    <mergeCell ref="Y1:AA1"/>
    <mergeCell ref="AB1:AD1"/>
    <mergeCell ref="G1:I1"/>
    <mergeCell ref="J1:L1"/>
    <mergeCell ref="M1:O1"/>
    <mergeCell ref="P1:R1"/>
    <mergeCell ref="S1:U1"/>
    <mergeCell ref="V1:X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FF64E-3DDB-4775-B7F2-CBAC375C48D8}">
  <dimension ref="A1:AF3"/>
  <sheetViews>
    <sheetView workbookViewId="0">
      <selection activeCell="F11" sqref="F11"/>
    </sheetView>
  </sheetViews>
  <sheetFormatPr baseColWidth="10" defaultRowHeight="15" x14ac:dyDescent="0.25"/>
  <sheetData>
    <row r="1" spans="1:3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8</v>
      </c>
      <c r="K1" t="s">
        <v>9</v>
      </c>
      <c r="L1" t="s">
        <v>8</v>
      </c>
      <c r="M1" t="s">
        <v>8</v>
      </c>
      <c r="N1" t="s">
        <v>10</v>
      </c>
      <c r="O1" t="s">
        <v>8</v>
      </c>
      <c r="P1" t="s">
        <v>8</v>
      </c>
      <c r="Q1" t="s">
        <v>11</v>
      </c>
      <c r="R1" t="s">
        <v>8</v>
      </c>
      <c r="S1" t="s">
        <v>8</v>
      </c>
      <c r="T1" t="s">
        <v>12</v>
      </c>
      <c r="U1" t="s">
        <v>8</v>
      </c>
      <c r="V1" t="s">
        <v>8</v>
      </c>
      <c r="W1" t="s">
        <v>13</v>
      </c>
      <c r="X1" t="s">
        <v>8</v>
      </c>
      <c r="Y1" t="s">
        <v>8</v>
      </c>
      <c r="Z1" t="s">
        <v>14</v>
      </c>
      <c r="AA1" t="s">
        <v>8</v>
      </c>
      <c r="AB1" t="s">
        <v>8</v>
      </c>
      <c r="AC1" t="s">
        <v>15</v>
      </c>
      <c r="AD1" t="s">
        <v>8</v>
      </c>
      <c r="AE1" t="s">
        <v>8</v>
      </c>
      <c r="AF1" t="s">
        <v>16</v>
      </c>
    </row>
    <row r="2" spans="1:32" x14ac:dyDescent="0.25">
      <c r="A2" t="s">
        <v>17</v>
      </c>
      <c r="G2">
        <v>1.0870000000000002</v>
      </c>
      <c r="H2">
        <v>7.9</v>
      </c>
      <c r="I2">
        <v>2.5</v>
      </c>
      <c r="J2">
        <v>31.645569620253166</v>
      </c>
      <c r="K2">
        <v>27.6</v>
      </c>
      <c r="L2">
        <v>4.4000000000000004</v>
      </c>
      <c r="M2">
        <v>15.942028985507244</v>
      </c>
      <c r="N2">
        <v>1.1000000000000001</v>
      </c>
      <c r="O2">
        <v>0.5</v>
      </c>
      <c r="P2">
        <v>45.454545454545453</v>
      </c>
      <c r="Q2">
        <v>4.8</v>
      </c>
      <c r="R2">
        <v>1.2</v>
      </c>
      <c r="S2">
        <v>25</v>
      </c>
      <c r="T2">
        <v>2</v>
      </c>
      <c r="U2">
        <v>0.6</v>
      </c>
      <c r="V2">
        <v>30</v>
      </c>
      <c r="W2">
        <v>0.2</v>
      </c>
      <c r="X2">
        <v>0.2</v>
      </c>
      <c r="Y2">
        <v>100</v>
      </c>
      <c r="Z2">
        <v>14.9</v>
      </c>
      <c r="AA2">
        <v>4.2</v>
      </c>
      <c r="AB2">
        <v>28.187919463087248</v>
      </c>
      <c r="AC2">
        <v>92.6</v>
      </c>
      <c r="AD2">
        <v>33.299999999999997</v>
      </c>
      <c r="AE2">
        <v>35.961123110151192</v>
      </c>
      <c r="AF2">
        <v>1.7</v>
      </c>
    </row>
    <row r="3" spans="1:32" x14ac:dyDescent="0.25">
      <c r="A3" t="s">
        <v>18</v>
      </c>
      <c r="G3">
        <v>1.6719999999999999</v>
      </c>
      <c r="H3">
        <v>12.1</v>
      </c>
      <c r="I3">
        <v>5.5</v>
      </c>
      <c r="J3">
        <v>45.454545454545453</v>
      </c>
      <c r="K3">
        <v>28.3</v>
      </c>
      <c r="L3">
        <v>6.7</v>
      </c>
      <c r="M3">
        <v>23.674911660777383</v>
      </c>
      <c r="N3">
        <v>3.1</v>
      </c>
      <c r="O3">
        <v>1</v>
      </c>
      <c r="P3">
        <v>32.258064516129032</v>
      </c>
      <c r="Q3">
        <v>4.4000000000000004</v>
      </c>
      <c r="R3">
        <v>2.2000000000000002</v>
      </c>
      <c r="S3">
        <v>50</v>
      </c>
      <c r="T3">
        <v>2.2999999999999998</v>
      </c>
      <c r="U3">
        <v>0.6</v>
      </c>
      <c r="V3">
        <v>26.086956521739129</v>
      </c>
      <c r="W3">
        <v>0.3</v>
      </c>
      <c r="X3">
        <v>0.2</v>
      </c>
      <c r="Y3">
        <v>66.666666666666657</v>
      </c>
      <c r="Z3">
        <v>13.7</v>
      </c>
      <c r="AA3">
        <v>4.0999999999999996</v>
      </c>
      <c r="AB3">
        <v>29.927007299270077</v>
      </c>
      <c r="AC3">
        <v>76.900000000000006</v>
      </c>
      <c r="AD3">
        <v>28.8</v>
      </c>
      <c r="AE3">
        <v>37.451235370611187</v>
      </c>
      <c r="AF3">
        <v>2.8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F5A4A0-2B6A-4ACB-A259-AB642A1E21BE}">
  <dimension ref="A1:AF23"/>
  <sheetViews>
    <sheetView topLeftCell="A4" workbookViewId="0">
      <selection activeCell="C16" sqref="C16:C17"/>
    </sheetView>
  </sheetViews>
  <sheetFormatPr baseColWidth="10" defaultRowHeight="15" x14ac:dyDescent="0.25"/>
  <cols>
    <col min="2" max="2" width="36.85546875" bestFit="1" customWidth="1"/>
    <col min="3" max="3" width="22.7109375" bestFit="1" customWidth="1"/>
    <col min="8" max="16" width="11.42578125" style="4"/>
    <col min="26" max="31" width="11.42578125" style="4"/>
  </cols>
  <sheetData>
    <row r="1" spans="1:3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6" t="s">
        <v>7</v>
      </c>
      <c r="I1" s="16" t="s">
        <v>8</v>
      </c>
      <c r="J1" s="16" t="s">
        <v>8</v>
      </c>
      <c r="K1" s="16" t="s">
        <v>9</v>
      </c>
      <c r="L1" s="16" t="s">
        <v>8</v>
      </c>
      <c r="M1" s="16" t="s">
        <v>8</v>
      </c>
      <c r="N1" s="16" t="s">
        <v>10</v>
      </c>
      <c r="O1" s="16" t="s">
        <v>8</v>
      </c>
      <c r="P1" s="16" t="s">
        <v>8</v>
      </c>
      <c r="Q1" s="15" t="s">
        <v>11</v>
      </c>
      <c r="R1" s="15" t="s">
        <v>8</v>
      </c>
      <c r="S1" s="15" t="s">
        <v>8</v>
      </c>
      <c r="T1" s="15" t="s">
        <v>12</v>
      </c>
      <c r="U1" s="15" t="s">
        <v>8</v>
      </c>
      <c r="V1" s="15" t="s">
        <v>8</v>
      </c>
      <c r="W1" s="15" t="s">
        <v>13</v>
      </c>
      <c r="X1" s="15" t="s">
        <v>8</v>
      </c>
      <c r="Y1" s="15" t="s">
        <v>8</v>
      </c>
      <c r="Z1" s="16" t="s">
        <v>14</v>
      </c>
      <c r="AA1" s="16" t="s">
        <v>8</v>
      </c>
      <c r="AB1" s="16" t="s">
        <v>8</v>
      </c>
      <c r="AC1" s="16" t="s">
        <v>15</v>
      </c>
      <c r="AD1" s="16" t="s">
        <v>8</v>
      </c>
      <c r="AE1" s="16" t="s">
        <v>8</v>
      </c>
      <c r="AF1" t="s">
        <v>16</v>
      </c>
    </row>
    <row r="2" spans="1:32" x14ac:dyDescent="0.25">
      <c r="A2" s="1" t="s">
        <v>17</v>
      </c>
      <c r="B2" s="1"/>
      <c r="C2" s="1"/>
      <c r="D2" s="1"/>
      <c r="E2" s="1"/>
      <c r="F2" s="1"/>
      <c r="G2" s="1">
        <f t="shared" ref="G2:I3" si="0">AVERAGE(G4,G6,G8,G10,G12,G14,G16,G18,G20,G22,G24,G26,G28,G30,G32,G34,G36,G38,G40,G42,G44,G46,G48,G50,G52,G54,G56,G58,G60,G62,G64,G66,G68,G70,G72,G74,G76,G78,G80,G82,G84)</f>
        <v>1.0870000000000002</v>
      </c>
      <c r="H2" s="2">
        <f t="shared" si="0"/>
        <v>7.9</v>
      </c>
      <c r="I2" s="2">
        <f t="shared" si="0"/>
        <v>2.5</v>
      </c>
      <c r="J2" s="2">
        <f>IFERROR(SUM(I4,I6,I8,I10,I12,I14,I16,I18,I20,I22,I24,I26,I28,I30,I32,I34,I36,I38,I40,I42,I44,I46,I48,I50,I52,I54,I56,I58,I60,I62,I64,I66,I68,I70,I72,I74,I76,I78,I80,I82,I84)/SUM(H4,H6,H8,H10,H12,H14,H16,H18,H20,H22,H24,H26,H28,H30,H32,H34,H36,H38,H40,H42,H44,H46,H48,H50,H52,H54,H56,H58,H60,H62,H64,H66,H68,H70,H72,H74,H76,H78,H80,H82,H84)*100,0)</f>
        <v>31.645569620253166</v>
      </c>
      <c r="K2" s="2">
        <f>AVERAGE(K4,K6,K8,K10,K12,K14,K16,K18,K20,K22,K24,K26,K28,K30,K32,K34,K36,K38,K40,K42,K44,K46,K48,K50,K52,K54,K56,K58,K60,K62,K64,K66,K68,K70,K72,K74,K76,K78,K80,K82,K84)</f>
        <v>27.6</v>
      </c>
      <c r="L2" s="2">
        <f>AVERAGE(L4,L6,L8,L10,L12,L14,L16,L18,L20,L22,L24,L26,L28,L30,L32,L34,L36,L38,L40,L42,L44,L46,L48,L50,L52,L54,L56,L58,L60,L62,L64,L66,L68,L70,L72,L74,L76,L78,L80,L82,L84)</f>
        <v>4.4000000000000004</v>
      </c>
      <c r="M2" s="2">
        <f>IFERROR(SUM(L4,L6,L8,L10,L12,L14,L16,L18,L20,L22,L24,L26,L28,L30,L32,L34,L36,L38,L40,L42,L44,L46,L48,L50,L52,L54,L56,L58,L60,L62,L64,L66,L68,L70,L72,L74,L76,L78,L80,L82,L84)/SUM(K4,K6,K8,K10,K12,K14,K16,K18,K20,K22,K24,K26,K28,K30,K32,K34,K36,K38,K40,K42,K44,K46,K48,K50,K52,K54,K56,K58,K60,K62,K64,K66,K68,K70,K72,K74,K76,K78,K80,K82,K84)*100,0)</f>
        <v>15.942028985507244</v>
      </c>
      <c r="N2" s="2">
        <f>AVERAGE(N4,N6,N8,N10,N12,N14,N16,N18,N20,N22,N24,N26,N28,N30,N32,N34,N36,N38,N40,N42,N44,N46,N48,N50,N52,N54,N56,N58,N60,N62,N64,N66,N68,N70,N72,N74,N76,N78,N80,N82,N84)</f>
        <v>1.1000000000000001</v>
      </c>
      <c r="O2" s="2">
        <f>AVERAGE(O4,O6,O8,O10,O12,O14,O16,O18,O20,O22,O24,O26,O28,O30,O32,O34,O36,O38,O40,O42,O44,O46,O48,O50,O52,O54,O56,O58,O60,O62,O64,O66,O68,O70,O72,O74,O76,O78,O80,O82,O84)</f>
        <v>0.5</v>
      </c>
      <c r="P2" s="2">
        <f>IFERROR(SUM(O4,O6,O8,O10,O12,O14,O16,O18,O20,O22,O24,O26,O28,O30,O32,O34,O36,O38,O40,O42,O44,O46,O48,O50,O52,O54,O56,O58,O60,O62,O64,O66,O68,O70,O72,O74,O76,O78,O80,O82,O84)/SUM(N4,N6,N8,N10,N12,N14,N16,N18,N20,N22,N24,N26,N28,N30,N32,N34,N36,N38,N40,N42,N44,N46,N48,N50,N52,N54,N56,N58,N60,N62,N64,N66,N68,N70,N72,N74,N76,N78,N80,N82,N84)*100,0)</f>
        <v>45.454545454545453</v>
      </c>
      <c r="Q2" s="6">
        <f>AVERAGE(Q4,Q6,Q8,Q10,Q12,Q14,Q16,Q18,Q20,Q22,Q24,Q26,Q28,Q30,Q32,Q34,Q36,Q38,Q40,Q42,Q44,Q46,Q48,Q50,Q52,Q54,Q56,Q58,Q60,Q62,Q64,Q66,Q68,Q70,Q72,Q74,Q76,Q78,Q80,Q82,Q84)</f>
        <v>4.8</v>
      </c>
      <c r="R2" s="6">
        <f>AVERAGE(R4,R6,R8,R10,R12,R14,R16,R18,R20,R22,R24,R26,R28,R30,R32,R34,R36,R38,R40,R42,R44,R46,R48,R50,R52,R54,R56,R58,R60,R62,R64,R66,R68,R70,R72,R74,R76,R78,R80,R82,R84)</f>
        <v>1.2</v>
      </c>
      <c r="S2" s="1">
        <f>IFERROR(SUM(R4,R6,R8,R10,R12,R14,R16,R18,R20,R22,R24,R26,R28,R30,R32,R34,R36,R38,R40,R42,R44,R46,R48,R50,R52,R54,R56,R58,R60,R62,R64,R66,R68,R70,R72,R74,R76,R78,R80,R82,R84)/SUM(Q4,Q6,Q8,Q10,Q12,Q14,Q16,Q18,Q20,Q22,Q24,Q26,Q28,Q30,Q32,Q34,Q36,Q38,Q40,Q42,Q44,Q46,Q48,Q50,Q52,Q54,Q56,Q58,Q60,Q62,Q64,Q66,Q68,Q70,Q72,Q74,Q76,Q78,Q80,Q82,Q84)*100,0)</f>
        <v>25</v>
      </c>
      <c r="T2" s="1">
        <f>AVERAGE(T4,T6,T8,T10,T12,T14,T16,T18,T20,T22,T24,T26,T28,T30,T32,T34,T36,T38,T40,T42,T44,T46,T48,T50,T52,T54,T56,T58,T60,T62,T64,T66,T68,T70,T72,T74,T76,T78,T80,T82,T84)</f>
        <v>2</v>
      </c>
      <c r="U2" s="1">
        <f>AVERAGE(U4,U6,U8,U10,U12,U14,U16,U18,U20,U22,U24,U26,U28,U30,U32,U34,U36,U38,U40,U42,U44,U46,U48,U50,U52,U54,U56,U58,U60,U62,U64,U66,U68,U70,U72,U74,U76,U78,U80,U82,U84)</f>
        <v>0.6</v>
      </c>
      <c r="V2" s="1">
        <f>IFERROR(SUM(U4,U6,U8,U10,U12,U14,U16,U18,U20,U22,U24,U26,U28,U30,U32,U34,U36,U38,U40,U42,U44,U46,U48,U50,U52,U54,U56,U58,U60,U62,U64,U66,U68,U70,U72,U74,U76,U78,U80,U82,U84)/SUM(T4,T6,T8,T10,T12,T14,T16,T18,T20,T22,T24,T26,T28,T30,T32,T34,T36,T38,T40,T42,T44,T46,T48,T50,T52,T54,T56,T58,T60,T62,T64,T66,T68,T70,T72,T74,T76,T78,T80,T82,T84)*100,0)</f>
        <v>30</v>
      </c>
      <c r="W2" s="1">
        <f>AVERAGE(W4,W6,W8,W10,W12,W14,W16,W18,W20,W22,W24,W26,W28,W30,W32,W34,W36,W38,W40,W42,W44,W46,W48,W50,W52,W54,W56,W58,W60,W62,W64,W66,W68,W70,W72,W74,W76,W78,W80,W82,W84)</f>
        <v>0.2</v>
      </c>
      <c r="X2" s="1">
        <f>AVERAGE(X4,X6,X8,X10,X12,X14,X16,X18,X20,X22,X24,X26,X28,X30,X32,X34,X36,X38,X40,X42,X44,X46,X48,X50,X52,X54,X56,X58,X60,X62,X64,X66,X68,X70,X72,X74,X76,X78,X80,X82,X84)</f>
        <v>0.2</v>
      </c>
      <c r="Y2" s="1">
        <f>IFERROR(SUM(X4,X6,X8,X10,X12,X14,X16,X18,X20,X22,X24,X26,X28,X30,X32,X34,X36,X38,X40,X42,X44,X46,X48,X50,X52,X54,X56,X58,X60,X62,X64,X66,X68,X70,X72,X74,X76,X78,X80,X82,X84)/SUM(W4,W6,W8,W10,W12,W14,W16,W18,W20,W22,W24,W26,W28,W30,W32,W34,W36,W38,W40,W42,W44,W46,W48,W50,W52,W54,W56,W58,W60,W62,W64,W66,W68,W70,W72,W74,W76,W78,W80,W82,W84)*100,0)</f>
        <v>100</v>
      </c>
      <c r="Z2" s="2">
        <f>AVERAGE(Z4,Z6,Z8,Z10,Z12,Z14,Z16,Z18,Z20,Z22,Z24,Z26,Z28,Z30,Z32,Z34,Z36,Z38,Z40,Z42,Z44,Z46,Z48,Z50,Z52,Z54,Z56,Z58,Z60,Z62,Z64,Z66,Z68,Z70,Z72,Z74,Z76,Z78,Z80,Z82,Z84)</f>
        <v>14.9</v>
      </c>
      <c r="AA2" s="2">
        <f>AVERAGE(AA4,AA6,AA8,AA10,AA12,AA14,AA16,AA18,AA20,AA22,AA24,AA26,AA28,AA30,AA32,AA34,AA36,AA38,AA40,AA42,AA44,AA46,AA48,AA50,AA52,AA54,AA56,AA58,AA60,AA62,AA64,AA66,AA68,AA70,AA72,AA74,AA76,AA78,AA80,AA82,AA84)</f>
        <v>4.2</v>
      </c>
      <c r="AB2" s="2">
        <f>IFERROR(SUM(AA4,AA6,AA8,AA10,AA12,AA14,AA16,AA18,AA20,AA22,AA24,AA26,AA28,AA30,AA32,AA34,AA36,AA38,AA40,AA42,AA44,AA46,AA48,AA50,AA52,AA54,AA56,AA58,AA60,AA62,AA64,AA66,AA68,AA70,AA72,AA74,AA76,AA78,AA80,AA82,AA84)/SUM(Z4,Z6,Z8,Z10,Z12,Z14,Z16,Z18,Z20,Z22,Z24,Z26,Z28,Z30,Z32,Z34,Z36,Z38,Z40,Z42,Z44,Z46,Z48,Z50,Z52,Z54,Z56,Z58,Z60,Z62,Z64,Z66,Z68,Z70,Z72,Z74,Z76,Z78,Z80,Z82,Z84)*100,0)</f>
        <v>28.187919463087248</v>
      </c>
      <c r="AC2" s="2">
        <f>AVERAGE(AC4,AC6,AC8,AC10,AC12,AC14,AC16,AC18,AC20,AC22,AC24,AC26,AC28,AC30,AC32,AC34,AC36,AC38,AC40,AC42,AC44,AC46,AC48,AC50,AC52,AC54,AC56,AC58,AC60,AC62,AC64,AC66,AC68,AC70,AC72,AC74,AC76,AC78,AC80,AC82,AC84)</f>
        <v>92.6</v>
      </c>
      <c r="AD2" s="2">
        <f>AVERAGE(AD4,AD6,AD8,AD10,AD12,AD14,AD16,AD18,AD20,AD22,AD24,AD26,AD28,AD30,AD32,AD34,AD36,AD38,AD40,AD42,AD44,AD46,AD48,AD50,AD52,AD54,AD56,AD58,AD60,AD62,AD64,AD66,AD68,AD70,AD72,AD74,AD76,AD78,AD80,AD82,AD84)</f>
        <v>33.299999999999997</v>
      </c>
      <c r="AE2" s="2">
        <f>IFERROR(SUM(AD4,AD6,AD8,AD10,AD12,AD14,AD16,AD18,AD20,AD22,AD24,AD26,AD28,AD30,AD32,AD34,AD36,AD38,AD40,AD42,AD44,AD46,AD48,AD50,AD52,AD54,AD56,AD58,AD60,AD62,AD64,AD66,AD68,AD70,AD72,AD74,AD76,AD78,AD80,AD82,AD84)/SUM(AC4,AC6,AC8,AC10,AC12,AC14,AC16,AC18,AC20,AC22,AC24,AC26,AC28,AC30,AC32,AC34,AC36,AC38,AC40,AC42,AC44,AC46,AC48,AC50,AC52,AC54,AC56,AC58,AC60,AC62,AC64,AC66,AC68,AC70,AC72,AC74,AC76,AC78,AC80,AC82,AC84)*100,0)</f>
        <v>35.961123110151192</v>
      </c>
      <c r="AF2" s="1">
        <f>AVERAGE(AF4,AF6,AF8,AF10,AF12,AF14,AF16,AF18,AF20,AF22,AF24,AF26,AF28,AF30,AF32,AF34,AF36,AF38,AF40,AF42,AF44,AF46,AF48,AF50,AF52,AF54,AF56,AF58,AF60,AF62,AF64,AF66,AF68,AF70,AF72,AF74,AF76,AF78,AF80,AF82,AF84)</f>
        <v>1.7</v>
      </c>
    </row>
    <row r="3" spans="1:32" x14ac:dyDescent="0.25">
      <c r="A3" s="1" t="s">
        <v>18</v>
      </c>
      <c r="B3" s="1"/>
      <c r="C3" s="1"/>
      <c r="D3" s="1"/>
      <c r="E3" s="1"/>
      <c r="F3" s="1"/>
      <c r="G3" s="1">
        <f t="shared" si="0"/>
        <v>1.6719999999999999</v>
      </c>
      <c r="H3" s="2">
        <f t="shared" si="0"/>
        <v>12.1</v>
      </c>
      <c r="I3" s="2">
        <f t="shared" si="0"/>
        <v>5.5</v>
      </c>
      <c r="J3" s="2">
        <f>IFERROR(SUM(I5,I7,I9,I11,I13,I15,I17,I19,I21,I23,I25,I27,I29,I31,I33,I35,I37,I39,I41,I43,I45,I47,I49,I51,I53,I55,I57,I59,I61,I63,I65,I67,I69,I71,I73,I75,I77,I79,I81,I83,I85)/SUM(H5,H7,H9,H11,H13,H15,H17,H19,H21,H23,H25,H27,H29,H31,H33,H35,H37,H39,H41,H43,H45,H47,H49,H51,H53,H55,H57,H59,H61,H63,H65,H67,H69,H71,H73,H75,H77,H79,H81,H83,H85)*100,0)</f>
        <v>45.454545454545453</v>
      </c>
      <c r="K3" s="2">
        <f>AVERAGE(K5,K7,K9,K11,K13,K15,K17,K19,K21,K23,K25,K27,K29,K31,K33,K35,K37,K39,K41,K43,K45,K47,K49,K51,K53,K55,K57,K59,K61,K63,K65,K67,K69,K71,K73,K75,K77,K79,K81,K83,K85)</f>
        <v>28.3</v>
      </c>
      <c r="L3" s="2">
        <f>AVERAGE(L5,L7,L9,L11,L13,L15,L17,L19,L21,L23,L25,L27,L29,L31,L33,L35,L37,L39,L41,L43,L45,L47,L49,L51,L53,L55,L57,L59,L61,L63,L65,L67,L69,L71,L73,L75,L77,L79,L81,L83,L85)</f>
        <v>6.7</v>
      </c>
      <c r="M3" s="2">
        <f>IFERROR(SUM(L5,L7,L9,L11,L13,L15,L17,L19,L21,L23,L25,L27,L29,L31,L33,L35,L37,L39,L41,L43,L45,L47,L49,L51,L53,L55,L57,L59,L61,L63,L65,L67,L69,L71,L73,L75,L77,L79,L81,L83,L85)/SUM(K5,K7,K9,K11,K13,K15,K17,K19,K21,K23,K25,K27,K29,K31,K33,K35,K37,K39,K41,K43,K45,K47,K49,K51,K53,K55,K57,K59,K61,K63,K65,K67,K69,K71,K73,K75,K77,K79,K81,K83,K85)*100,0)</f>
        <v>23.674911660777383</v>
      </c>
      <c r="N3" s="2">
        <f>AVERAGE(N5,N7,N9,N11,N13,N15,N17,N19,N21,N23,N25,N27,N29,N31,N33,N35,N37,N39,N41,N43,N45,N47,N49,N51,N53,N55,N57,N59,N61,N63,N65,N67,N69,N71,N73,N75,N77,N79,N81,N83,N85)</f>
        <v>3.1</v>
      </c>
      <c r="O3" s="2">
        <f>AVERAGE(O5,O7,O9,O11,O13,O15,O17,O19,O21,O23,O25,O27,O29,O31,O33,O35,O37,O39,O41,O43,O45,O47,O49,O51,O53,O55,O57,O59,O61,O63,O65,O67,O69,O71,O73,O75,O77,O79,O81,O83,O85)</f>
        <v>1</v>
      </c>
      <c r="P3" s="2">
        <f>IFERROR(SUM(O5,O7,O9,O11,O13,O15,O17,O19,O21,O23,O25,O27,O29,O31,O33,O35,O37,O39,O41,O43,O45,O47,O49,O51,O53,O55,O57,O59,O61,O63,O65,O67,O69,O71,O73,O75,O77,O79,O81,O83,O85)/SUM(N5,N7,N9,N11,N13,N15,N17,N19,N21,N23,N25,N27,N29,N31,N33,N35,N37,N39,N41,N43,N45,N47,N49,N51,N53,N55,N57,N59,N61,N63,N65,N67,N69,N71,N73,N75,N77,N79,N81,N83,N85)*100,0)</f>
        <v>32.258064516129032</v>
      </c>
      <c r="Q3" s="6">
        <f>AVERAGE(Q5,Q7,Q9,Q11,Q13,Q15,Q17,Q19,Q21,Q23,Q25,Q27,Q29,Q31,Q33,Q35,Q37,Q39,Q41,Q43,Q45,Q47,Q49,Q51,Q53,Q55,Q57,Q59,Q61,Q63,Q65,Q67,Q69,Q71,Q73,Q75,Q77,Q79,Q81,Q83,Q85)</f>
        <v>4.4000000000000004</v>
      </c>
      <c r="R3" s="6">
        <f>AVERAGE(R5,R7,R9,R11,R13,R15,R17,R19,R21,R23,R25,R27,R29,R31,R33,R35,R37,R39,R41,R43,R45,R47,R49,R51,R53,R55,R57,R59,R61,R63,R65,R67,R69,R71,R73,R75,R77,R79,R81,R83,R85)</f>
        <v>2.2000000000000002</v>
      </c>
      <c r="S3" s="1">
        <f>IFERROR(SUM(R5,R7,R9,R11,R13,R15,R17,R19,R21,R23,R25,R27,R29,R31,R33,R35,R37,R39,R41,R43,R45,R47,R49,R51,R53,R55,R57,R59,R61,R63,R65,R67,R69,R71,R73,R75,R77,R79,R81,R83,R85)/SUM(Q5,Q7,Q9,Q11,Q13,Q15,Q17,Q19,Q21,Q23,Q25,Q27,Q29,Q31,Q33,Q35,Q37,Q39,Q41,Q43,Q45,Q47,Q49,Q51,Q53,Q55,Q57,Q59,Q61,Q63,Q65,Q67,Q69,Q71,Q73,Q75,Q77,Q79,Q81,Q83,Q85)*100,0)</f>
        <v>50</v>
      </c>
      <c r="T3" s="1">
        <f>AVERAGE(T5,T7,T9,T11,T13,T15,T17,T19,T21,T23,T25,T27,T29,T31,T33,T35,T37,T39,T41,T43,T45,T47,T49,T51,T53,T55,T57,T59,T61,T63,T65,T67,T69,T71,T73,T75,T77,T79,T81,T83,T85)</f>
        <v>2.2999999999999998</v>
      </c>
      <c r="U3" s="1">
        <f>AVERAGE(U5,U7,U9,U11,U13,U15,U17,U19,U21,U23,U25,U27,U29,U31,U33,U35,U37,U39,U41,U43,U45,U47,U49,U51,U53,U55,U57,U59,U61,U63,U65,U67,U69,U71,U73,U75,U77,U79,U81,U83,U85)</f>
        <v>0.6</v>
      </c>
      <c r="V3" s="1">
        <f>IFERROR(SUM(U5,U7,U9,U11,U13,U15,U17,U19,U21,U23,U25,U27,U29,U31,U33,U35,U37,U39,U41,U43,U45,U47,U49,U51,U53,U55,U57,U59,U61,U63,U65,U67,U69,U71,U73,U75,U77,U79,U81,U83,U85)/SUM(T5,T7,T9,T11,T13,T15,T17,T19,T21,T23,T25,T27,T29,T31,T33,T35,T37,T39,T41,T43,T45,T47,T49,T51,T53,T55,T57,T59,T61,T63,T65,T67,T69,T71,T73,T75,T77,T79,T81,T83,T85)*100,0)</f>
        <v>26.086956521739129</v>
      </c>
      <c r="W3" s="1">
        <f>AVERAGE(W5,W7,W9,W11,W13,W15,W17,W19,W21,W23,W25,W27,W29,W31,W33,W35,W37,W39,W41,W43,W45,W47,W49,W51,W53,W55,W57,W59,W61,W63,W65,W67,W69,W71,W73,W75,W77,W79,W81,W83,W85)</f>
        <v>0.3</v>
      </c>
      <c r="X3" s="1">
        <f>AVERAGE(X5,X7,X9,X11,X13,X15,X17,X19,X21,X23,X25,X27,X29,X31,X33,X35,X37,X39,X41,X43,X45,X47,X49,X51,X53,X55,X57,X59,X61,X63,X65,X67,X69,X71,X73,X75,X77,X79,X81,X83,X85)</f>
        <v>0.2</v>
      </c>
      <c r="Y3" s="1">
        <f>IFERROR(SUM(X5,X7,X9,X11,X13,X15,X17,X19,X21,X23,X25,X27,X29,X31,X33,X35,X37,X39,X41,X43,X45,X47,X49,X51,X53,X55,X57,X59,X61,X63,X65,X67,X69,X71,X73,X75,X77,X79,X81,X83,X85)/SUM(W5,W7,W9,W11,W13,W15,W17,W19,W21,W23,W25,W27,W29,W31,W33,W35,W37,W39,W41,W43,W45,W47,W49,W51,W53,W55,W57,W59,W61,W63,W65,W67,W69,W71,W73,W75,W77,W79,W81,W83,W85)*100,0)</f>
        <v>66.666666666666657</v>
      </c>
      <c r="Z3" s="2">
        <f>AVERAGE(Z5,Z7,Z9,Z11,Z13,Z15,Z17,Z19,Z21,Z23,Z25,Z27,Z29,Z31,Z33,Z35,Z37,Z39,Z41,Z43,Z45,Z47,Z49,Z51,Z53,Z55,Z57,Z59,Z61,Z63,Z65,Z67,Z69,Z71,Z73,Z75,Z77,Z79,Z81,Z83,Z85)</f>
        <v>13.7</v>
      </c>
      <c r="AA3" s="2">
        <f>AVERAGE(AA5,AA7,AA9,AA11,AA13,AA15,AA17,AA19,AA21,AA23,AA25,AA27,AA29,AA31,AA33,AA35,AA37,AA39,AA41,AA43,AA45,AA47,AA49,AA51,AA53,AA55,AA57,AA59,AA61,AA63,AA65,AA67,AA69,AA71,AA73,AA75,AA77,AA79,AA81,AA83,AA85)</f>
        <v>4.0999999999999996</v>
      </c>
      <c r="AB3" s="2">
        <f>IFERROR(SUM(AA5,AA7,AA9,AA11,AA13,AA15,AA17,AA19,AA21,AA23,AA25,AA27,AA29,AA31,AA33,AA35,AA37,AA39,AA41,AA43,AA45,AA47,AA49,AA51,AA53,AA55,AA57,AA59,AA61,AA63,AA65,AA67,AA69,AA71,AA73,AA75,AA77,AA79,AA81,AA83,AA85)/SUM(Z5,Z7,Z9,Z11,Z13,Z15,Z17,Z19,Z21,Z23,Z25,Z27,Z29,Z31,Z33,Z35,Z37,Z39,Z41,Z43,Z45,Z47,Z49,Z51,Z53,Z55,Z57,Z59,Z61,Z63,Z65,Z67,Z69,Z71,Z73,Z75,Z77,Z79,Z81,Z83,Z85)*100,0)</f>
        <v>29.927007299270077</v>
      </c>
      <c r="AC3" s="2">
        <f>AVERAGE(AC5,AC7,AC9,AC11,AC13,AC15,AC17,AC19,AC21,AC23,AC25,AC27,AC29,AC31,AC33,AC35,AC37,AC39,AC41,AC43,AC45,AC47,AC49,AC51,AC53,AC55,AC57,AC59,AC61,AC63,AC65,AC67,AC69,AC71,AC73,AC75,AC77,AC79,AC81,AC83,AC85)</f>
        <v>76.900000000000006</v>
      </c>
      <c r="AD3" s="2">
        <f>AVERAGE(AD5,AD7,AD9,AD11,AD13,AD15,AD17,AD19,AD21,AD23,AD25,AD27,AD29,AD31,AD33,AD35,AD37,AD39,AD41,AD43,AD45,AD47,AD49,AD51,AD53,AD55,AD57,AD59,AD61,AD63,AD65,AD67,AD69,AD71,AD73,AD75,AD77,AD79,AD81,AD83,AD85)</f>
        <v>28.8</v>
      </c>
      <c r="AE3" s="2">
        <f>IFERROR(SUM(AD5,AD7,AD9,AD11,AD13,AD15,AD17,AD19,AD21,AD23,AD25,AD27,AD29,AD31,AD33,AD35,AD37,AD39,AD41,AD43,AD45,AD47,AD49,AD51,AD53,AD55,AD57,AD59,AD61,AD63,AD65,AD67,AD69,AD71,AD73,AD75,AD77,AD79,AD81,AD83,AD85)/SUM(AC5,AC7,AC9,AC11,AC13,AC15,AC17,AC19,AC21,AC23,AC25,AC27,AC29,AC31,AC33,AC35,AC37,AC39,AC41,AC43,AC45,AC47,AC49,AC51,AC53,AC55,AC57,AC59,AC61,AC63,AC65,AC67,AC69,AC71,AC73,AC75,AC77,AC79,AC81,AC83,AC85)*100,0)</f>
        <v>37.451235370611187</v>
      </c>
      <c r="AF3" s="1">
        <f>AVERAGE(AF5,AF7,AF9,AF11,AF13,AF15,AF17,AF19,AF21,AF23,AF25,AF27,AF29,AF31,AF33,AF35,AF37,AF39,AF41,AF43,AF45,AF47,AF49,AF51,AF53,AF55,AF57,AF59,AF61,AF63,AF65,AF67,AF69,AF71,AF73,AF75,AF77,AF79,AF81,AF83,AF85)</f>
        <v>2.8</v>
      </c>
    </row>
    <row r="4" spans="1:32" x14ac:dyDescent="0.25">
      <c r="A4" s="15" t="s">
        <v>19</v>
      </c>
      <c r="B4" s="17" t="s">
        <v>20</v>
      </c>
      <c r="C4" s="15" t="s">
        <v>21</v>
      </c>
      <c r="D4" s="15">
        <v>102</v>
      </c>
      <c r="E4" s="4" t="s">
        <v>17</v>
      </c>
      <c r="F4" s="4" t="s">
        <v>22</v>
      </c>
      <c r="G4">
        <v>1.58</v>
      </c>
      <c r="H4" s="4">
        <v>16</v>
      </c>
      <c r="I4" s="4">
        <v>1</v>
      </c>
      <c r="J4" s="4">
        <v>6.25</v>
      </c>
      <c r="K4" s="4">
        <v>39</v>
      </c>
      <c r="L4" s="4">
        <v>10</v>
      </c>
      <c r="M4" s="4">
        <v>25.64</v>
      </c>
      <c r="N4" s="4">
        <v>2</v>
      </c>
      <c r="O4" s="4">
        <v>1</v>
      </c>
      <c r="P4" s="4">
        <v>50</v>
      </c>
      <c r="Q4">
        <v>11</v>
      </c>
      <c r="R4">
        <v>3</v>
      </c>
      <c r="S4">
        <v>27.27</v>
      </c>
      <c r="T4">
        <v>3</v>
      </c>
      <c r="U4">
        <v>1</v>
      </c>
      <c r="V4">
        <v>33.33</v>
      </c>
      <c r="W4">
        <v>0</v>
      </c>
      <c r="X4">
        <v>0</v>
      </c>
      <c r="Y4">
        <v>0</v>
      </c>
      <c r="Z4" s="4">
        <v>16</v>
      </c>
      <c r="AA4" s="4">
        <v>2</v>
      </c>
      <c r="AB4" s="4">
        <v>12.5</v>
      </c>
      <c r="AC4" s="4">
        <v>76</v>
      </c>
      <c r="AD4" s="4">
        <v>29</v>
      </c>
      <c r="AE4" s="4">
        <v>38.159999999999997</v>
      </c>
      <c r="AF4">
        <v>2</v>
      </c>
    </row>
    <row r="5" spans="1:32" x14ac:dyDescent="0.25">
      <c r="A5" s="15" t="s">
        <v>19</v>
      </c>
      <c r="B5" s="17" t="s">
        <v>20</v>
      </c>
      <c r="C5" s="15" t="s">
        <v>21</v>
      </c>
      <c r="D5" s="15">
        <v>102</v>
      </c>
      <c r="E5" s="5" t="s">
        <v>23</v>
      </c>
      <c r="F5" s="5" t="s">
        <v>24</v>
      </c>
      <c r="G5">
        <v>0.49</v>
      </c>
      <c r="H5" s="4">
        <v>7</v>
      </c>
      <c r="I5" s="4">
        <v>2</v>
      </c>
      <c r="J5" s="4">
        <v>28.57</v>
      </c>
      <c r="K5" s="4">
        <v>17</v>
      </c>
      <c r="L5" s="4">
        <v>4</v>
      </c>
      <c r="M5" s="4">
        <v>23.53</v>
      </c>
      <c r="N5" s="4">
        <v>0</v>
      </c>
      <c r="O5" s="4">
        <v>0</v>
      </c>
      <c r="P5" s="4">
        <v>0</v>
      </c>
      <c r="Q5">
        <v>3</v>
      </c>
      <c r="R5">
        <v>2</v>
      </c>
      <c r="S5">
        <v>66.67</v>
      </c>
      <c r="T5">
        <v>2</v>
      </c>
      <c r="U5">
        <v>0</v>
      </c>
      <c r="V5">
        <v>0</v>
      </c>
      <c r="W5">
        <v>0</v>
      </c>
      <c r="X5">
        <v>0</v>
      </c>
      <c r="Y5">
        <v>0</v>
      </c>
      <c r="Z5" s="4">
        <v>6</v>
      </c>
      <c r="AA5" s="4">
        <v>0</v>
      </c>
      <c r="AB5" s="4">
        <v>0</v>
      </c>
      <c r="AC5" s="4">
        <v>76</v>
      </c>
      <c r="AD5" s="4">
        <v>24</v>
      </c>
      <c r="AE5" s="4">
        <v>31.58</v>
      </c>
      <c r="AF5">
        <v>3</v>
      </c>
    </row>
    <row r="6" spans="1:32" x14ac:dyDescent="0.25">
      <c r="A6" s="15" t="s">
        <v>25</v>
      </c>
      <c r="B6" s="17" t="s">
        <v>26</v>
      </c>
      <c r="C6" s="15" t="s">
        <v>21</v>
      </c>
      <c r="D6" s="15">
        <v>96</v>
      </c>
      <c r="E6" t="s">
        <v>17</v>
      </c>
      <c r="F6" t="s">
        <v>27</v>
      </c>
      <c r="G6">
        <v>1.35</v>
      </c>
      <c r="H6" s="4">
        <v>6</v>
      </c>
      <c r="I6" s="4">
        <v>2</v>
      </c>
      <c r="J6" s="4">
        <v>33.33</v>
      </c>
      <c r="K6" s="4">
        <v>48</v>
      </c>
      <c r="L6" s="4">
        <v>3</v>
      </c>
      <c r="M6" s="4">
        <v>6.25</v>
      </c>
      <c r="N6" s="4">
        <v>0</v>
      </c>
      <c r="O6" s="4">
        <v>0</v>
      </c>
      <c r="P6" s="4">
        <v>0</v>
      </c>
      <c r="Q6">
        <v>9</v>
      </c>
      <c r="R6">
        <v>1</v>
      </c>
      <c r="S6">
        <v>11.11</v>
      </c>
      <c r="T6">
        <v>4</v>
      </c>
      <c r="U6">
        <v>2</v>
      </c>
      <c r="V6">
        <v>50</v>
      </c>
      <c r="W6">
        <v>0</v>
      </c>
      <c r="X6">
        <v>0</v>
      </c>
      <c r="Y6">
        <v>0</v>
      </c>
      <c r="Z6" s="4">
        <v>38</v>
      </c>
      <c r="AA6" s="4">
        <v>12</v>
      </c>
      <c r="AB6" s="4">
        <v>31.58</v>
      </c>
      <c r="AC6" s="4">
        <v>115</v>
      </c>
      <c r="AD6" s="4">
        <v>40</v>
      </c>
      <c r="AE6" s="4">
        <v>34.78</v>
      </c>
      <c r="AF6">
        <v>5</v>
      </c>
    </row>
    <row r="7" spans="1:32" x14ac:dyDescent="0.25">
      <c r="A7" s="15" t="s">
        <v>25</v>
      </c>
      <c r="B7" s="17" t="s">
        <v>26</v>
      </c>
      <c r="C7" s="15" t="s">
        <v>21</v>
      </c>
      <c r="D7" s="15">
        <v>96</v>
      </c>
      <c r="E7" t="s">
        <v>28</v>
      </c>
      <c r="F7" t="s">
        <v>29</v>
      </c>
      <c r="G7">
        <v>0.99</v>
      </c>
      <c r="H7" s="4">
        <v>8</v>
      </c>
      <c r="I7" s="4">
        <v>3</v>
      </c>
      <c r="J7" s="4">
        <v>37.5</v>
      </c>
      <c r="K7" s="4">
        <v>16</v>
      </c>
      <c r="L7" s="4">
        <v>6</v>
      </c>
      <c r="M7" s="4">
        <v>37.5</v>
      </c>
      <c r="N7" s="4">
        <v>2</v>
      </c>
      <c r="O7" s="4">
        <v>0</v>
      </c>
      <c r="P7" s="4">
        <v>0</v>
      </c>
      <c r="Q7">
        <v>2</v>
      </c>
      <c r="R7">
        <v>1</v>
      </c>
      <c r="S7">
        <v>50</v>
      </c>
      <c r="T7">
        <v>1</v>
      </c>
      <c r="U7">
        <v>0</v>
      </c>
      <c r="V7">
        <v>0</v>
      </c>
      <c r="W7">
        <v>0</v>
      </c>
      <c r="X7">
        <v>0</v>
      </c>
      <c r="Y7">
        <v>0</v>
      </c>
      <c r="Z7" s="4">
        <v>7</v>
      </c>
      <c r="AA7" s="4">
        <v>1</v>
      </c>
      <c r="AB7" s="4">
        <v>14.29</v>
      </c>
      <c r="AC7" s="4">
        <v>68</v>
      </c>
      <c r="AD7" s="4">
        <v>22</v>
      </c>
      <c r="AE7" s="4">
        <v>32.35</v>
      </c>
      <c r="AF7">
        <v>0</v>
      </c>
    </row>
    <row r="8" spans="1:32" x14ac:dyDescent="0.25">
      <c r="A8" s="15" t="s">
        <v>30</v>
      </c>
      <c r="B8" s="17" t="s">
        <v>31</v>
      </c>
      <c r="C8" s="15" t="s">
        <v>32</v>
      </c>
      <c r="D8" s="15">
        <v>94</v>
      </c>
      <c r="E8" t="s">
        <v>17</v>
      </c>
      <c r="F8" t="s">
        <v>33</v>
      </c>
      <c r="G8">
        <v>0.22</v>
      </c>
      <c r="H8" s="4">
        <v>4</v>
      </c>
      <c r="I8" s="4">
        <v>2</v>
      </c>
      <c r="J8" s="4">
        <v>50</v>
      </c>
      <c r="K8" s="4">
        <v>25</v>
      </c>
      <c r="L8" s="4">
        <v>3</v>
      </c>
      <c r="M8" s="4">
        <v>12</v>
      </c>
      <c r="N8" s="4">
        <v>0</v>
      </c>
      <c r="O8" s="4">
        <v>0</v>
      </c>
      <c r="P8" s="4">
        <v>0</v>
      </c>
      <c r="Q8">
        <v>3</v>
      </c>
      <c r="R8">
        <v>1</v>
      </c>
      <c r="S8">
        <v>33.33</v>
      </c>
      <c r="T8">
        <v>2</v>
      </c>
      <c r="U8">
        <v>0</v>
      </c>
      <c r="V8">
        <v>0</v>
      </c>
      <c r="W8">
        <v>0</v>
      </c>
      <c r="X8">
        <v>0</v>
      </c>
      <c r="Y8">
        <v>0</v>
      </c>
      <c r="Z8" s="4">
        <v>9</v>
      </c>
      <c r="AA8" s="4">
        <v>3</v>
      </c>
      <c r="AB8" s="4">
        <v>33.33</v>
      </c>
      <c r="AC8" s="4">
        <v>102</v>
      </c>
      <c r="AD8" s="4">
        <v>36</v>
      </c>
      <c r="AE8" s="4">
        <v>35.29</v>
      </c>
      <c r="AF8">
        <v>0</v>
      </c>
    </row>
    <row r="9" spans="1:32" x14ac:dyDescent="0.25">
      <c r="A9" s="15" t="s">
        <v>30</v>
      </c>
      <c r="B9" s="17" t="s">
        <v>31</v>
      </c>
      <c r="C9" s="15" t="s">
        <v>32</v>
      </c>
      <c r="D9" s="15">
        <v>94</v>
      </c>
      <c r="E9" t="s">
        <v>34</v>
      </c>
      <c r="F9" t="s">
        <v>35</v>
      </c>
      <c r="G9">
        <v>1.43</v>
      </c>
      <c r="H9" s="4">
        <v>10</v>
      </c>
      <c r="I9" s="4">
        <v>4</v>
      </c>
      <c r="J9" s="4">
        <v>40</v>
      </c>
      <c r="K9" s="4">
        <v>30</v>
      </c>
      <c r="L9" s="4">
        <v>7</v>
      </c>
      <c r="M9" s="4">
        <v>23.33</v>
      </c>
      <c r="N9" s="4">
        <v>2</v>
      </c>
      <c r="O9" s="4">
        <v>0</v>
      </c>
      <c r="P9" s="4">
        <v>0</v>
      </c>
      <c r="Q9">
        <v>4</v>
      </c>
      <c r="R9">
        <v>1</v>
      </c>
      <c r="S9">
        <v>25</v>
      </c>
      <c r="T9">
        <v>4</v>
      </c>
      <c r="U9">
        <v>0</v>
      </c>
      <c r="V9">
        <v>0</v>
      </c>
      <c r="W9">
        <v>1</v>
      </c>
      <c r="X9">
        <v>1</v>
      </c>
      <c r="Y9">
        <v>100</v>
      </c>
      <c r="Z9" s="4">
        <v>13</v>
      </c>
      <c r="AA9" s="4">
        <v>2</v>
      </c>
      <c r="AB9" s="4">
        <v>15.38</v>
      </c>
      <c r="AC9" s="4">
        <v>84</v>
      </c>
      <c r="AD9" s="4">
        <v>27</v>
      </c>
      <c r="AE9" s="4">
        <v>32.14</v>
      </c>
      <c r="AF9">
        <v>6</v>
      </c>
    </row>
    <row r="10" spans="1:32" x14ac:dyDescent="0.25">
      <c r="A10" s="15" t="s">
        <v>36</v>
      </c>
      <c r="B10" s="17" t="s">
        <v>37</v>
      </c>
      <c r="C10" s="15" t="s">
        <v>21</v>
      </c>
      <c r="D10" s="15">
        <v>99</v>
      </c>
      <c r="E10" t="s">
        <v>17</v>
      </c>
      <c r="F10" t="s">
        <v>38</v>
      </c>
      <c r="G10">
        <v>0.05</v>
      </c>
      <c r="H10" s="4">
        <v>1</v>
      </c>
      <c r="I10" s="4">
        <v>0</v>
      </c>
      <c r="J10" s="4">
        <v>0</v>
      </c>
      <c r="K10" s="4">
        <v>16</v>
      </c>
      <c r="L10" s="4">
        <v>1</v>
      </c>
      <c r="M10" s="4">
        <v>6.25</v>
      </c>
      <c r="N10" s="4">
        <v>0</v>
      </c>
      <c r="O10" s="4">
        <v>0</v>
      </c>
      <c r="P10" s="4">
        <v>0</v>
      </c>
      <c r="Q10">
        <v>1</v>
      </c>
      <c r="R10">
        <v>0</v>
      </c>
      <c r="S10">
        <v>0</v>
      </c>
      <c r="T10">
        <v>1</v>
      </c>
      <c r="U10">
        <v>0</v>
      </c>
      <c r="V10">
        <v>0</v>
      </c>
      <c r="W10">
        <v>0</v>
      </c>
      <c r="X10">
        <v>0</v>
      </c>
      <c r="Y10">
        <v>0</v>
      </c>
      <c r="Z10" s="4">
        <v>6</v>
      </c>
      <c r="AA10" s="4">
        <v>2</v>
      </c>
      <c r="AB10" s="4">
        <v>33.33</v>
      </c>
      <c r="AC10" s="4">
        <v>92</v>
      </c>
      <c r="AD10" s="4">
        <v>28</v>
      </c>
      <c r="AE10" s="4">
        <v>30.43</v>
      </c>
      <c r="AF10">
        <v>0</v>
      </c>
    </row>
    <row r="11" spans="1:32" x14ac:dyDescent="0.25">
      <c r="A11" s="15" t="s">
        <v>36</v>
      </c>
      <c r="B11" s="17" t="s">
        <v>37</v>
      </c>
      <c r="C11" s="15" t="s">
        <v>21</v>
      </c>
      <c r="D11" s="15">
        <v>99</v>
      </c>
      <c r="E11" t="s">
        <v>39</v>
      </c>
      <c r="F11" t="s">
        <v>22</v>
      </c>
      <c r="G11">
        <v>1.74</v>
      </c>
      <c r="H11" s="4">
        <v>20</v>
      </c>
      <c r="I11" s="4">
        <v>6</v>
      </c>
      <c r="J11" s="4">
        <v>30</v>
      </c>
      <c r="K11" s="4">
        <v>50</v>
      </c>
      <c r="L11" s="4">
        <v>8</v>
      </c>
      <c r="M11" s="4">
        <v>16</v>
      </c>
      <c r="N11" s="4">
        <v>0</v>
      </c>
      <c r="O11" s="4">
        <v>0</v>
      </c>
      <c r="P11" s="4">
        <v>0</v>
      </c>
      <c r="Q11">
        <v>13</v>
      </c>
      <c r="R11">
        <v>7</v>
      </c>
      <c r="S11">
        <v>53.85</v>
      </c>
      <c r="T11">
        <v>6</v>
      </c>
      <c r="U11">
        <v>2</v>
      </c>
      <c r="V11">
        <v>33.33</v>
      </c>
      <c r="W11">
        <v>0</v>
      </c>
      <c r="X11">
        <v>0</v>
      </c>
      <c r="Y11">
        <v>0</v>
      </c>
      <c r="Z11" s="4">
        <v>30</v>
      </c>
      <c r="AA11" s="4">
        <v>8</v>
      </c>
      <c r="AB11" s="4">
        <v>26.67</v>
      </c>
      <c r="AC11" s="4">
        <v>100</v>
      </c>
      <c r="AD11" s="4">
        <v>37</v>
      </c>
      <c r="AE11" s="4">
        <v>37</v>
      </c>
      <c r="AF11">
        <v>0</v>
      </c>
    </row>
    <row r="12" spans="1:32" x14ac:dyDescent="0.25">
      <c r="A12" s="15" t="s">
        <v>40</v>
      </c>
      <c r="B12" s="17" t="s">
        <v>41</v>
      </c>
      <c r="C12" s="15" t="s">
        <v>42</v>
      </c>
      <c r="D12" s="15">
        <v>95</v>
      </c>
      <c r="E12" t="s">
        <v>17</v>
      </c>
      <c r="F12" t="s">
        <v>43</v>
      </c>
      <c r="G12">
        <v>0.11</v>
      </c>
      <c r="H12" s="4">
        <v>4</v>
      </c>
      <c r="I12" s="4">
        <v>0</v>
      </c>
      <c r="J12" s="4">
        <v>0</v>
      </c>
      <c r="K12" s="4">
        <v>20</v>
      </c>
      <c r="L12" s="4">
        <v>3</v>
      </c>
      <c r="M12" s="4">
        <v>15</v>
      </c>
      <c r="N12" s="4">
        <v>2</v>
      </c>
      <c r="O12" s="4">
        <v>1</v>
      </c>
      <c r="P12" s="4">
        <v>50</v>
      </c>
      <c r="Q12">
        <v>3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 s="4">
        <v>9</v>
      </c>
      <c r="AA12" s="4">
        <v>3</v>
      </c>
      <c r="AB12" s="4">
        <v>33.33</v>
      </c>
      <c r="AC12" s="4">
        <v>107</v>
      </c>
      <c r="AD12" s="4">
        <v>36</v>
      </c>
      <c r="AE12" s="4">
        <v>33.64</v>
      </c>
      <c r="AF12">
        <v>1</v>
      </c>
    </row>
    <row r="13" spans="1:32" x14ac:dyDescent="0.25">
      <c r="A13" s="15" t="s">
        <v>40</v>
      </c>
      <c r="B13" s="17" t="s">
        <v>41</v>
      </c>
      <c r="C13" s="15" t="s">
        <v>42</v>
      </c>
      <c r="D13" s="15">
        <v>95</v>
      </c>
      <c r="E13" t="s">
        <v>44</v>
      </c>
      <c r="F13" t="s">
        <v>45</v>
      </c>
      <c r="G13">
        <v>1.55</v>
      </c>
      <c r="H13" s="4">
        <v>12</v>
      </c>
      <c r="I13" s="4">
        <v>7</v>
      </c>
      <c r="J13" s="4">
        <v>58.33</v>
      </c>
      <c r="K13" s="4">
        <v>35</v>
      </c>
      <c r="L13" s="4">
        <v>9</v>
      </c>
      <c r="M13" s="4">
        <v>25.71</v>
      </c>
      <c r="N13" s="4">
        <v>3</v>
      </c>
      <c r="O13" s="4">
        <v>0</v>
      </c>
      <c r="P13" s="4">
        <v>0</v>
      </c>
      <c r="Q13">
        <v>1</v>
      </c>
      <c r="R13">
        <v>1</v>
      </c>
      <c r="S13">
        <v>100</v>
      </c>
      <c r="T13">
        <v>2</v>
      </c>
      <c r="U13">
        <v>0</v>
      </c>
      <c r="V13">
        <v>0</v>
      </c>
      <c r="W13">
        <v>0</v>
      </c>
      <c r="X13">
        <v>0</v>
      </c>
      <c r="Y13">
        <v>0</v>
      </c>
      <c r="Z13" s="4">
        <v>12</v>
      </c>
      <c r="AA13" s="4">
        <v>4</v>
      </c>
      <c r="AB13" s="4">
        <v>33.33</v>
      </c>
      <c r="AC13" s="4">
        <v>55</v>
      </c>
      <c r="AD13" s="4">
        <v>19</v>
      </c>
      <c r="AE13" s="4">
        <v>34.549999999999997</v>
      </c>
      <c r="AF13">
        <v>5</v>
      </c>
    </row>
    <row r="14" spans="1:32" x14ac:dyDescent="0.25">
      <c r="A14" s="15" t="s">
        <v>46</v>
      </c>
      <c r="B14" s="17" t="s">
        <v>47</v>
      </c>
      <c r="C14" s="15" t="s">
        <v>32</v>
      </c>
      <c r="D14" s="15">
        <v>90</v>
      </c>
      <c r="E14" t="s">
        <v>17</v>
      </c>
      <c r="F14" t="s">
        <v>24</v>
      </c>
      <c r="G14">
        <v>0.61</v>
      </c>
      <c r="H14" s="4">
        <v>7</v>
      </c>
      <c r="I14" s="4">
        <v>2</v>
      </c>
      <c r="J14" s="4">
        <v>28.57</v>
      </c>
      <c r="K14" s="4">
        <v>29</v>
      </c>
      <c r="L14" s="4">
        <v>4</v>
      </c>
      <c r="M14" s="4">
        <v>13.79</v>
      </c>
      <c r="N14" s="4">
        <v>1</v>
      </c>
      <c r="O14" s="4">
        <v>0</v>
      </c>
      <c r="P14" s="4">
        <v>0</v>
      </c>
      <c r="Q14">
        <v>5</v>
      </c>
      <c r="R14">
        <v>1</v>
      </c>
      <c r="S14">
        <v>20</v>
      </c>
      <c r="T14">
        <v>2</v>
      </c>
      <c r="U14">
        <v>1</v>
      </c>
      <c r="V14">
        <v>50</v>
      </c>
      <c r="W14">
        <v>0</v>
      </c>
      <c r="X14">
        <v>0</v>
      </c>
      <c r="Y14">
        <v>0</v>
      </c>
      <c r="Z14" s="4">
        <v>16</v>
      </c>
      <c r="AA14" s="4">
        <v>3</v>
      </c>
      <c r="AB14" s="4">
        <v>18.75</v>
      </c>
      <c r="AC14" s="4">
        <v>77</v>
      </c>
      <c r="AD14" s="4">
        <v>27</v>
      </c>
      <c r="AE14" s="4">
        <v>35.06</v>
      </c>
      <c r="AF14">
        <v>1</v>
      </c>
    </row>
    <row r="15" spans="1:32" x14ac:dyDescent="0.25">
      <c r="A15" s="15" t="s">
        <v>46</v>
      </c>
      <c r="B15" s="17" t="s">
        <v>47</v>
      </c>
      <c r="C15" s="15" t="s">
        <v>32</v>
      </c>
      <c r="D15" s="15">
        <v>90</v>
      </c>
      <c r="E15" t="s">
        <v>48</v>
      </c>
      <c r="F15" t="s">
        <v>49</v>
      </c>
      <c r="G15">
        <v>3.9</v>
      </c>
      <c r="H15" s="4">
        <v>20</v>
      </c>
      <c r="I15" s="4">
        <v>9</v>
      </c>
      <c r="J15" s="4">
        <v>45</v>
      </c>
      <c r="K15" s="4">
        <v>31</v>
      </c>
      <c r="L15" s="4">
        <v>13</v>
      </c>
      <c r="M15" s="4">
        <v>41.94</v>
      </c>
      <c r="N15" s="4">
        <v>0</v>
      </c>
      <c r="O15" s="4">
        <v>0</v>
      </c>
      <c r="P15" s="4">
        <v>0</v>
      </c>
      <c r="Q15">
        <v>6</v>
      </c>
      <c r="R15">
        <v>4</v>
      </c>
      <c r="S15">
        <v>66.67</v>
      </c>
      <c r="T15">
        <v>0</v>
      </c>
      <c r="U15">
        <v>0</v>
      </c>
      <c r="V15">
        <v>0</v>
      </c>
      <c r="W15">
        <v>1</v>
      </c>
      <c r="X15">
        <v>0</v>
      </c>
      <c r="Y15">
        <v>0</v>
      </c>
      <c r="Z15" s="4">
        <v>13</v>
      </c>
      <c r="AA15" s="4">
        <v>5</v>
      </c>
      <c r="AB15" s="4">
        <v>38.46</v>
      </c>
      <c r="AC15" s="4">
        <v>71</v>
      </c>
      <c r="AD15" s="4">
        <v>28</v>
      </c>
      <c r="AE15" s="4">
        <v>39.44</v>
      </c>
      <c r="AF15">
        <v>0</v>
      </c>
    </row>
    <row r="16" spans="1:32" x14ac:dyDescent="0.25">
      <c r="A16" s="15" t="s">
        <v>46</v>
      </c>
      <c r="B16" s="18" t="s">
        <v>50</v>
      </c>
      <c r="C16" s="15" t="s">
        <v>32</v>
      </c>
      <c r="D16" s="15">
        <v>91</v>
      </c>
      <c r="E16" t="s">
        <v>17</v>
      </c>
      <c r="F16" t="s">
        <v>51</v>
      </c>
      <c r="G16">
        <v>0.98</v>
      </c>
      <c r="H16" s="4">
        <v>11</v>
      </c>
      <c r="I16" s="4">
        <v>1</v>
      </c>
      <c r="J16" s="4">
        <v>9.09</v>
      </c>
      <c r="K16" s="4">
        <v>21</v>
      </c>
      <c r="L16" s="4">
        <v>3</v>
      </c>
      <c r="M16" s="4">
        <v>14.29</v>
      </c>
      <c r="N16" s="4">
        <v>2</v>
      </c>
      <c r="O16" s="4">
        <v>2</v>
      </c>
      <c r="P16" s="4">
        <v>100</v>
      </c>
      <c r="Q16">
        <v>4</v>
      </c>
      <c r="R16">
        <v>3</v>
      </c>
      <c r="S16">
        <v>75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 s="4">
        <v>14</v>
      </c>
      <c r="AA16" s="4">
        <v>4</v>
      </c>
      <c r="AB16" s="4">
        <v>28.57</v>
      </c>
      <c r="AC16" s="4">
        <v>86</v>
      </c>
      <c r="AD16" s="4">
        <v>37</v>
      </c>
      <c r="AE16" s="4">
        <v>43.02</v>
      </c>
      <c r="AF16">
        <v>2</v>
      </c>
    </row>
    <row r="17" spans="1:32" x14ac:dyDescent="0.25">
      <c r="A17" s="15" t="s">
        <v>46</v>
      </c>
      <c r="B17" s="18" t="s">
        <v>50</v>
      </c>
      <c r="C17" s="15" t="s">
        <v>32</v>
      </c>
      <c r="D17" s="15">
        <v>91</v>
      </c>
      <c r="E17" t="s">
        <v>52</v>
      </c>
      <c r="F17" t="s">
        <v>53</v>
      </c>
      <c r="G17">
        <v>1.74</v>
      </c>
      <c r="H17" s="4">
        <v>12</v>
      </c>
      <c r="I17" s="4">
        <v>6</v>
      </c>
      <c r="J17" s="4">
        <v>50</v>
      </c>
      <c r="K17" s="4">
        <v>25</v>
      </c>
      <c r="L17" s="4">
        <v>5</v>
      </c>
      <c r="M17" s="4">
        <v>20</v>
      </c>
      <c r="N17" s="4">
        <v>7</v>
      </c>
      <c r="O17" s="4">
        <v>4</v>
      </c>
      <c r="P17" s="4">
        <v>57.14</v>
      </c>
      <c r="Q17">
        <v>1</v>
      </c>
      <c r="R17">
        <v>0</v>
      </c>
      <c r="S17">
        <v>0</v>
      </c>
      <c r="T17">
        <v>4</v>
      </c>
      <c r="U17">
        <v>2</v>
      </c>
      <c r="V17">
        <v>50</v>
      </c>
      <c r="W17">
        <v>0</v>
      </c>
      <c r="X17">
        <v>0</v>
      </c>
      <c r="Y17">
        <v>0</v>
      </c>
      <c r="Z17" s="4">
        <v>12</v>
      </c>
      <c r="AA17" s="4">
        <v>6</v>
      </c>
      <c r="AB17" s="4">
        <v>50</v>
      </c>
      <c r="AC17" s="4">
        <v>62</v>
      </c>
      <c r="AD17" s="4">
        <v>28</v>
      </c>
      <c r="AE17" s="4">
        <v>45.16</v>
      </c>
      <c r="AF17">
        <v>3</v>
      </c>
    </row>
    <row r="18" spans="1:32" x14ac:dyDescent="0.25">
      <c r="A18" s="15" t="s">
        <v>54</v>
      </c>
      <c r="B18" s="18" t="s">
        <v>55</v>
      </c>
      <c r="C18" s="15" t="s">
        <v>32</v>
      </c>
      <c r="D18" s="15">
        <v>90</v>
      </c>
      <c r="E18" t="s">
        <v>17</v>
      </c>
      <c r="F18" t="s">
        <v>24</v>
      </c>
      <c r="G18">
        <v>1.73</v>
      </c>
      <c r="H18" s="4">
        <v>13</v>
      </c>
      <c r="I18" s="4">
        <v>9</v>
      </c>
      <c r="J18" s="4">
        <v>69.23</v>
      </c>
      <c r="K18" s="4">
        <v>29</v>
      </c>
      <c r="L18" s="4">
        <v>8</v>
      </c>
      <c r="M18" s="4">
        <v>27.59</v>
      </c>
      <c r="N18" s="4">
        <v>2</v>
      </c>
      <c r="O18" s="4">
        <v>1</v>
      </c>
      <c r="P18" s="4">
        <v>50</v>
      </c>
      <c r="Q18">
        <v>2</v>
      </c>
      <c r="R18">
        <v>1</v>
      </c>
      <c r="S18">
        <v>50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 s="4">
        <v>14</v>
      </c>
      <c r="AA18" s="4">
        <v>5</v>
      </c>
      <c r="AB18" s="4">
        <v>35.71</v>
      </c>
      <c r="AC18" s="4">
        <v>84</v>
      </c>
      <c r="AD18" s="4">
        <v>27</v>
      </c>
      <c r="AE18" s="4">
        <v>32.14</v>
      </c>
      <c r="AF18">
        <v>3</v>
      </c>
    </row>
    <row r="19" spans="1:32" x14ac:dyDescent="0.25">
      <c r="A19" s="15" t="s">
        <v>54</v>
      </c>
      <c r="B19" s="18" t="s">
        <v>55</v>
      </c>
      <c r="C19" s="15" t="s">
        <v>32</v>
      </c>
      <c r="D19" s="15">
        <v>90</v>
      </c>
      <c r="E19" t="s">
        <v>56</v>
      </c>
      <c r="F19" t="s">
        <v>57</v>
      </c>
      <c r="G19">
        <v>1.35</v>
      </c>
      <c r="H19" s="4">
        <v>10</v>
      </c>
      <c r="I19" s="4">
        <v>7</v>
      </c>
      <c r="J19" s="4">
        <v>70</v>
      </c>
      <c r="K19" s="4">
        <v>18</v>
      </c>
      <c r="L19" s="4">
        <v>3</v>
      </c>
      <c r="M19" s="4">
        <v>16.670000000000002</v>
      </c>
      <c r="N19" s="4">
        <v>7</v>
      </c>
      <c r="O19" s="4">
        <v>3</v>
      </c>
      <c r="P19" s="4">
        <v>42.86</v>
      </c>
      <c r="Q19">
        <v>3</v>
      </c>
      <c r="R19">
        <v>2</v>
      </c>
      <c r="S19">
        <v>66.67</v>
      </c>
      <c r="T19">
        <v>1</v>
      </c>
      <c r="U19">
        <v>0</v>
      </c>
      <c r="V19">
        <v>0</v>
      </c>
      <c r="W19">
        <v>0</v>
      </c>
      <c r="X19">
        <v>0</v>
      </c>
      <c r="Y19">
        <v>0</v>
      </c>
      <c r="Z19" s="4">
        <v>10</v>
      </c>
      <c r="AA19" s="4">
        <v>3</v>
      </c>
      <c r="AB19" s="4">
        <v>30</v>
      </c>
      <c r="AC19" s="4">
        <v>76</v>
      </c>
      <c r="AD19" s="4">
        <v>38</v>
      </c>
      <c r="AE19" s="4">
        <v>50</v>
      </c>
      <c r="AF19">
        <v>6</v>
      </c>
    </row>
    <row r="20" spans="1:32" x14ac:dyDescent="0.25">
      <c r="A20" s="15" t="s">
        <v>58</v>
      </c>
      <c r="B20" s="18" t="s">
        <v>59</v>
      </c>
      <c r="C20" s="15" t="s">
        <v>21</v>
      </c>
      <c r="D20" s="15">
        <v>100</v>
      </c>
      <c r="E20" t="s">
        <v>17</v>
      </c>
      <c r="F20" t="s">
        <v>60</v>
      </c>
      <c r="G20">
        <v>2.36</v>
      </c>
      <c r="H20" s="4">
        <v>10</v>
      </c>
      <c r="I20" s="4">
        <v>5</v>
      </c>
      <c r="J20" s="4">
        <v>50</v>
      </c>
      <c r="K20" s="4">
        <v>28</v>
      </c>
      <c r="L20" s="4">
        <v>4</v>
      </c>
      <c r="M20" s="4">
        <v>14.29</v>
      </c>
      <c r="N20" s="4">
        <v>0</v>
      </c>
      <c r="O20" s="4">
        <v>0</v>
      </c>
      <c r="P20" s="4">
        <v>0</v>
      </c>
      <c r="Q20">
        <v>8</v>
      </c>
      <c r="R20">
        <v>1</v>
      </c>
      <c r="S20">
        <v>12.5</v>
      </c>
      <c r="T20">
        <v>4</v>
      </c>
      <c r="U20">
        <v>2</v>
      </c>
      <c r="V20">
        <v>50</v>
      </c>
      <c r="W20">
        <v>2</v>
      </c>
      <c r="X20">
        <v>2</v>
      </c>
      <c r="Y20">
        <v>100</v>
      </c>
      <c r="Z20" s="4">
        <v>15</v>
      </c>
      <c r="AA20" s="4">
        <v>5</v>
      </c>
      <c r="AB20" s="4">
        <v>33.33</v>
      </c>
      <c r="AC20" s="4">
        <v>124</v>
      </c>
      <c r="AD20" s="4">
        <v>44</v>
      </c>
      <c r="AE20" s="4">
        <v>35.479999999999997</v>
      </c>
      <c r="AF20">
        <v>2</v>
      </c>
    </row>
    <row r="21" spans="1:32" x14ac:dyDescent="0.25">
      <c r="A21" s="15" t="s">
        <v>58</v>
      </c>
      <c r="B21" s="18" t="s">
        <v>59</v>
      </c>
      <c r="C21" s="15" t="s">
        <v>21</v>
      </c>
      <c r="D21" s="15">
        <v>100</v>
      </c>
      <c r="E21" t="s">
        <v>61</v>
      </c>
      <c r="F21" t="s">
        <v>62</v>
      </c>
      <c r="G21">
        <v>2.23</v>
      </c>
      <c r="H21" s="4">
        <v>11</v>
      </c>
      <c r="I21" s="4">
        <v>7</v>
      </c>
      <c r="J21" s="4">
        <v>63.64</v>
      </c>
      <c r="K21" s="4">
        <v>25</v>
      </c>
      <c r="L21" s="4">
        <v>5</v>
      </c>
      <c r="M21" s="4">
        <v>20</v>
      </c>
      <c r="N21" s="4">
        <v>5</v>
      </c>
      <c r="O21" s="4">
        <v>2</v>
      </c>
      <c r="P21" s="4">
        <v>40</v>
      </c>
      <c r="Q21">
        <v>4</v>
      </c>
      <c r="R21">
        <v>3</v>
      </c>
      <c r="S21">
        <v>75</v>
      </c>
      <c r="T21">
        <v>3</v>
      </c>
      <c r="U21">
        <v>1</v>
      </c>
      <c r="V21">
        <v>33.33</v>
      </c>
      <c r="W21">
        <v>0</v>
      </c>
      <c r="X21">
        <v>0</v>
      </c>
      <c r="Y21">
        <v>0</v>
      </c>
      <c r="Z21" s="4">
        <v>18</v>
      </c>
      <c r="AA21" s="4">
        <v>9</v>
      </c>
      <c r="AB21" s="4">
        <v>50</v>
      </c>
      <c r="AC21" s="4">
        <v>104</v>
      </c>
      <c r="AD21" s="4">
        <v>36</v>
      </c>
      <c r="AE21" s="4">
        <v>34.619999999999997</v>
      </c>
      <c r="AF21">
        <v>2</v>
      </c>
    </row>
    <row r="22" spans="1:32" x14ac:dyDescent="0.25">
      <c r="A22" s="15" t="s">
        <v>63</v>
      </c>
      <c r="B22" s="18" t="s">
        <v>64</v>
      </c>
      <c r="C22" s="15" t="s">
        <v>21</v>
      </c>
      <c r="D22" s="15">
        <v>100</v>
      </c>
      <c r="E22" t="s">
        <v>17</v>
      </c>
      <c r="F22" t="s">
        <v>65</v>
      </c>
      <c r="G22">
        <v>1.88</v>
      </c>
      <c r="H22" s="4">
        <v>7</v>
      </c>
      <c r="I22" s="4">
        <v>3</v>
      </c>
      <c r="J22" s="4">
        <v>42.86</v>
      </c>
      <c r="K22" s="4">
        <v>21</v>
      </c>
      <c r="L22" s="4">
        <v>5</v>
      </c>
      <c r="M22" s="4">
        <v>23.81</v>
      </c>
      <c r="N22" s="4">
        <v>2</v>
      </c>
      <c r="O22" s="4">
        <v>0</v>
      </c>
      <c r="P22" s="4">
        <v>0</v>
      </c>
      <c r="Q22">
        <v>2</v>
      </c>
      <c r="R22">
        <v>1</v>
      </c>
      <c r="S22">
        <v>50</v>
      </c>
      <c r="T22">
        <v>4</v>
      </c>
      <c r="U22">
        <v>0</v>
      </c>
      <c r="V22">
        <v>0</v>
      </c>
      <c r="W22">
        <v>0</v>
      </c>
      <c r="X22">
        <v>0</v>
      </c>
      <c r="Y22">
        <v>0</v>
      </c>
      <c r="Z22" s="4">
        <v>12</v>
      </c>
      <c r="AA22" s="4">
        <v>3</v>
      </c>
      <c r="AB22" s="4">
        <v>25</v>
      </c>
      <c r="AC22" s="4">
        <v>63</v>
      </c>
      <c r="AD22" s="4">
        <v>29</v>
      </c>
      <c r="AE22" s="4">
        <v>46.03</v>
      </c>
      <c r="AF22">
        <v>1</v>
      </c>
    </row>
    <row r="23" spans="1:32" x14ac:dyDescent="0.25">
      <c r="A23" s="15" t="s">
        <v>63</v>
      </c>
      <c r="B23" s="18" t="s">
        <v>64</v>
      </c>
      <c r="C23" s="15" t="s">
        <v>21</v>
      </c>
      <c r="D23" s="15">
        <v>100</v>
      </c>
      <c r="E23" t="s">
        <v>66</v>
      </c>
      <c r="F23" t="s">
        <v>67</v>
      </c>
      <c r="G23">
        <v>1.3</v>
      </c>
      <c r="H23" s="4">
        <v>11</v>
      </c>
      <c r="I23" s="4">
        <v>4</v>
      </c>
      <c r="J23" s="4">
        <v>36.36</v>
      </c>
      <c r="K23" s="4">
        <v>36</v>
      </c>
      <c r="L23" s="4">
        <v>7</v>
      </c>
      <c r="M23" s="4">
        <v>19.440000000000001</v>
      </c>
      <c r="N23" s="4">
        <v>5</v>
      </c>
      <c r="O23" s="4">
        <v>1</v>
      </c>
      <c r="P23" s="4">
        <v>20</v>
      </c>
      <c r="Q23">
        <v>7</v>
      </c>
      <c r="R23">
        <v>1</v>
      </c>
      <c r="S23">
        <v>14.29</v>
      </c>
      <c r="T23">
        <v>0</v>
      </c>
      <c r="U23">
        <v>1</v>
      </c>
      <c r="V23">
        <v>0</v>
      </c>
      <c r="W23">
        <v>1</v>
      </c>
      <c r="X23">
        <v>1</v>
      </c>
      <c r="Y23">
        <v>100</v>
      </c>
      <c r="Z23" s="4">
        <v>16</v>
      </c>
      <c r="AA23" s="4">
        <v>3</v>
      </c>
      <c r="AB23" s="4">
        <v>18.75</v>
      </c>
      <c r="AC23" s="4">
        <v>73</v>
      </c>
      <c r="AD23" s="4">
        <v>29</v>
      </c>
      <c r="AE23" s="4">
        <v>39.729999999999997</v>
      </c>
      <c r="AF23">
        <v>3</v>
      </c>
    </row>
  </sheetData>
  <mergeCells count="48">
    <mergeCell ref="A22:A23"/>
    <mergeCell ref="B22:B23"/>
    <mergeCell ref="C22:C23"/>
    <mergeCell ref="D22:D23"/>
    <mergeCell ref="A18:A19"/>
    <mergeCell ref="B18:B19"/>
    <mergeCell ref="C18:C19"/>
    <mergeCell ref="D18:D19"/>
    <mergeCell ref="A20:A21"/>
    <mergeCell ref="B20:B21"/>
    <mergeCell ref="C20:C21"/>
    <mergeCell ref="D20:D21"/>
    <mergeCell ref="A14:A15"/>
    <mergeCell ref="B14:B15"/>
    <mergeCell ref="C14:C15"/>
    <mergeCell ref="D14:D15"/>
    <mergeCell ref="A16:A17"/>
    <mergeCell ref="B16:B17"/>
    <mergeCell ref="C16:C17"/>
    <mergeCell ref="D16:D17"/>
    <mergeCell ref="A10:A11"/>
    <mergeCell ref="B10:B11"/>
    <mergeCell ref="C10:C11"/>
    <mergeCell ref="D10:D11"/>
    <mergeCell ref="A12:A13"/>
    <mergeCell ref="B12:B13"/>
    <mergeCell ref="C12:C13"/>
    <mergeCell ref="D12:D13"/>
    <mergeCell ref="A6:A7"/>
    <mergeCell ref="B6:B7"/>
    <mergeCell ref="C6:C7"/>
    <mergeCell ref="D6:D7"/>
    <mergeCell ref="A8:A9"/>
    <mergeCell ref="B8:B9"/>
    <mergeCell ref="C8:C9"/>
    <mergeCell ref="D8:D9"/>
    <mergeCell ref="Z1:AB1"/>
    <mergeCell ref="AC1:AE1"/>
    <mergeCell ref="A4:A5"/>
    <mergeCell ref="B4:B5"/>
    <mergeCell ref="C4:C5"/>
    <mergeCell ref="D4:D5"/>
    <mergeCell ref="H1:J1"/>
    <mergeCell ref="K1:M1"/>
    <mergeCell ref="N1:P1"/>
    <mergeCell ref="Q1:S1"/>
    <mergeCell ref="T1:V1"/>
    <mergeCell ref="W1:Y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Feuil2</vt:lpstr>
      <vt:lpstr>Feuil4</vt:lpstr>
      <vt:lpstr>Feuil3</vt:lpstr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Reda Belhoti</dc:creator>
  <cp:lastModifiedBy>Reda Belhoti</cp:lastModifiedBy>
  <dcterms:created xsi:type="dcterms:W3CDTF">2023-01-16T21:42:10Z</dcterms:created>
  <dcterms:modified xsi:type="dcterms:W3CDTF">2023-02-09T00:13:02Z</dcterms:modified>
</cp:coreProperties>
</file>