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m6p-my.sharepoint.com/personal/reda_nassif_emines_um6p_ma/Documents/Projet R.O/Liverable optimisation/"/>
    </mc:Choice>
  </mc:AlternateContent>
  <xr:revisionPtr revIDLastSave="1" documentId="13_ncr:1_{1E1568F8-EC20-4397-89A5-EC6B449F40F5}" xr6:coauthVersionLast="47" xr6:coauthVersionMax="47" xr10:uidLastSave="{898009D1-A9E1-4DAB-BB5D-04C458881E83}"/>
  <bookViews>
    <workbookView xWindow="-90" yWindow="-90" windowWidth="19380" windowHeight="10380" tabRatio="885" activeTab="7" xr2:uid="{00000000-000D-0000-FFFF-FFFF00000000}"/>
  </bookViews>
  <sheets>
    <sheet name="Options" sheetId="50" r:id="rId1"/>
    <sheet name="Inputs &gt;" sheetId="2" r:id="rId2"/>
    <sheet name="Cout de transport  Amont" sheetId="20" r:id="rId3"/>
    <sheet name="MP" sheetId="24" r:id="rId4"/>
    <sheet name="Blenders" sheetId="19" r:id="rId5"/>
    <sheet name="Cout de transport aval" sheetId="17" r:id="rId6"/>
    <sheet name="Stockage" sheetId="49" r:id="rId7"/>
    <sheet name="Demande" sheetId="40" r:id="rId8"/>
    <sheet name="Recettes" sheetId="38" r:id="rId9"/>
    <sheet name="Capacité source" sheetId="37" r:id="rId10"/>
  </sheets>
  <definedNames>
    <definedName name="_xlnm._FilterDatabase" localSheetId="4" hidden="1">Blenders!$A$1:$E$76</definedName>
    <definedName name="_xlnm._FilterDatabase" localSheetId="2" hidden="1">'Cout de transport  Amont'!$A$1:$F$76</definedName>
    <definedName name="_xlnm._FilterDatabase" localSheetId="5" hidden="1">'Cout de transport aval'!$A$1:$AJ$36</definedName>
    <definedName name="_xlnm._FilterDatabase" localSheetId="7" hidden="1">Demande!$A$1:$F$1</definedName>
    <definedName name="_xlnm._FilterDatabase" localSheetId="8" hidden="1">Recettes!$A$1:$I$583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38" l="1"/>
  <c r="G29" i="38"/>
  <c r="F29" i="38"/>
  <c r="E29" i="38"/>
  <c r="D29" i="38"/>
  <c r="C29" i="38"/>
  <c r="F260" i="38"/>
  <c r="E260" i="38"/>
  <c r="D260" i="38"/>
  <c r="H77" i="38"/>
  <c r="G77" i="38"/>
  <c r="F77" i="38"/>
  <c r="E77" i="38"/>
  <c r="F150" i="38"/>
  <c r="E150" i="38"/>
  <c r="D150" i="38"/>
  <c r="C150" i="38"/>
  <c r="B3" i="24"/>
  <c r="B6" i="37"/>
  <c r="B5" i="37"/>
  <c r="B4" i="37"/>
  <c r="C8" i="37"/>
  <c r="F3" i="37"/>
  <c r="F7" i="37"/>
  <c r="F2" i="37"/>
  <c r="E3" i="37"/>
  <c r="E7" i="37"/>
  <c r="E2" i="37"/>
  <c r="D3" i="37"/>
  <c r="D7" i="37"/>
  <c r="D2" i="37"/>
</calcChain>
</file>

<file path=xl/sharedStrings.xml><?xml version="1.0" encoding="utf-8"?>
<sst xmlns="http://schemas.openxmlformats.org/spreadsheetml/2006/main" count="1342" uniqueCount="95">
  <si>
    <t>Berrechid</t>
  </si>
  <si>
    <t>Casablanca</t>
  </si>
  <si>
    <t>Fes</t>
  </si>
  <si>
    <t>Agadir Ida-Outanane</t>
  </si>
  <si>
    <t>Zone</t>
  </si>
  <si>
    <t>Al Haouz</t>
  </si>
  <si>
    <t>Aousserd</t>
  </si>
  <si>
    <t>Assa-zag</t>
  </si>
  <si>
    <t>Azilal</t>
  </si>
  <si>
    <t>Benslimane</t>
  </si>
  <si>
    <t>Berkane</t>
  </si>
  <si>
    <t>Boujdour</t>
  </si>
  <si>
    <t>Boulemane</t>
  </si>
  <si>
    <t>Chefchaouen</t>
  </si>
  <si>
    <t>Chichaoua</t>
  </si>
  <si>
    <t>Driouch</t>
  </si>
  <si>
    <t>El Hajeb</t>
  </si>
  <si>
    <t>El Jadida</t>
  </si>
  <si>
    <t>Errachidia</t>
  </si>
  <si>
    <t>Essaouira</t>
  </si>
  <si>
    <t>EsSemara</t>
  </si>
  <si>
    <t>Fahs-Anjra</t>
  </si>
  <si>
    <t>Figuig</t>
  </si>
  <si>
    <t>Fquih Ben Salah</t>
  </si>
  <si>
    <t>Guelmim</t>
  </si>
  <si>
    <t>Guercif</t>
  </si>
  <si>
    <t>Ifrane</t>
  </si>
  <si>
    <t>Jrada</t>
  </si>
  <si>
    <t>Kenitra</t>
  </si>
  <si>
    <t>Khemisset</t>
  </si>
  <si>
    <t>Khenifra</t>
  </si>
  <si>
    <t>OCP Jorf</t>
  </si>
  <si>
    <t>OCP SAFI</t>
  </si>
  <si>
    <t>OCP Port Casablanca</t>
  </si>
  <si>
    <t>OCP Port Tanger</t>
  </si>
  <si>
    <t>OCP Port Nador</t>
  </si>
  <si>
    <t>Province</t>
  </si>
  <si>
    <t>DAP</t>
  </si>
  <si>
    <t>TSP</t>
  </si>
  <si>
    <t>CAN</t>
  </si>
  <si>
    <t>EM</t>
  </si>
  <si>
    <t>MAP</t>
  </si>
  <si>
    <t>Filière</t>
  </si>
  <si>
    <t>DURAMON 26%</t>
  </si>
  <si>
    <t>MOP</t>
  </si>
  <si>
    <t>Prix</t>
  </si>
  <si>
    <t>Industrielles</t>
  </si>
  <si>
    <t>Amandiers</t>
  </si>
  <si>
    <t>Oliviers</t>
  </si>
  <si>
    <t>Palmiers-Dattiers</t>
  </si>
  <si>
    <t>Vignes</t>
  </si>
  <si>
    <t>Agrumes</t>
  </si>
  <si>
    <t>MP</t>
  </si>
  <si>
    <t>B</t>
  </si>
  <si>
    <t>SB</t>
  </si>
  <si>
    <t>Al Hoceima</t>
  </si>
  <si>
    <t xml:space="preserve">Province </t>
  </si>
  <si>
    <t xml:space="preserve">Capacité </t>
  </si>
  <si>
    <t>Marge distributeur</t>
  </si>
  <si>
    <t>Marge revendeur</t>
  </si>
  <si>
    <t>Multipériodes</t>
  </si>
  <si>
    <t>Options</t>
  </si>
  <si>
    <t>réponse</t>
  </si>
  <si>
    <t>New stockages</t>
  </si>
  <si>
    <t>New blenders</t>
  </si>
  <si>
    <t>Cout_de_rupture</t>
  </si>
  <si>
    <t>Cout_de_stockage_Engrais</t>
  </si>
  <si>
    <t>Cout_de_stockage_MP</t>
  </si>
  <si>
    <t>Capacité_stock_actif</t>
  </si>
  <si>
    <t>Stockage_min</t>
  </si>
  <si>
    <t>Blender_min</t>
  </si>
  <si>
    <t>Cout_blender</t>
  </si>
  <si>
    <t>Cout_sblender</t>
  </si>
  <si>
    <t>Cout_stockage_building</t>
  </si>
  <si>
    <t>CapacitéB</t>
  </si>
  <si>
    <t>CapacitéSB</t>
  </si>
  <si>
    <t>Beni-Mellal</t>
  </si>
  <si>
    <t>Chtouka-Ait Baha</t>
  </si>
  <si>
    <t>El Kelaades Sraghna</t>
  </si>
  <si>
    <t>Inezgane-Ait Melloul</t>
  </si>
  <si>
    <t>Cereales</t>
  </si>
  <si>
    <t>Fourrageres</t>
  </si>
  <si>
    <t>Maraichage</t>
  </si>
  <si>
    <t>Rosacees</t>
  </si>
  <si>
    <t>Legumineuses</t>
  </si>
  <si>
    <t>Oleagineuses</t>
  </si>
  <si>
    <t>Sucrieres</t>
  </si>
  <si>
    <t>Q1</t>
  </si>
  <si>
    <t>Q2</t>
  </si>
  <si>
    <t>Q3</t>
  </si>
  <si>
    <t>Q4</t>
  </si>
  <si>
    <t>Capacité_blender_actiif</t>
  </si>
  <si>
    <t>Capacité_smart_blender_actiif</t>
  </si>
  <si>
    <t>Cout_blending</t>
  </si>
  <si>
    <t>Cout_smart_blending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</si>
</sst>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65" fontId="0" fillId="0" borderId="0" xfId="1" applyNumberFormat="1" applyFont="1"/>
    <xf numFmtId="43" fontId="3" fillId="3" borderId="2" xfId="1" applyFont="1" applyFill="1" applyBorder="1" applyAlignment="1">
      <alignment horizontal="center" vertical="center"/>
    </xf>
    <xf numFmtId="0" fontId="6" fillId="4" borderId="1" xfId="5" applyBorder="1"/>
    <xf numFmtId="0" fontId="5" fillId="0" borderId="1" xfId="0" applyFont="1" applyBorder="1"/>
    <xf numFmtId="9" fontId="5" fillId="0" borderId="1" xfId="0" applyNumberFormat="1" applyFont="1" applyBorder="1"/>
    <xf numFmtId="11" fontId="0" fillId="0" borderId="1" xfId="0" applyNumberFormat="1" applyBorder="1"/>
    <xf numFmtId="0" fontId="5" fillId="5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2" fontId="0" fillId="0" borderId="0" xfId="0" applyNumberFormat="1"/>
    <xf numFmtId="0" fontId="5" fillId="2" borderId="0" xfId="0" applyFont="1" applyFill="1"/>
    <xf numFmtId="0" fontId="4" fillId="6" borderId="1" xfId="0" applyFont="1" applyFill="1" applyBorder="1" applyAlignment="1">
      <alignment horizontal="left"/>
    </xf>
    <xf numFmtId="9" fontId="0" fillId="6" borderId="0" xfId="0" applyNumberFormat="1" applyFill="1"/>
    <xf numFmtId="0" fontId="0" fillId="2" borderId="3" xfId="0" applyFill="1" applyBorder="1"/>
    <xf numFmtId="0" fontId="0" fillId="2" borderId="4" xfId="0" applyFill="1" applyBorder="1"/>
    <xf numFmtId="165" fontId="0" fillId="2" borderId="4" xfId="6" applyNumberFormat="1" applyFont="1" applyFill="1" applyBorder="1"/>
    <xf numFmtId="0" fontId="0" fillId="2" borderId="4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0" applyFont="1"/>
  </cellXfs>
  <cellStyles count="26">
    <cellStyle name="Bad" xfId="5" builtinId="27"/>
    <cellStyle name="Comma" xfId="1" builtinId="3"/>
    <cellStyle name="Comma 2" xfId="3" xr:uid="{00000000-0005-0000-0000-000000000000}"/>
    <cellStyle name="Comma 2 2" xfId="8" xr:uid="{00000000-0005-0000-0000-000001000000}"/>
    <cellStyle name="Comma 2 2 2" xfId="24" xr:uid="{00000000-0005-0000-0000-000002000000}"/>
    <cellStyle name="Comma 2 2 3" xfId="16" xr:uid="{00000000-0005-0000-0000-000003000000}"/>
    <cellStyle name="Comma 2 3" xfId="20" xr:uid="{00000000-0005-0000-0000-000004000000}"/>
    <cellStyle name="Comma 2 4" xfId="12" xr:uid="{00000000-0005-0000-0000-000005000000}"/>
    <cellStyle name="Milliers 2" xfId="2" xr:uid="{00000000-0005-0000-0000-000008000000}"/>
    <cellStyle name="Milliers 2 2" xfId="4" xr:uid="{00000000-0005-0000-0000-000009000000}"/>
    <cellStyle name="Milliers 2 2 2" xfId="9" xr:uid="{00000000-0005-0000-0000-00000A000000}"/>
    <cellStyle name="Milliers 2 2 2 2" xfId="25" xr:uid="{00000000-0005-0000-0000-00000B000000}"/>
    <cellStyle name="Milliers 2 2 2 3" xfId="17" xr:uid="{00000000-0005-0000-0000-00000C000000}"/>
    <cellStyle name="Milliers 2 2 3" xfId="21" xr:uid="{00000000-0005-0000-0000-00000D000000}"/>
    <cellStyle name="Milliers 2 2 4" xfId="13" xr:uid="{00000000-0005-0000-0000-00000E000000}"/>
    <cellStyle name="Milliers 2 3" xfId="7" xr:uid="{00000000-0005-0000-0000-00000F000000}"/>
    <cellStyle name="Milliers 2 3 2" xfId="23" xr:uid="{00000000-0005-0000-0000-000010000000}"/>
    <cellStyle name="Milliers 2 3 3" xfId="15" xr:uid="{00000000-0005-0000-0000-000011000000}"/>
    <cellStyle name="Milliers 2 4" xfId="19" xr:uid="{00000000-0005-0000-0000-000012000000}"/>
    <cellStyle name="Milliers 2 5" xfId="11" xr:uid="{00000000-0005-0000-0000-000013000000}"/>
    <cellStyle name="Milliers 3" xfId="6" xr:uid="{00000000-0005-0000-0000-000014000000}"/>
    <cellStyle name="Milliers 3 2" xfId="22" xr:uid="{00000000-0005-0000-0000-000015000000}"/>
    <cellStyle name="Milliers 3 3" xfId="14" xr:uid="{00000000-0005-0000-0000-000016000000}"/>
    <cellStyle name="Milliers 4" xfId="18" xr:uid="{00000000-0005-0000-0000-000017000000}"/>
    <cellStyle name="Milliers 5" xfId="10" xr:uid="{00000000-0005-0000-0000-000018000000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B19"/>
  <sheetViews>
    <sheetView topLeftCell="A3" workbookViewId="0">
      <selection activeCell="C10" sqref="C10"/>
    </sheetView>
  </sheetViews>
  <sheetFormatPr defaultColWidth="9.1796875" defaultRowHeight="14.75" x14ac:dyDescent="0.75"/>
  <cols>
    <col min="1" max="1" width="38.453125" bestFit="1" customWidth="1"/>
  </cols>
  <sheetData>
    <row r="1" spans="1:2" x14ac:dyDescent="0.75">
      <c r="A1" s="6" t="s">
        <v>61</v>
      </c>
      <c r="B1" s="6" t="s">
        <v>62</v>
      </c>
    </row>
    <row r="2" spans="1:2" x14ac:dyDescent="0.75">
      <c r="A2" s="10" t="s">
        <v>63</v>
      </c>
      <c r="B2" s="7">
        <v>1</v>
      </c>
    </row>
    <row r="3" spans="1:2" x14ac:dyDescent="0.75">
      <c r="A3" s="10" t="s">
        <v>64</v>
      </c>
      <c r="B3" s="7">
        <v>1</v>
      </c>
    </row>
    <row r="4" spans="1:2" x14ac:dyDescent="0.75">
      <c r="A4" s="10" t="s">
        <v>60</v>
      </c>
      <c r="B4" s="7">
        <v>1</v>
      </c>
    </row>
    <row r="5" spans="1:2" x14ac:dyDescent="0.75">
      <c r="A5" s="10" t="s">
        <v>58</v>
      </c>
      <c r="B5" s="8">
        <v>0.06</v>
      </c>
    </row>
    <row r="6" spans="1:2" x14ac:dyDescent="0.75">
      <c r="A6" s="10" t="s">
        <v>59</v>
      </c>
      <c r="B6" s="8">
        <v>0.08</v>
      </c>
    </row>
    <row r="7" spans="1:2" x14ac:dyDescent="0.75">
      <c r="A7" s="1" t="s">
        <v>65</v>
      </c>
      <c r="B7" s="9">
        <v>100000</v>
      </c>
    </row>
    <row r="8" spans="1:2" x14ac:dyDescent="0.75">
      <c r="A8" s="1" t="s">
        <v>66</v>
      </c>
      <c r="B8" s="1">
        <v>10</v>
      </c>
    </row>
    <row r="9" spans="1:2" x14ac:dyDescent="0.75">
      <c r="A9" s="1" t="s">
        <v>67</v>
      </c>
      <c r="B9" s="1">
        <v>10</v>
      </c>
    </row>
    <row r="10" spans="1:2" x14ac:dyDescent="0.75">
      <c r="A10" s="1" t="s">
        <v>68</v>
      </c>
      <c r="B10" s="1">
        <v>3500</v>
      </c>
    </row>
    <row r="11" spans="1:2" x14ac:dyDescent="0.75">
      <c r="A11" s="1" t="s">
        <v>91</v>
      </c>
      <c r="B11" s="1">
        <v>12000</v>
      </c>
    </row>
    <row r="12" spans="1:2" x14ac:dyDescent="0.75">
      <c r="A12" s="1" t="s">
        <v>92</v>
      </c>
      <c r="B12" s="1">
        <v>3000</v>
      </c>
    </row>
    <row r="13" spans="1:2" x14ac:dyDescent="0.75">
      <c r="A13" s="1" t="s">
        <v>69</v>
      </c>
      <c r="B13" s="1">
        <v>100</v>
      </c>
    </row>
    <row r="14" spans="1:2" x14ac:dyDescent="0.75">
      <c r="A14" s="1" t="s">
        <v>70</v>
      </c>
      <c r="B14" s="1">
        <v>500</v>
      </c>
    </row>
    <row r="15" spans="1:2" x14ac:dyDescent="0.75">
      <c r="A15" s="1" t="s">
        <v>71</v>
      </c>
      <c r="B15" s="1">
        <v>10000000</v>
      </c>
    </row>
    <row r="16" spans="1:2" x14ac:dyDescent="0.75">
      <c r="A16" s="1" t="s">
        <v>72</v>
      </c>
      <c r="B16" s="1">
        <v>100000</v>
      </c>
    </row>
    <row r="17" spans="1:2" x14ac:dyDescent="0.75">
      <c r="A17" s="1" t="s">
        <v>73</v>
      </c>
      <c r="B17" s="1">
        <v>10</v>
      </c>
    </row>
    <row r="18" spans="1:2" x14ac:dyDescent="0.75">
      <c r="A18" s="1" t="s">
        <v>93</v>
      </c>
      <c r="B18" s="1">
        <v>120</v>
      </c>
    </row>
    <row r="19" spans="1:2" x14ac:dyDescent="0.75">
      <c r="A19" s="1" t="s">
        <v>94</v>
      </c>
      <c r="B19" s="1">
        <v>260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A2" sqref="A2:A8"/>
    </sheetView>
  </sheetViews>
  <sheetFormatPr defaultColWidth="11.453125" defaultRowHeight="14.75" x14ac:dyDescent="0.75"/>
  <cols>
    <col min="1" max="1" width="14.26953125" customWidth="1"/>
    <col min="2" max="2" width="15.7265625" customWidth="1"/>
    <col min="4" max="4" width="26.54296875" customWidth="1"/>
    <col min="5" max="5" width="18.26953125" customWidth="1"/>
    <col min="6" max="6" width="16.453125" customWidth="1"/>
  </cols>
  <sheetData>
    <row r="1" spans="1:6" x14ac:dyDescent="0.75">
      <c r="A1" s="3" t="s">
        <v>52</v>
      </c>
      <c r="B1" s="21" t="s">
        <v>31</v>
      </c>
      <c r="C1" s="21" t="s">
        <v>32</v>
      </c>
      <c r="D1" s="21" t="s">
        <v>33</v>
      </c>
      <c r="E1" s="21" t="s">
        <v>34</v>
      </c>
      <c r="F1" s="21" t="s">
        <v>35</v>
      </c>
    </row>
    <row r="2" spans="1:6" x14ac:dyDescent="0.75">
      <c r="A2" s="18" t="s">
        <v>39</v>
      </c>
      <c r="B2">
        <v>0</v>
      </c>
      <c r="C2">
        <v>0</v>
      </c>
      <c r="D2">
        <f>52148*100</f>
        <v>5214800</v>
      </c>
      <c r="E2">
        <f>89745*1000</f>
        <v>89745000</v>
      </c>
      <c r="F2">
        <f>89745*1000</f>
        <v>89745000</v>
      </c>
    </row>
    <row r="3" spans="1:6" x14ac:dyDescent="0.75">
      <c r="A3" s="18" t="s">
        <v>43</v>
      </c>
      <c r="B3">
        <v>0</v>
      </c>
      <c r="C3">
        <v>0</v>
      </c>
      <c r="D3">
        <f t="shared" ref="D3:D7" si="0">52148*100</f>
        <v>5214800</v>
      </c>
      <c r="E3">
        <f t="shared" ref="E3:F7" si="1">89745*1000</f>
        <v>89745000</v>
      </c>
      <c r="F3">
        <f t="shared" si="1"/>
        <v>89745000</v>
      </c>
    </row>
    <row r="4" spans="1:6" x14ac:dyDescent="0.75">
      <c r="A4" s="18" t="s">
        <v>37</v>
      </c>
      <c r="B4">
        <f>508752*1000</f>
        <v>508752000</v>
      </c>
      <c r="C4">
        <v>0</v>
      </c>
      <c r="D4">
        <v>0</v>
      </c>
      <c r="E4">
        <v>0</v>
      </c>
      <c r="F4">
        <v>0</v>
      </c>
    </row>
    <row r="5" spans="1:6" x14ac:dyDescent="0.75">
      <c r="A5" s="18" t="s">
        <v>40</v>
      </c>
      <c r="B5">
        <f>508752*1000</f>
        <v>508752000</v>
      </c>
      <c r="C5">
        <v>0</v>
      </c>
      <c r="D5">
        <v>0</v>
      </c>
      <c r="E5">
        <v>0</v>
      </c>
      <c r="F5">
        <v>0</v>
      </c>
    </row>
    <row r="6" spans="1:6" x14ac:dyDescent="0.75">
      <c r="A6" s="18" t="s">
        <v>41</v>
      </c>
      <c r="B6">
        <f>508752*1000</f>
        <v>508752000</v>
      </c>
      <c r="C6">
        <v>0</v>
      </c>
      <c r="D6">
        <v>0</v>
      </c>
      <c r="E6">
        <v>0</v>
      </c>
      <c r="F6">
        <v>0</v>
      </c>
    </row>
    <row r="7" spans="1:6" x14ac:dyDescent="0.75">
      <c r="A7" s="18" t="s">
        <v>44</v>
      </c>
      <c r="B7">
        <v>0</v>
      </c>
      <c r="C7">
        <v>0</v>
      </c>
      <c r="D7">
        <f t="shared" si="0"/>
        <v>5214800</v>
      </c>
      <c r="E7">
        <f t="shared" si="1"/>
        <v>89745000</v>
      </c>
      <c r="F7">
        <f t="shared" si="1"/>
        <v>89745000</v>
      </c>
    </row>
    <row r="8" spans="1:6" x14ac:dyDescent="0.75">
      <c r="A8" s="18" t="s">
        <v>38</v>
      </c>
      <c r="B8">
        <v>0</v>
      </c>
      <c r="C8">
        <f>36000*1000</f>
        <v>36000000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8" sqref="M28"/>
    </sheetView>
  </sheetViews>
  <sheetFormatPr defaultColWidth="11.453125"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F36"/>
  <sheetViews>
    <sheetView workbookViewId="0">
      <selection activeCell="D13" sqref="D13"/>
    </sheetView>
  </sheetViews>
  <sheetFormatPr defaultColWidth="11.453125" defaultRowHeight="14.75" x14ac:dyDescent="0.75"/>
  <cols>
    <col min="1" max="1" width="19.81640625" customWidth="1"/>
    <col min="2" max="2" width="16" customWidth="1"/>
    <col min="3" max="3" width="16.26953125" customWidth="1"/>
    <col min="4" max="4" width="29.453125" customWidth="1"/>
    <col min="5" max="5" width="20.453125" customWidth="1"/>
    <col min="6" max="6" width="17.54296875" customWidth="1"/>
  </cols>
  <sheetData>
    <row r="1" spans="1:6" x14ac:dyDescent="0.75">
      <c r="A1" s="11" t="s">
        <v>4</v>
      </c>
      <c r="B1" s="21" t="s">
        <v>31</v>
      </c>
      <c r="C1" s="21" t="s">
        <v>32</v>
      </c>
      <c r="D1" s="21" t="s">
        <v>33</v>
      </c>
      <c r="E1" s="21" t="s">
        <v>34</v>
      </c>
      <c r="F1" s="21" t="s">
        <v>35</v>
      </c>
    </row>
    <row r="2" spans="1:6" x14ac:dyDescent="0.75">
      <c r="A2" s="18" t="s">
        <v>3</v>
      </c>
      <c r="B2" s="22">
        <v>309.00280701754389</v>
      </c>
      <c r="C2" s="22">
        <v>279.52473684210526</v>
      </c>
      <c r="D2" s="22">
        <v>293.79578947368424</v>
      </c>
      <c r="E2" s="22">
        <v>411.05192982456146</v>
      </c>
      <c r="F2" s="22">
        <v>497.91333333333336</v>
      </c>
    </row>
    <row r="3" spans="1:6" x14ac:dyDescent="0.75">
      <c r="A3" s="18" t="s">
        <v>5</v>
      </c>
      <c r="B3" s="22">
        <v>191.96280701754387</v>
      </c>
      <c r="C3" s="22">
        <v>162.48473684210526</v>
      </c>
      <c r="D3" s="22">
        <v>176.75578947368422</v>
      </c>
      <c r="E3" s="22">
        <v>294.01192982456143</v>
      </c>
      <c r="F3" s="22">
        <v>380.87333333333333</v>
      </c>
    </row>
    <row r="4" spans="1:6" x14ac:dyDescent="0.75">
      <c r="A4" s="18" t="s">
        <v>55</v>
      </c>
      <c r="B4" s="22">
        <v>382.14578947368426</v>
      </c>
      <c r="C4" s="22">
        <v>444.50807017543866</v>
      </c>
      <c r="D4" s="22">
        <v>350.19754385964916</v>
      </c>
      <c r="E4" s="22">
        <v>352.67736842105268</v>
      </c>
      <c r="F4" s="22">
        <v>145.62166666666667</v>
      </c>
    </row>
    <row r="5" spans="1:6" x14ac:dyDescent="0.75">
      <c r="A5" s="18" t="s">
        <v>6</v>
      </c>
      <c r="B5" s="22">
        <v>1056.042807017544</v>
      </c>
      <c r="C5" s="22">
        <v>1026.5647368421055</v>
      </c>
      <c r="D5" s="22">
        <v>1040.8357894736844</v>
      </c>
      <c r="E5" s="22">
        <v>1158.0919298245617</v>
      </c>
      <c r="F5" s="22">
        <v>1244.9533333333334</v>
      </c>
    </row>
    <row r="6" spans="1:6" x14ac:dyDescent="0.75">
      <c r="A6" s="18" t="s">
        <v>7</v>
      </c>
      <c r="B6" s="22">
        <v>499.40280701754392</v>
      </c>
      <c r="C6" s="22">
        <v>469.92473684210529</v>
      </c>
      <c r="D6" s="22">
        <v>484.19578947368427</v>
      </c>
      <c r="E6" s="22">
        <v>601.45192982456149</v>
      </c>
      <c r="F6" s="22">
        <v>688.31333333333339</v>
      </c>
    </row>
    <row r="7" spans="1:6" x14ac:dyDescent="0.75">
      <c r="A7" s="18" t="s">
        <v>8</v>
      </c>
      <c r="B7" s="22">
        <v>270.96991228070181</v>
      </c>
      <c r="C7" s="22">
        <v>288.65201754385964</v>
      </c>
      <c r="D7" s="22">
        <v>242.58614035087723</v>
      </c>
      <c r="E7" s="22">
        <v>257.55197368421057</v>
      </c>
      <c r="F7" s="22">
        <v>311.83697368421053</v>
      </c>
    </row>
    <row r="8" spans="1:6" x14ac:dyDescent="0.75">
      <c r="A8" s="18" t="s">
        <v>76</v>
      </c>
      <c r="B8" s="22">
        <v>237.36991228070178</v>
      </c>
      <c r="C8" s="22">
        <v>255.05201754385968</v>
      </c>
      <c r="D8" s="22">
        <v>208.98614035087724</v>
      </c>
      <c r="E8" s="22">
        <v>223.95197368421054</v>
      </c>
      <c r="F8" s="22">
        <v>278.23697368421057</v>
      </c>
    </row>
    <row r="9" spans="1:6" x14ac:dyDescent="0.75">
      <c r="A9" s="18" t="s">
        <v>9</v>
      </c>
      <c r="B9" s="22">
        <v>127.90561403508772</v>
      </c>
      <c r="C9" s="22">
        <v>189.01350877192985</v>
      </c>
      <c r="D9" s="22">
        <v>95.957368421052635</v>
      </c>
      <c r="E9" s="22">
        <v>201.4222807017544</v>
      </c>
      <c r="F9" s="22">
        <v>288.27403508771931</v>
      </c>
    </row>
    <row r="10" spans="1:6" x14ac:dyDescent="0.75">
      <c r="A10" s="18" t="s">
        <v>10</v>
      </c>
      <c r="B10" s="22">
        <v>359.74578947368428</v>
      </c>
      <c r="C10" s="22">
        <v>422.10807017543868</v>
      </c>
      <c r="D10" s="22">
        <v>327.79754385964918</v>
      </c>
      <c r="E10" s="22">
        <v>330.2773684210527</v>
      </c>
      <c r="F10" s="22">
        <v>123.22166666666668</v>
      </c>
    </row>
    <row r="11" spans="1:6" x14ac:dyDescent="0.75">
      <c r="A11" s="18" t="s">
        <v>0</v>
      </c>
      <c r="B11" s="22">
        <v>104.6718747503772</v>
      </c>
      <c r="C11" s="22">
        <v>163.46354141704387</v>
      </c>
      <c r="D11" s="22">
        <v>92.113102820552655</v>
      </c>
      <c r="E11" s="22">
        <v>209.36924317142987</v>
      </c>
      <c r="F11" s="22">
        <v>296.22582211879831</v>
      </c>
    </row>
    <row r="12" spans="1:6" x14ac:dyDescent="0.75">
      <c r="A12" s="18" t="s">
        <v>11</v>
      </c>
      <c r="B12" s="22">
        <v>250.57578947368427</v>
      </c>
      <c r="C12" s="22">
        <v>115.16000000000001</v>
      </c>
      <c r="D12" s="22">
        <v>235.36877192982459</v>
      </c>
      <c r="E12" s="22">
        <v>352.62491228070178</v>
      </c>
      <c r="F12" s="22">
        <v>439.48631578947379</v>
      </c>
    </row>
    <row r="13" spans="1:6" x14ac:dyDescent="0.75">
      <c r="A13" s="18" t="s">
        <v>12</v>
      </c>
      <c r="B13" s="22">
        <v>246.98614035087724</v>
      </c>
      <c r="C13" s="22">
        <v>308.10368421052635</v>
      </c>
      <c r="D13" s="22">
        <v>215.03789473684213</v>
      </c>
      <c r="E13" s="22">
        <v>217.51771929824565</v>
      </c>
      <c r="F13" s="22">
        <v>233.03350877192986</v>
      </c>
    </row>
    <row r="14" spans="1:6" x14ac:dyDescent="0.75">
      <c r="A14" s="18" t="s">
        <v>1</v>
      </c>
      <c r="B14" s="22">
        <v>108.89886727653843</v>
      </c>
      <c r="C14" s="22">
        <v>170.00676201338055</v>
      </c>
      <c r="D14" s="22">
        <v>41.210482456140355</v>
      </c>
      <c r="E14" s="22">
        <v>193.11882341688931</v>
      </c>
      <c r="F14" s="22">
        <v>279.972990083556</v>
      </c>
    </row>
    <row r="15" spans="1:6" x14ac:dyDescent="0.75">
      <c r="A15" s="18" t="s">
        <v>13</v>
      </c>
      <c r="B15" s="22">
        <v>286.26508771929832</v>
      </c>
      <c r="C15" s="22">
        <v>347.37298245614039</v>
      </c>
      <c r="D15" s="22">
        <v>254.31201754385967</v>
      </c>
      <c r="E15" s="22">
        <v>122.86201754385965</v>
      </c>
      <c r="F15" s="22">
        <v>343.64842105263165</v>
      </c>
    </row>
    <row r="16" spans="1:6" x14ac:dyDescent="0.75">
      <c r="A16" s="18" t="s">
        <v>14</v>
      </c>
      <c r="B16" s="22">
        <v>208.20280701754388</v>
      </c>
      <c r="C16" s="22">
        <v>178.72473684210524</v>
      </c>
      <c r="D16" s="22">
        <v>192.99578947368423</v>
      </c>
      <c r="E16" s="22">
        <v>310.25192982456144</v>
      </c>
      <c r="F16" s="22">
        <v>397.11333333333334</v>
      </c>
    </row>
    <row r="17" spans="1:6" x14ac:dyDescent="0.75">
      <c r="A17" s="18" t="s">
        <v>77</v>
      </c>
      <c r="B17" s="22">
        <v>320.20280701754388</v>
      </c>
      <c r="C17" s="22">
        <v>290.72473684210524</v>
      </c>
      <c r="D17" s="22">
        <v>304.99578947368423</v>
      </c>
      <c r="E17" s="22">
        <v>422.25192982456144</v>
      </c>
      <c r="F17" s="22">
        <v>509.11333333333334</v>
      </c>
    </row>
    <row r="18" spans="1:6" x14ac:dyDescent="0.75">
      <c r="A18" s="18" t="s">
        <v>15</v>
      </c>
      <c r="B18" s="22">
        <v>343.50578947368427</v>
      </c>
      <c r="C18" s="22">
        <v>405.86807017543867</v>
      </c>
      <c r="D18" s="22">
        <v>311.55754385964917</v>
      </c>
      <c r="E18" s="22">
        <v>314.03736842105269</v>
      </c>
      <c r="F18" s="22">
        <v>106.98166666666667</v>
      </c>
    </row>
    <row r="19" spans="1:6" x14ac:dyDescent="0.75">
      <c r="A19" s="18" t="s">
        <v>16</v>
      </c>
      <c r="B19" s="22">
        <v>147.50614035087722</v>
      </c>
      <c r="C19" s="22">
        <v>208.62368421052636</v>
      </c>
      <c r="D19" s="22">
        <v>115.55789473684213</v>
      </c>
      <c r="E19" s="22">
        <v>118.03771929824563</v>
      </c>
      <c r="F19" s="22">
        <v>133.55350877192984</v>
      </c>
    </row>
    <row r="20" spans="1:6" x14ac:dyDescent="0.75">
      <c r="A20" s="18" t="s">
        <v>17</v>
      </c>
      <c r="B20" s="22">
        <v>0</v>
      </c>
      <c r="C20" s="22">
        <v>138.51315789473685</v>
      </c>
      <c r="D20" s="22">
        <v>62.207894736842121</v>
      </c>
      <c r="E20" s="22">
        <v>179.46403508771931</v>
      </c>
      <c r="F20" s="22">
        <v>266.31578947368428</v>
      </c>
    </row>
    <row r="21" spans="1:6" x14ac:dyDescent="0.75">
      <c r="A21" s="18" t="s">
        <v>78</v>
      </c>
      <c r="B21" s="22">
        <v>211.00280701754389</v>
      </c>
      <c r="C21" s="22">
        <v>181.52473684210526</v>
      </c>
      <c r="D21" s="22">
        <v>195.79578947368424</v>
      </c>
      <c r="E21" s="22">
        <v>313.05192982456146</v>
      </c>
      <c r="F21" s="22">
        <v>399.91333333333336</v>
      </c>
    </row>
    <row r="22" spans="1:6" x14ac:dyDescent="0.75">
      <c r="A22" s="18" t="s">
        <v>18</v>
      </c>
      <c r="B22" s="22">
        <v>364.58614035087726</v>
      </c>
      <c r="C22" s="22">
        <v>425.70368421052638</v>
      </c>
      <c r="D22" s="22">
        <v>332.63789473684216</v>
      </c>
      <c r="E22" s="22">
        <v>335.11771929824567</v>
      </c>
      <c r="F22" s="22">
        <v>350.63350877192988</v>
      </c>
    </row>
    <row r="23" spans="1:6" x14ac:dyDescent="0.75">
      <c r="A23" s="18" t="s">
        <v>19</v>
      </c>
      <c r="B23" s="22">
        <v>253.37578947368425</v>
      </c>
      <c r="C23" s="22">
        <v>117.96000000000001</v>
      </c>
      <c r="D23" s="22">
        <v>238.16877192982457</v>
      </c>
      <c r="E23" s="22">
        <v>355.42491228070179</v>
      </c>
      <c r="F23" s="22">
        <v>442.28631578947375</v>
      </c>
    </row>
    <row r="24" spans="1:6" x14ac:dyDescent="0.75">
      <c r="A24" s="18" t="s">
        <v>20</v>
      </c>
      <c r="B24" s="22">
        <v>583.40280701754386</v>
      </c>
      <c r="C24" s="22">
        <v>553.92473684210529</v>
      </c>
      <c r="D24" s="22">
        <v>568.19578947368427</v>
      </c>
      <c r="E24" s="22">
        <v>685.45192982456103</v>
      </c>
      <c r="F24" s="22">
        <v>772.31333333333339</v>
      </c>
    </row>
    <row r="25" spans="1:6" x14ac:dyDescent="0.75">
      <c r="A25" s="18" t="s">
        <v>21</v>
      </c>
      <c r="B25" s="22">
        <v>228.62241004632699</v>
      </c>
      <c r="C25" s="22">
        <v>289.73030478316912</v>
      </c>
      <c r="D25" s="22">
        <v>196.66933987088839</v>
      </c>
      <c r="E25" s="22">
        <v>65.219339870888376</v>
      </c>
      <c r="F25" s="22">
        <v>286.00574337966032</v>
      </c>
    </row>
    <row r="26" spans="1:6" x14ac:dyDescent="0.75">
      <c r="A26" s="18" t="s">
        <v>2</v>
      </c>
      <c r="B26" s="22">
        <v>206.03052462151919</v>
      </c>
      <c r="C26" s="22">
        <v>271.95815620046653</v>
      </c>
      <c r="D26" s="22">
        <v>172.6976298846771</v>
      </c>
      <c r="E26" s="22">
        <v>175.17745444608059</v>
      </c>
      <c r="F26" s="22">
        <v>179.51955970923848</v>
      </c>
    </row>
    <row r="27" spans="1:6" x14ac:dyDescent="0.75">
      <c r="A27" s="18" t="s">
        <v>22</v>
      </c>
      <c r="B27" s="22">
        <v>363.56929824561411</v>
      </c>
      <c r="C27" s="22">
        <v>424.68684210526322</v>
      </c>
      <c r="D27" s="22">
        <v>316.87719298245622</v>
      </c>
      <c r="E27" s="22">
        <v>319.35701754385974</v>
      </c>
      <c r="F27" s="22">
        <v>172.94122807017547</v>
      </c>
    </row>
    <row r="28" spans="1:6" x14ac:dyDescent="0.75">
      <c r="A28" s="18" t="s">
        <v>23</v>
      </c>
      <c r="B28" s="22">
        <v>222.03540589403127</v>
      </c>
      <c r="C28" s="22">
        <v>239.71751115718916</v>
      </c>
      <c r="D28" s="22">
        <v>193.65163396420672</v>
      </c>
      <c r="E28" s="22">
        <v>208.61746729754006</v>
      </c>
      <c r="F28" s="22">
        <v>262.90246729754006</v>
      </c>
    </row>
    <row r="29" spans="1:6" x14ac:dyDescent="0.75">
      <c r="A29" s="18" t="s">
        <v>24</v>
      </c>
      <c r="B29" s="22">
        <v>409.8028070175439</v>
      </c>
      <c r="C29" s="22">
        <v>380.32473684210527</v>
      </c>
      <c r="D29" s="22">
        <v>394.59578947368425</v>
      </c>
      <c r="E29" s="22">
        <v>511.85192982456147</v>
      </c>
      <c r="F29" s="22">
        <v>598.71333333333337</v>
      </c>
    </row>
    <row r="30" spans="1:6" x14ac:dyDescent="0.75">
      <c r="A30" s="18" t="s">
        <v>25</v>
      </c>
      <c r="B30" s="22">
        <v>391.6657894736843</v>
      </c>
      <c r="C30" s="22">
        <v>454.02807017543864</v>
      </c>
      <c r="D30" s="22">
        <v>359.71754385964914</v>
      </c>
      <c r="E30" s="22">
        <v>362.19736842105272</v>
      </c>
      <c r="F30" s="22">
        <v>155.14166666666668</v>
      </c>
    </row>
    <row r="31" spans="1:6" x14ac:dyDescent="0.75">
      <c r="A31" s="18" t="s">
        <v>26</v>
      </c>
      <c r="B31" s="22">
        <v>216.74614035087723</v>
      </c>
      <c r="C31" s="22">
        <v>277.86368421052634</v>
      </c>
      <c r="D31" s="22">
        <v>184.79789473684212</v>
      </c>
      <c r="E31" s="22">
        <v>187.27771929824564</v>
      </c>
      <c r="F31" s="22">
        <v>202.79350877192985</v>
      </c>
    </row>
    <row r="32" spans="1:6" x14ac:dyDescent="0.75">
      <c r="A32" s="18" t="s">
        <v>79</v>
      </c>
      <c r="B32" s="22">
        <v>303.96280701754387</v>
      </c>
      <c r="C32" s="22">
        <v>274.48473684210524</v>
      </c>
      <c r="D32" s="22">
        <v>288.75578947368422</v>
      </c>
      <c r="E32" s="22">
        <v>406.01192982456143</v>
      </c>
      <c r="F32" s="22">
        <v>492.87333333333333</v>
      </c>
    </row>
    <row r="33" spans="1:6" x14ac:dyDescent="0.75">
      <c r="A33" s="18" t="s">
        <v>27</v>
      </c>
      <c r="B33" s="22">
        <v>279.65087719298248</v>
      </c>
      <c r="C33" s="22">
        <v>355.51228070175443</v>
      </c>
      <c r="D33" s="22">
        <v>247.7026315789474</v>
      </c>
      <c r="E33" s="22">
        <v>250.18245614035092</v>
      </c>
      <c r="F33" s="22">
        <v>103.14912280701756</v>
      </c>
    </row>
    <row r="34" spans="1:6" x14ac:dyDescent="0.75">
      <c r="A34" s="18" t="s">
        <v>28</v>
      </c>
      <c r="B34" s="22">
        <v>124.2</v>
      </c>
      <c r="C34" s="22">
        <v>182.56</v>
      </c>
      <c r="D34" s="22">
        <v>89.51</v>
      </c>
      <c r="E34" s="22">
        <v>72.75</v>
      </c>
      <c r="F34" s="22">
        <v>178.84</v>
      </c>
    </row>
    <row r="35" spans="1:6" x14ac:dyDescent="0.75">
      <c r="A35" s="18" t="s">
        <v>29</v>
      </c>
      <c r="B35" s="22">
        <v>164.8842105263158</v>
      </c>
      <c r="C35" s="22">
        <v>225.9921052631579</v>
      </c>
      <c r="D35" s="22">
        <v>132.9263157894737</v>
      </c>
      <c r="E35" s="22">
        <v>135.41578947368424</v>
      </c>
      <c r="F35" s="22">
        <v>116.17543859649126</v>
      </c>
    </row>
    <row r="36" spans="1:6" x14ac:dyDescent="0.75">
      <c r="A36" s="18" t="s">
        <v>30</v>
      </c>
      <c r="B36" s="22">
        <v>258.18614035087722</v>
      </c>
      <c r="C36" s="22">
        <v>319.3036842105264</v>
      </c>
      <c r="D36" s="22">
        <v>226.23789473684212</v>
      </c>
      <c r="E36" s="22">
        <v>228.71771929824564</v>
      </c>
      <c r="F36" s="22">
        <v>244.23350877192985</v>
      </c>
    </row>
  </sheetData>
  <autoFilter ref="A1:F76" xr:uid="{00000000-0009-0000-0000-000005000000}">
    <sortState xmlns:xlrd2="http://schemas.microsoft.com/office/spreadsheetml/2017/richdata2" ref="A2:F76">
      <sortCondition ref="A1:A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B8"/>
  <sheetViews>
    <sheetView workbookViewId="0">
      <selection activeCell="F19" sqref="F19"/>
    </sheetView>
  </sheetViews>
  <sheetFormatPr defaultColWidth="11.453125" defaultRowHeight="14.75" x14ac:dyDescent="0.75"/>
  <cols>
    <col min="1" max="1" width="21.7265625" customWidth="1"/>
  </cols>
  <sheetData>
    <row r="1" spans="1:2" x14ac:dyDescent="0.75">
      <c r="A1" t="s">
        <v>52</v>
      </c>
      <c r="B1" t="s">
        <v>45</v>
      </c>
    </row>
    <row r="2" spans="1:2" x14ac:dyDescent="0.75">
      <c r="A2" t="s">
        <v>39</v>
      </c>
      <c r="B2" s="5">
        <v>2550</v>
      </c>
    </row>
    <row r="3" spans="1:2" x14ac:dyDescent="0.75">
      <c r="A3" t="s">
        <v>43</v>
      </c>
      <c r="B3" s="5">
        <f>2200</f>
        <v>2200</v>
      </c>
    </row>
    <row r="4" spans="1:2" x14ac:dyDescent="0.75">
      <c r="A4" t="s">
        <v>37</v>
      </c>
      <c r="B4" s="5">
        <v>2205</v>
      </c>
    </row>
    <row r="5" spans="1:2" x14ac:dyDescent="0.75">
      <c r="A5" t="s">
        <v>40</v>
      </c>
      <c r="B5" s="5">
        <v>1650</v>
      </c>
    </row>
    <row r="6" spans="1:2" x14ac:dyDescent="0.75">
      <c r="A6" t="s">
        <v>41</v>
      </c>
      <c r="B6" s="5">
        <v>2017</v>
      </c>
    </row>
    <row r="7" spans="1:2" x14ac:dyDescent="0.75">
      <c r="A7" t="s">
        <v>44</v>
      </c>
      <c r="B7" s="5">
        <v>2550</v>
      </c>
    </row>
    <row r="8" spans="1:2" x14ac:dyDescent="0.75">
      <c r="A8" t="s">
        <v>38</v>
      </c>
      <c r="B8" s="5">
        <v>1262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E80"/>
  <sheetViews>
    <sheetView zoomScaleNormal="100" workbookViewId="0">
      <selection activeCell="D1" sqref="D1:E1048576"/>
    </sheetView>
  </sheetViews>
  <sheetFormatPr defaultColWidth="11.453125" defaultRowHeight="14.75" x14ac:dyDescent="0.75"/>
  <cols>
    <col min="1" max="1" width="25.81640625" customWidth="1"/>
    <col min="4" max="4" width="12.81640625" style="4" bestFit="1" customWidth="1"/>
  </cols>
  <sheetData>
    <row r="1" spans="1:5" x14ac:dyDescent="0.75">
      <c r="A1" s="3" t="s">
        <v>4</v>
      </c>
      <c r="B1" s="19" t="s">
        <v>53</v>
      </c>
      <c r="C1" s="19" t="s">
        <v>54</v>
      </c>
      <c r="D1" s="20" t="s">
        <v>74</v>
      </c>
      <c r="E1" s="20" t="s">
        <v>75</v>
      </c>
    </row>
    <row r="2" spans="1:5" x14ac:dyDescent="0.75">
      <c r="A2" s="18" t="s">
        <v>3</v>
      </c>
      <c r="B2">
        <v>1</v>
      </c>
      <c r="C2">
        <v>0</v>
      </c>
      <c r="D2">
        <v>1258.75</v>
      </c>
      <c r="E2">
        <v>0</v>
      </c>
    </row>
    <row r="3" spans="1:5" x14ac:dyDescent="0.75">
      <c r="A3" s="18" t="s">
        <v>5</v>
      </c>
      <c r="B3">
        <v>0</v>
      </c>
      <c r="C3">
        <v>0</v>
      </c>
      <c r="D3">
        <v>0</v>
      </c>
      <c r="E3">
        <v>0</v>
      </c>
    </row>
    <row r="4" spans="1:5" x14ac:dyDescent="0.75">
      <c r="A4" s="18" t="s">
        <v>55</v>
      </c>
      <c r="B4">
        <v>0</v>
      </c>
      <c r="C4">
        <v>0</v>
      </c>
      <c r="D4">
        <v>0</v>
      </c>
      <c r="E4">
        <v>0</v>
      </c>
    </row>
    <row r="5" spans="1:5" x14ac:dyDescent="0.75">
      <c r="A5" s="18" t="s">
        <v>6</v>
      </c>
      <c r="B5">
        <v>0</v>
      </c>
      <c r="C5">
        <v>0</v>
      </c>
      <c r="D5">
        <v>0</v>
      </c>
      <c r="E5">
        <v>0</v>
      </c>
    </row>
    <row r="6" spans="1:5" x14ac:dyDescent="0.75">
      <c r="A6" s="18" t="s">
        <v>7</v>
      </c>
      <c r="B6">
        <v>0</v>
      </c>
      <c r="C6">
        <v>0</v>
      </c>
      <c r="D6">
        <v>0</v>
      </c>
      <c r="E6">
        <v>0</v>
      </c>
    </row>
    <row r="7" spans="1:5" x14ac:dyDescent="0.75">
      <c r="A7" s="18" t="s">
        <v>8</v>
      </c>
      <c r="B7">
        <v>0</v>
      </c>
      <c r="C7">
        <v>0</v>
      </c>
      <c r="D7">
        <v>0</v>
      </c>
      <c r="E7">
        <v>0</v>
      </c>
    </row>
    <row r="8" spans="1:5" x14ac:dyDescent="0.75">
      <c r="A8" s="18" t="s">
        <v>76</v>
      </c>
      <c r="B8">
        <v>0</v>
      </c>
      <c r="C8">
        <v>0</v>
      </c>
      <c r="D8">
        <v>0</v>
      </c>
      <c r="E8">
        <v>0</v>
      </c>
    </row>
    <row r="9" spans="1:5" x14ac:dyDescent="0.75">
      <c r="A9" s="18" t="s">
        <v>9</v>
      </c>
      <c r="B9">
        <v>0</v>
      </c>
      <c r="C9">
        <v>1</v>
      </c>
      <c r="D9">
        <v>0</v>
      </c>
      <c r="E9">
        <v>629.375</v>
      </c>
    </row>
    <row r="10" spans="1:5" x14ac:dyDescent="0.75">
      <c r="A10" s="18" t="s">
        <v>10</v>
      </c>
      <c r="B10">
        <v>0</v>
      </c>
      <c r="C10">
        <v>1</v>
      </c>
      <c r="D10">
        <v>0</v>
      </c>
      <c r="E10">
        <v>1888.125</v>
      </c>
    </row>
    <row r="11" spans="1:5" x14ac:dyDescent="0.75">
      <c r="A11" s="18" t="s">
        <v>0</v>
      </c>
      <c r="B11">
        <v>0</v>
      </c>
      <c r="C11">
        <v>0</v>
      </c>
      <c r="D11">
        <v>0</v>
      </c>
      <c r="E11">
        <v>0</v>
      </c>
    </row>
    <row r="12" spans="1:5" x14ac:dyDescent="0.75">
      <c r="A12" s="18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75">
      <c r="A13" s="18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75">
      <c r="A14" s="18" t="s">
        <v>1</v>
      </c>
      <c r="B14">
        <v>1</v>
      </c>
      <c r="C14">
        <v>0</v>
      </c>
      <c r="D14">
        <v>37762.5</v>
      </c>
      <c r="E14">
        <v>0</v>
      </c>
    </row>
    <row r="15" spans="1:5" x14ac:dyDescent="0.75">
      <c r="A15" s="18" t="s">
        <v>13</v>
      </c>
      <c r="B15">
        <v>0</v>
      </c>
      <c r="C15">
        <v>1</v>
      </c>
      <c r="D15">
        <v>0</v>
      </c>
      <c r="E15">
        <v>1258.75</v>
      </c>
    </row>
    <row r="16" spans="1:5" x14ac:dyDescent="0.75">
      <c r="A16" s="18" t="s">
        <v>14</v>
      </c>
      <c r="B16">
        <v>0</v>
      </c>
      <c r="C16">
        <v>0</v>
      </c>
      <c r="D16">
        <v>0</v>
      </c>
      <c r="E16">
        <v>0</v>
      </c>
    </row>
    <row r="17" spans="1:5" x14ac:dyDescent="0.75">
      <c r="A17" s="18" t="s">
        <v>77</v>
      </c>
      <c r="B17">
        <v>0</v>
      </c>
      <c r="C17">
        <v>0</v>
      </c>
      <c r="D17">
        <v>0</v>
      </c>
      <c r="E17">
        <v>0</v>
      </c>
    </row>
    <row r="18" spans="1:5" x14ac:dyDescent="0.75">
      <c r="A18" s="18" t="s">
        <v>15</v>
      </c>
      <c r="B18">
        <v>0</v>
      </c>
      <c r="C18">
        <v>0</v>
      </c>
      <c r="D18">
        <v>0</v>
      </c>
      <c r="E18">
        <v>0</v>
      </c>
    </row>
    <row r="19" spans="1:5" x14ac:dyDescent="0.75">
      <c r="A19" s="18" t="s">
        <v>16</v>
      </c>
      <c r="B19">
        <v>0</v>
      </c>
      <c r="C19">
        <v>1</v>
      </c>
      <c r="D19">
        <v>0</v>
      </c>
      <c r="E19">
        <v>629.375</v>
      </c>
    </row>
    <row r="20" spans="1:5" x14ac:dyDescent="0.75">
      <c r="A20" s="18" t="s">
        <v>17</v>
      </c>
      <c r="B20">
        <v>1</v>
      </c>
      <c r="C20">
        <v>0</v>
      </c>
      <c r="D20">
        <v>75525</v>
      </c>
      <c r="E20">
        <v>0</v>
      </c>
    </row>
    <row r="21" spans="1:5" x14ac:dyDescent="0.75">
      <c r="A21" s="18" t="s">
        <v>78</v>
      </c>
      <c r="B21">
        <v>0</v>
      </c>
      <c r="C21">
        <v>1</v>
      </c>
      <c r="D21">
        <v>0</v>
      </c>
      <c r="E21">
        <v>629.375</v>
      </c>
    </row>
    <row r="22" spans="1:5" x14ac:dyDescent="0.75">
      <c r="A22" s="18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75">
      <c r="A23" s="18" t="s">
        <v>19</v>
      </c>
      <c r="B23">
        <v>0</v>
      </c>
      <c r="C23">
        <v>0</v>
      </c>
      <c r="D23">
        <v>0</v>
      </c>
      <c r="E23">
        <v>0</v>
      </c>
    </row>
    <row r="24" spans="1:5" x14ac:dyDescent="0.75">
      <c r="A24" s="18" t="s">
        <v>20</v>
      </c>
      <c r="B24">
        <v>0</v>
      </c>
      <c r="C24">
        <v>0</v>
      </c>
      <c r="D24">
        <v>0</v>
      </c>
      <c r="E24">
        <v>0</v>
      </c>
    </row>
    <row r="25" spans="1:5" x14ac:dyDescent="0.75">
      <c r="A25" s="18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75">
      <c r="A26" s="18" t="s">
        <v>2</v>
      </c>
      <c r="B26">
        <v>0</v>
      </c>
      <c r="C26">
        <v>1</v>
      </c>
      <c r="D26">
        <v>0</v>
      </c>
      <c r="E26">
        <v>1258.75</v>
      </c>
    </row>
    <row r="27" spans="1:5" x14ac:dyDescent="0.75">
      <c r="A27" s="18" t="s">
        <v>22</v>
      </c>
      <c r="B27">
        <v>0</v>
      </c>
      <c r="C27">
        <v>0</v>
      </c>
      <c r="D27">
        <v>0</v>
      </c>
      <c r="E27">
        <v>0</v>
      </c>
    </row>
    <row r="28" spans="1:5" x14ac:dyDescent="0.75">
      <c r="A28" s="18" t="s">
        <v>23</v>
      </c>
      <c r="B28">
        <v>0</v>
      </c>
      <c r="C28">
        <v>0</v>
      </c>
      <c r="D28">
        <v>0</v>
      </c>
      <c r="E28">
        <v>0</v>
      </c>
    </row>
    <row r="29" spans="1:5" x14ac:dyDescent="0.75">
      <c r="A29" s="18" t="s">
        <v>24</v>
      </c>
      <c r="B29">
        <v>0</v>
      </c>
      <c r="C29">
        <v>0</v>
      </c>
      <c r="D29">
        <v>0</v>
      </c>
      <c r="E29">
        <v>0</v>
      </c>
    </row>
    <row r="30" spans="1:5" x14ac:dyDescent="0.75">
      <c r="A30" s="18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75">
      <c r="A31" s="18" t="s">
        <v>26</v>
      </c>
      <c r="B31">
        <v>0</v>
      </c>
      <c r="C31">
        <v>0</v>
      </c>
      <c r="D31">
        <v>0</v>
      </c>
      <c r="E31">
        <v>0</v>
      </c>
    </row>
    <row r="32" spans="1:5" x14ac:dyDescent="0.75">
      <c r="A32" s="18" t="s">
        <v>79</v>
      </c>
      <c r="B32">
        <v>0</v>
      </c>
      <c r="C32">
        <v>0</v>
      </c>
      <c r="D32">
        <v>0</v>
      </c>
      <c r="E32">
        <v>0</v>
      </c>
    </row>
    <row r="33" spans="1:5" x14ac:dyDescent="0.75">
      <c r="A33" s="18" t="s">
        <v>27</v>
      </c>
      <c r="B33">
        <v>0</v>
      </c>
      <c r="C33">
        <v>0</v>
      </c>
      <c r="D33">
        <v>0</v>
      </c>
      <c r="E33">
        <v>0</v>
      </c>
    </row>
    <row r="34" spans="1:5" x14ac:dyDescent="0.75">
      <c r="A34" s="18" t="s">
        <v>28</v>
      </c>
      <c r="B34">
        <v>0</v>
      </c>
      <c r="C34">
        <v>1</v>
      </c>
      <c r="D34">
        <v>0</v>
      </c>
      <c r="E34">
        <v>629.375</v>
      </c>
    </row>
    <row r="35" spans="1:5" x14ac:dyDescent="0.75">
      <c r="A35" s="18" t="s">
        <v>29</v>
      </c>
      <c r="B35">
        <v>0</v>
      </c>
      <c r="C35">
        <v>1</v>
      </c>
      <c r="D35">
        <v>0</v>
      </c>
      <c r="E35">
        <v>629.375</v>
      </c>
    </row>
    <row r="36" spans="1:5" x14ac:dyDescent="0.75">
      <c r="A36" s="18" t="s">
        <v>30</v>
      </c>
      <c r="B36">
        <v>0</v>
      </c>
      <c r="C36">
        <v>1</v>
      </c>
      <c r="D36">
        <v>0</v>
      </c>
      <c r="E36">
        <v>629.375</v>
      </c>
    </row>
    <row r="37" spans="1:5" x14ac:dyDescent="0.75">
      <c r="D37"/>
    </row>
    <row r="38" spans="1:5" x14ac:dyDescent="0.75">
      <c r="D38"/>
    </row>
    <row r="39" spans="1:5" x14ac:dyDescent="0.75">
      <c r="D39"/>
    </row>
    <row r="40" spans="1:5" x14ac:dyDescent="0.75">
      <c r="D40"/>
    </row>
    <row r="41" spans="1:5" x14ac:dyDescent="0.75">
      <c r="D41"/>
    </row>
    <row r="42" spans="1:5" x14ac:dyDescent="0.75">
      <c r="D42"/>
    </row>
    <row r="43" spans="1:5" x14ac:dyDescent="0.75">
      <c r="D43"/>
    </row>
    <row r="44" spans="1:5" x14ac:dyDescent="0.75">
      <c r="D44"/>
    </row>
    <row r="45" spans="1:5" x14ac:dyDescent="0.75">
      <c r="D45"/>
    </row>
    <row r="46" spans="1:5" x14ac:dyDescent="0.75">
      <c r="D46"/>
    </row>
    <row r="47" spans="1:5" x14ac:dyDescent="0.75">
      <c r="D47"/>
    </row>
    <row r="48" spans="1:5" x14ac:dyDescent="0.75">
      <c r="D48"/>
    </row>
    <row r="49" spans="4:4" x14ac:dyDescent="0.75">
      <c r="D49"/>
    </row>
    <row r="50" spans="4:4" x14ac:dyDescent="0.75">
      <c r="D50"/>
    </row>
    <row r="51" spans="4:4" x14ac:dyDescent="0.75">
      <c r="D51"/>
    </row>
    <row r="52" spans="4:4" x14ac:dyDescent="0.75">
      <c r="D52"/>
    </row>
    <row r="53" spans="4:4" x14ac:dyDescent="0.75">
      <c r="D53"/>
    </row>
    <row r="54" spans="4:4" x14ac:dyDescent="0.75">
      <c r="D54"/>
    </row>
    <row r="55" spans="4:4" x14ac:dyDescent="0.75">
      <c r="D55"/>
    </row>
    <row r="56" spans="4:4" x14ac:dyDescent="0.75">
      <c r="D56"/>
    </row>
    <row r="57" spans="4:4" x14ac:dyDescent="0.75">
      <c r="D57"/>
    </row>
    <row r="58" spans="4:4" x14ac:dyDescent="0.75">
      <c r="D58"/>
    </row>
    <row r="59" spans="4:4" x14ac:dyDescent="0.75">
      <c r="D59"/>
    </row>
    <row r="60" spans="4:4" x14ac:dyDescent="0.75">
      <c r="D60"/>
    </row>
    <row r="61" spans="4:4" x14ac:dyDescent="0.75">
      <c r="D61"/>
    </row>
    <row r="62" spans="4:4" x14ac:dyDescent="0.75">
      <c r="D62"/>
    </row>
    <row r="63" spans="4:4" x14ac:dyDescent="0.75">
      <c r="D63"/>
    </row>
    <row r="64" spans="4:4" x14ac:dyDescent="0.75">
      <c r="D64"/>
    </row>
    <row r="65" spans="4:4" x14ac:dyDescent="0.75">
      <c r="D65"/>
    </row>
    <row r="66" spans="4:4" x14ac:dyDescent="0.75">
      <c r="D66"/>
    </row>
    <row r="67" spans="4:4" x14ac:dyDescent="0.75">
      <c r="D67"/>
    </row>
    <row r="68" spans="4:4" x14ac:dyDescent="0.75">
      <c r="D68"/>
    </row>
    <row r="69" spans="4:4" x14ac:dyDescent="0.75">
      <c r="D69"/>
    </row>
    <row r="70" spans="4:4" x14ac:dyDescent="0.75">
      <c r="D70"/>
    </row>
    <row r="71" spans="4:4" x14ac:dyDescent="0.75">
      <c r="D71"/>
    </row>
    <row r="72" spans="4:4" x14ac:dyDescent="0.75">
      <c r="D72"/>
    </row>
    <row r="73" spans="4:4" x14ac:dyDescent="0.75">
      <c r="D73"/>
    </row>
    <row r="74" spans="4:4" x14ac:dyDescent="0.75">
      <c r="D74"/>
    </row>
    <row r="75" spans="4:4" x14ac:dyDescent="0.75">
      <c r="D75"/>
    </row>
    <row r="76" spans="4:4" x14ac:dyDescent="0.75">
      <c r="D76"/>
    </row>
    <row r="77" spans="4:4" x14ac:dyDescent="0.75">
      <c r="D77"/>
    </row>
    <row r="78" spans="4:4" x14ac:dyDescent="0.75">
      <c r="D78"/>
    </row>
    <row r="79" spans="4:4" x14ac:dyDescent="0.75">
      <c r="D79"/>
    </row>
    <row r="80" spans="4:4" x14ac:dyDescent="0.75">
      <c r="D80"/>
    </row>
  </sheetData>
  <autoFilter ref="A1:E76" xr:uid="{00000000-0009-0000-0000-000006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DN78"/>
  <sheetViews>
    <sheetView zoomScale="70" zoomScaleNormal="70" workbookViewId="0">
      <selection activeCell="B5" sqref="B5"/>
    </sheetView>
  </sheetViews>
  <sheetFormatPr defaultColWidth="11.453125" defaultRowHeight="14.75" x14ac:dyDescent="0.75"/>
  <cols>
    <col min="1" max="1" width="17.76953125" style="2" bestFit="1" customWidth="1"/>
    <col min="2" max="2" width="21" bestFit="1" customWidth="1"/>
    <col min="3" max="3" width="12.1328125" bestFit="1" customWidth="1"/>
    <col min="4" max="4" width="13.1796875" bestFit="1" customWidth="1"/>
    <col min="5" max="7" width="12.1328125" bestFit="1" customWidth="1"/>
    <col min="8" max="8" width="13.1796875" bestFit="1" customWidth="1"/>
    <col min="9" max="9" width="13.36328125" bestFit="1" customWidth="1"/>
    <col min="10" max="11" width="12.1328125" bestFit="1" customWidth="1"/>
    <col min="12" max="12" width="11.40625" bestFit="1" customWidth="1"/>
    <col min="13" max="13" width="13.1796875" bestFit="1" customWidth="1"/>
    <col min="14" max="14" width="13.08984375" bestFit="1" customWidth="1"/>
    <col min="15" max="15" width="14.58984375" bestFit="1" customWidth="1"/>
    <col min="16" max="16" width="12.453125" bestFit="1" customWidth="1"/>
    <col min="17" max="17" width="18.1796875" bestFit="1" customWidth="1"/>
    <col min="18" max="20" width="12.1328125" bestFit="1" customWidth="1"/>
    <col min="21" max="21" width="20.1796875" bestFit="1" customWidth="1"/>
    <col min="22" max="24" width="12.1328125" bestFit="1" customWidth="1"/>
    <col min="25" max="25" width="12.58984375" bestFit="1" customWidth="1"/>
    <col min="26" max="27" width="12.1328125" bestFit="1" customWidth="1"/>
    <col min="28" max="28" width="16.86328125" bestFit="1" customWidth="1"/>
    <col min="29" max="31" width="12.1328125" bestFit="1" customWidth="1"/>
    <col min="32" max="32" width="20.81640625" bestFit="1" customWidth="1"/>
    <col min="33" max="34" width="12.1328125" bestFit="1" customWidth="1"/>
    <col min="35" max="35" width="12.26953125" bestFit="1" customWidth="1"/>
    <col min="36" max="36" width="12.1328125" bestFit="1" customWidth="1"/>
  </cols>
  <sheetData>
    <row r="1" spans="1:118" s="2" customFormat="1" x14ac:dyDescent="0.75">
      <c r="A1" s="3" t="s">
        <v>4</v>
      </c>
      <c r="B1" s="19" t="s">
        <v>3</v>
      </c>
      <c r="C1" s="19" t="s">
        <v>5</v>
      </c>
      <c r="D1" s="19" t="s">
        <v>55</v>
      </c>
      <c r="E1" s="19" t="s">
        <v>6</v>
      </c>
      <c r="F1" s="19" t="s">
        <v>7</v>
      </c>
      <c r="G1" s="19" t="s">
        <v>8</v>
      </c>
      <c r="H1" s="19" t="s">
        <v>76</v>
      </c>
      <c r="I1" s="19" t="s">
        <v>9</v>
      </c>
      <c r="J1" s="19" t="s">
        <v>10</v>
      </c>
      <c r="K1" s="19" t="s">
        <v>0</v>
      </c>
      <c r="L1" s="19" t="s">
        <v>11</v>
      </c>
      <c r="M1" s="19" t="s">
        <v>12</v>
      </c>
      <c r="N1" s="19" t="s">
        <v>1</v>
      </c>
      <c r="O1" s="19" t="s">
        <v>13</v>
      </c>
      <c r="P1" s="19" t="s">
        <v>14</v>
      </c>
      <c r="Q1" s="19" t="s">
        <v>77</v>
      </c>
      <c r="R1" s="19" t="s">
        <v>15</v>
      </c>
      <c r="S1" s="19" t="s">
        <v>16</v>
      </c>
      <c r="T1" s="19" t="s">
        <v>17</v>
      </c>
      <c r="U1" s="19" t="s">
        <v>78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79</v>
      </c>
      <c r="AG1" s="19" t="s">
        <v>27</v>
      </c>
      <c r="AH1" s="19" t="s">
        <v>28</v>
      </c>
      <c r="AI1" s="19" t="s">
        <v>29</v>
      </c>
      <c r="AJ1" s="19" t="s">
        <v>30</v>
      </c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</row>
    <row r="2" spans="1:118" x14ac:dyDescent="0.75">
      <c r="A2" s="18" t="s">
        <v>3</v>
      </c>
      <c r="B2">
        <v>27.789783901140183</v>
      </c>
      <c r="C2">
        <v>186.28000000000003</v>
      </c>
      <c r="D2">
        <v>573.80000000000007</v>
      </c>
      <c r="E2">
        <v>778.20000000000016</v>
      </c>
      <c r="F2">
        <v>228.28000000000003</v>
      </c>
      <c r="G2">
        <v>250.68</v>
      </c>
      <c r="H2">
        <v>279.8</v>
      </c>
      <c r="I2">
        <v>312.28000000000003</v>
      </c>
      <c r="J2">
        <v>620.28000000000009</v>
      </c>
      <c r="K2">
        <v>259.08000000000004</v>
      </c>
      <c r="L2">
        <v>485.88000000000005</v>
      </c>
      <c r="M2">
        <v>474.68</v>
      </c>
      <c r="N2">
        <v>284.28000000000003</v>
      </c>
      <c r="O2">
        <v>469.08000000000004</v>
      </c>
      <c r="P2">
        <v>121.88000000000001</v>
      </c>
      <c r="Q2">
        <v>44.6</v>
      </c>
      <c r="R2">
        <v>592.28000000000009</v>
      </c>
      <c r="S2">
        <v>429.88</v>
      </c>
      <c r="T2">
        <v>252.92000000000002</v>
      </c>
      <c r="U2">
        <v>222.68</v>
      </c>
      <c r="V2">
        <v>389.56</v>
      </c>
      <c r="W2">
        <v>119.08000000000001</v>
      </c>
      <c r="X2">
        <v>334.12</v>
      </c>
      <c r="Y2">
        <v>483.08000000000004</v>
      </c>
      <c r="Z2">
        <v>443.32000000000005</v>
      </c>
      <c r="AA2">
        <v>701.48000000000013</v>
      </c>
      <c r="AB2">
        <v>273.08000000000004</v>
      </c>
      <c r="AC2">
        <v>133.08000000000001</v>
      </c>
      <c r="AD2">
        <v>550.84000000000015</v>
      </c>
      <c r="AE2">
        <v>400.76000000000005</v>
      </c>
      <c r="AF2">
        <v>27.799999999999997</v>
      </c>
      <c r="AG2">
        <v>625.88000000000011</v>
      </c>
      <c r="AH2">
        <v>357.08000000000004</v>
      </c>
      <c r="AI2">
        <v>379.48</v>
      </c>
      <c r="AJ2">
        <v>385.08000000000004</v>
      </c>
    </row>
    <row r="3" spans="1:118" x14ac:dyDescent="0.75">
      <c r="A3" s="18" t="s">
        <v>5</v>
      </c>
      <c r="B3">
        <v>186.28000000000003</v>
      </c>
      <c r="C3">
        <v>32.463988756143429</v>
      </c>
      <c r="D3">
        <v>450.04</v>
      </c>
      <c r="E3">
        <v>932.20000000000016</v>
      </c>
      <c r="F3">
        <v>373.88</v>
      </c>
      <c r="G3">
        <v>133.08000000000001</v>
      </c>
      <c r="H3">
        <v>155.48000000000002</v>
      </c>
      <c r="I3">
        <v>205.88</v>
      </c>
      <c r="J3">
        <v>480.28000000000003</v>
      </c>
      <c r="K3">
        <v>161.07999999999998</v>
      </c>
      <c r="L3">
        <v>634.28000000000009</v>
      </c>
      <c r="M3">
        <v>306.68</v>
      </c>
      <c r="N3">
        <v>186.28000000000003</v>
      </c>
      <c r="O3">
        <v>371.08000000000004</v>
      </c>
      <c r="P3">
        <v>93.88000000000001</v>
      </c>
      <c r="Q3">
        <v>170.04000000000002</v>
      </c>
      <c r="R3">
        <v>490.36</v>
      </c>
      <c r="S3">
        <v>273.08000000000004</v>
      </c>
      <c r="T3">
        <v>158.28000000000003</v>
      </c>
      <c r="U3">
        <v>96.12</v>
      </c>
      <c r="V3">
        <v>315.64</v>
      </c>
      <c r="W3">
        <v>147.08000000000001</v>
      </c>
      <c r="X3">
        <v>491.48</v>
      </c>
      <c r="Y3">
        <v>385.08000000000004</v>
      </c>
      <c r="Z3">
        <v>345.88</v>
      </c>
      <c r="AA3">
        <v>590.60000000000014</v>
      </c>
      <c r="AB3">
        <v>148.76</v>
      </c>
      <c r="AC3">
        <v>287.64</v>
      </c>
      <c r="AD3">
        <v>410.84000000000003</v>
      </c>
      <c r="AE3">
        <v>277</v>
      </c>
      <c r="AF3">
        <v>175.64</v>
      </c>
      <c r="AG3">
        <v>482.52000000000004</v>
      </c>
      <c r="AH3">
        <v>260.20000000000005</v>
      </c>
      <c r="AI3">
        <v>282.60000000000002</v>
      </c>
      <c r="AJ3">
        <v>223.24</v>
      </c>
    </row>
    <row r="4" spans="1:118" x14ac:dyDescent="0.75">
      <c r="A4" s="18" t="s">
        <v>55</v>
      </c>
      <c r="B4">
        <v>573.80000000000007</v>
      </c>
      <c r="C4">
        <v>450.04</v>
      </c>
      <c r="D4">
        <v>29.421462701469089</v>
      </c>
      <c r="E4">
        <v>1337.64</v>
      </c>
      <c r="F4">
        <v>782.12000000000012</v>
      </c>
      <c r="G4">
        <v>368.28000000000003</v>
      </c>
      <c r="H4">
        <v>279.8</v>
      </c>
      <c r="I4">
        <v>318.44</v>
      </c>
      <c r="J4">
        <v>138.68</v>
      </c>
      <c r="K4">
        <v>357.08000000000004</v>
      </c>
      <c r="L4">
        <v>1040.28</v>
      </c>
      <c r="M4">
        <v>217.08000000000004</v>
      </c>
      <c r="N4">
        <v>334.68</v>
      </c>
      <c r="O4">
        <v>155.48000000000002</v>
      </c>
      <c r="P4">
        <v>502.68</v>
      </c>
      <c r="Q4">
        <v>597.88000000000011</v>
      </c>
      <c r="R4">
        <v>77.080000000000013</v>
      </c>
      <c r="S4">
        <v>194.68</v>
      </c>
      <c r="T4">
        <v>396.28000000000003</v>
      </c>
      <c r="U4">
        <v>463.48</v>
      </c>
      <c r="V4">
        <v>351.48</v>
      </c>
      <c r="W4">
        <v>541.88000000000011</v>
      </c>
      <c r="X4">
        <v>894.68000000000018</v>
      </c>
      <c r="Y4">
        <v>182.36</v>
      </c>
      <c r="Z4">
        <v>177.88</v>
      </c>
      <c r="AA4">
        <v>357.08000000000004</v>
      </c>
      <c r="AB4">
        <v>329.08000000000004</v>
      </c>
      <c r="AC4">
        <v>693.08000000000015</v>
      </c>
      <c r="AD4">
        <v>133.08000000000001</v>
      </c>
      <c r="AE4">
        <v>200.28000000000003</v>
      </c>
      <c r="AF4">
        <v>592.28000000000009</v>
      </c>
      <c r="AG4">
        <v>177.88</v>
      </c>
      <c r="AH4">
        <v>267.48</v>
      </c>
      <c r="AI4">
        <v>239.48000000000002</v>
      </c>
      <c r="AJ4">
        <v>267.48</v>
      </c>
    </row>
    <row r="5" spans="1:118" x14ac:dyDescent="0.75">
      <c r="A5" s="18" t="s">
        <v>6</v>
      </c>
      <c r="B5">
        <v>778.20000000000016</v>
      </c>
      <c r="C5">
        <v>932.20000000000016</v>
      </c>
      <c r="D5">
        <v>1337.64</v>
      </c>
      <c r="E5">
        <v>57.046651220262369</v>
      </c>
      <c r="F5">
        <v>761.96000000000015</v>
      </c>
      <c r="G5">
        <v>999.96000000000015</v>
      </c>
      <c r="H5">
        <v>1027.4000000000001</v>
      </c>
      <c r="I5">
        <v>1058.76</v>
      </c>
      <c r="J5">
        <v>1366.76</v>
      </c>
      <c r="K5">
        <v>1006.6800000000002</v>
      </c>
      <c r="L5">
        <v>319</v>
      </c>
      <c r="M5">
        <v>1222.28</v>
      </c>
      <c r="N5">
        <v>1030.76</v>
      </c>
      <c r="O5">
        <v>1216.68</v>
      </c>
      <c r="P5">
        <v>867.80000000000007</v>
      </c>
      <c r="Q5">
        <v>777.08000000000015</v>
      </c>
      <c r="R5">
        <v>1335.96</v>
      </c>
      <c r="S5">
        <v>1174.68</v>
      </c>
      <c r="T5">
        <v>1001.0800000000002</v>
      </c>
      <c r="U5">
        <v>966.92000000000019</v>
      </c>
      <c r="V5">
        <v>1131</v>
      </c>
      <c r="W5">
        <v>877.88000000000011</v>
      </c>
      <c r="X5">
        <v>632.04000000000008</v>
      </c>
      <c r="Y5">
        <v>1230.68</v>
      </c>
      <c r="Z5">
        <v>1191.48</v>
      </c>
      <c r="AA5">
        <v>1435.64</v>
      </c>
      <c r="AB5">
        <v>1020.6800000000002</v>
      </c>
      <c r="AC5">
        <v>668.44</v>
      </c>
      <c r="AD5">
        <v>1299</v>
      </c>
      <c r="AE5">
        <v>1192.04</v>
      </c>
      <c r="AF5">
        <v>779.88000000000011</v>
      </c>
      <c r="AG5">
        <v>1370.68</v>
      </c>
      <c r="AH5">
        <v>1105.8</v>
      </c>
      <c r="AI5">
        <v>1128.2</v>
      </c>
      <c r="AJ5">
        <v>1133.24</v>
      </c>
    </row>
    <row r="6" spans="1:118" x14ac:dyDescent="0.75">
      <c r="A6" s="18" t="s">
        <v>7</v>
      </c>
      <c r="B6">
        <v>228.28000000000003</v>
      </c>
      <c r="C6">
        <v>373.88</v>
      </c>
      <c r="D6">
        <v>782.12000000000012</v>
      </c>
      <c r="E6">
        <v>761.96000000000015</v>
      </c>
      <c r="F6">
        <v>44.084347415216982</v>
      </c>
      <c r="G6">
        <v>443.32000000000005</v>
      </c>
      <c r="H6">
        <v>470.76000000000005</v>
      </c>
      <c r="I6">
        <v>502.12</v>
      </c>
      <c r="J6">
        <v>810.12000000000012</v>
      </c>
      <c r="K6">
        <v>450.04</v>
      </c>
      <c r="L6">
        <v>465.72</v>
      </c>
      <c r="M6">
        <v>648.28000000000009</v>
      </c>
      <c r="N6">
        <v>474.68</v>
      </c>
      <c r="O6">
        <v>659.48000000000013</v>
      </c>
      <c r="P6">
        <v>310.60000000000002</v>
      </c>
      <c r="Q6">
        <v>220.44</v>
      </c>
      <c r="R6">
        <v>779.32000000000016</v>
      </c>
      <c r="S6">
        <v>617.48000000000013</v>
      </c>
      <c r="T6">
        <v>444.44</v>
      </c>
      <c r="U6">
        <v>410.28000000000003</v>
      </c>
      <c r="V6">
        <v>511.08000000000004</v>
      </c>
      <c r="W6">
        <v>321.24</v>
      </c>
      <c r="X6">
        <v>109.56</v>
      </c>
      <c r="Y6">
        <v>674.04000000000008</v>
      </c>
      <c r="Z6">
        <v>634.28000000000009</v>
      </c>
      <c r="AA6">
        <v>791.08000000000015</v>
      </c>
      <c r="AB6">
        <v>464.04</v>
      </c>
      <c r="AC6">
        <v>119.08000000000001</v>
      </c>
      <c r="AD6">
        <v>721.08000000000015</v>
      </c>
      <c r="AE6">
        <v>637.08000000000015</v>
      </c>
      <c r="AF6">
        <v>222.68</v>
      </c>
      <c r="AG6">
        <v>774.28000000000009</v>
      </c>
      <c r="AH6">
        <v>553.08000000000004</v>
      </c>
      <c r="AI6">
        <v>569.88000000000011</v>
      </c>
      <c r="AJ6">
        <v>576.04000000000008</v>
      </c>
    </row>
    <row r="7" spans="1:118" x14ac:dyDescent="0.75">
      <c r="A7" s="18" t="s">
        <v>8</v>
      </c>
      <c r="B7">
        <v>250.68</v>
      </c>
      <c r="C7">
        <v>133.08000000000001</v>
      </c>
      <c r="D7">
        <v>368.28000000000003</v>
      </c>
      <c r="E7">
        <v>999.96000000000015</v>
      </c>
      <c r="F7">
        <v>443.32000000000005</v>
      </c>
      <c r="G7">
        <v>34.939292911256331</v>
      </c>
      <c r="H7">
        <v>65.88</v>
      </c>
      <c r="I7">
        <v>172.28000000000003</v>
      </c>
      <c r="J7">
        <v>407.48</v>
      </c>
      <c r="K7">
        <v>144.28000000000003</v>
      </c>
      <c r="L7">
        <v>698.68000000000006</v>
      </c>
      <c r="M7">
        <v>217.08000000000004</v>
      </c>
      <c r="N7">
        <v>172.28000000000003</v>
      </c>
      <c r="O7">
        <v>329.08000000000004</v>
      </c>
      <c r="P7">
        <v>161.07999999999998</v>
      </c>
      <c r="Q7">
        <v>256.28000000000003</v>
      </c>
      <c r="R7">
        <v>379.48</v>
      </c>
      <c r="S7">
        <v>200.28000000000003</v>
      </c>
      <c r="T7">
        <v>205.88</v>
      </c>
      <c r="U7">
        <v>88.28</v>
      </c>
      <c r="V7">
        <v>267.48</v>
      </c>
      <c r="W7">
        <v>217.08000000000004</v>
      </c>
      <c r="X7">
        <v>553.08000000000004</v>
      </c>
      <c r="Y7">
        <v>342.52000000000004</v>
      </c>
      <c r="Z7">
        <v>228.28000000000003</v>
      </c>
      <c r="AA7">
        <v>502.68</v>
      </c>
      <c r="AB7">
        <v>77.080000000000013</v>
      </c>
      <c r="AC7">
        <v>357.08000000000004</v>
      </c>
      <c r="AD7">
        <v>340.28000000000003</v>
      </c>
      <c r="AE7">
        <v>194.68</v>
      </c>
      <c r="AF7">
        <v>250.68</v>
      </c>
      <c r="AG7">
        <v>401.88</v>
      </c>
      <c r="AH7">
        <v>217.08000000000004</v>
      </c>
      <c r="AI7">
        <v>205.88</v>
      </c>
      <c r="AJ7">
        <v>138.68</v>
      </c>
    </row>
    <row r="8" spans="1:118" x14ac:dyDescent="0.75">
      <c r="A8" s="18" t="s">
        <v>76</v>
      </c>
      <c r="B8">
        <v>279.8</v>
      </c>
      <c r="C8">
        <v>155.48000000000002</v>
      </c>
      <c r="D8">
        <v>279.8</v>
      </c>
      <c r="E8">
        <v>1027.4000000000001</v>
      </c>
      <c r="F8">
        <v>470.76000000000005</v>
      </c>
      <c r="G8">
        <v>65.88</v>
      </c>
      <c r="H8">
        <v>30.500658151106002</v>
      </c>
      <c r="I8">
        <v>133.08000000000001</v>
      </c>
      <c r="J8">
        <v>362.68</v>
      </c>
      <c r="K8">
        <v>133.08000000000001</v>
      </c>
      <c r="L8">
        <v>721.08000000000015</v>
      </c>
      <c r="M8">
        <v>172.28000000000003</v>
      </c>
      <c r="N8">
        <v>144.28000000000003</v>
      </c>
      <c r="O8">
        <v>278.68</v>
      </c>
      <c r="P8">
        <v>183.48000000000002</v>
      </c>
      <c r="Q8">
        <v>278.68</v>
      </c>
      <c r="R8">
        <v>329.08000000000004</v>
      </c>
      <c r="S8">
        <v>155.48000000000002</v>
      </c>
      <c r="T8">
        <v>189.08000000000004</v>
      </c>
      <c r="U8">
        <v>82.68</v>
      </c>
      <c r="V8">
        <v>222.68</v>
      </c>
      <c r="W8">
        <v>239.48000000000002</v>
      </c>
      <c r="X8">
        <v>581.08000000000004</v>
      </c>
      <c r="Y8">
        <v>297.16000000000003</v>
      </c>
      <c r="Z8">
        <v>183.48000000000002</v>
      </c>
      <c r="AA8">
        <v>457.88000000000005</v>
      </c>
      <c r="AB8">
        <v>43.480000000000004</v>
      </c>
      <c r="AC8">
        <v>373.88</v>
      </c>
      <c r="AD8">
        <v>295.48</v>
      </c>
      <c r="AE8">
        <v>149.88</v>
      </c>
      <c r="AF8">
        <v>273.08000000000004</v>
      </c>
      <c r="AG8">
        <v>357.08000000000004</v>
      </c>
      <c r="AH8">
        <v>172.28000000000003</v>
      </c>
      <c r="AI8">
        <v>161.07999999999998</v>
      </c>
      <c r="AJ8">
        <v>93.88000000000001</v>
      </c>
    </row>
    <row r="9" spans="1:118" x14ac:dyDescent="0.75">
      <c r="A9" s="18" t="s">
        <v>9</v>
      </c>
      <c r="B9">
        <v>312.28000000000003</v>
      </c>
      <c r="C9">
        <v>205.88</v>
      </c>
      <c r="D9">
        <v>318.44</v>
      </c>
      <c r="E9">
        <v>1058.76</v>
      </c>
      <c r="F9">
        <v>502.12</v>
      </c>
      <c r="G9">
        <v>172.28000000000003</v>
      </c>
      <c r="H9">
        <v>133.08000000000001</v>
      </c>
      <c r="I9">
        <v>28.434998300475669</v>
      </c>
      <c r="J9">
        <v>345.88</v>
      </c>
      <c r="K9">
        <v>72.599999999999994</v>
      </c>
      <c r="L9">
        <v>760.28000000000009</v>
      </c>
      <c r="M9">
        <v>200.28000000000003</v>
      </c>
      <c r="N9">
        <v>53</v>
      </c>
      <c r="O9">
        <v>194.68</v>
      </c>
      <c r="P9">
        <v>200.28000000000003</v>
      </c>
      <c r="Q9">
        <v>326.28000000000003</v>
      </c>
      <c r="R9">
        <v>314.52000000000004</v>
      </c>
      <c r="S9">
        <v>152.68</v>
      </c>
      <c r="T9">
        <v>105.08000000000001</v>
      </c>
      <c r="U9">
        <v>133.08000000000001</v>
      </c>
      <c r="V9">
        <v>312.28000000000003</v>
      </c>
      <c r="W9">
        <v>260.20000000000005</v>
      </c>
      <c r="X9">
        <v>610.20000000000005</v>
      </c>
      <c r="Y9">
        <v>209.24</v>
      </c>
      <c r="Z9">
        <v>166.68</v>
      </c>
      <c r="AA9">
        <v>525.08000000000004</v>
      </c>
      <c r="AB9">
        <v>110.68</v>
      </c>
      <c r="AC9">
        <v>413.08000000000004</v>
      </c>
      <c r="AD9">
        <v>278.68</v>
      </c>
      <c r="AE9">
        <v>166.68</v>
      </c>
      <c r="AF9">
        <v>317.88</v>
      </c>
      <c r="AG9">
        <v>351.48</v>
      </c>
      <c r="AH9">
        <v>354.84000000000003</v>
      </c>
      <c r="AI9">
        <v>105.08000000000001</v>
      </c>
      <c r="AJ9">
        <v>161.07999999999998</v>
      </c>
    </row>
    <row r="10" spans="1:118" x14ac:dyDescent="0.75">
      <c r="A10" s="18" t="s">
        <v>10</v>
      </c>
      <c r="B10">
        <v>620.28000000000009</v>
      </c>
      <c r="C10">
        <v>480.28000000000003</v>
      </c>
      <c r="D10">
        <v>138.68</v>
      </c>
      <c r="E10">
        <v>1366.76</v>
      </c>
      <c r="F10">
        <v>810.12000000000012</v>
      </c>
      <c r="G10">
        <v>407.48</v>
      </c>
      <c r="H10">
        <v>362.68</v>
      </c>
      <c r="I10">
        <v>345.88</v>
      </c>
      <c r="J10">
        <v>27.317467434784728</v>
      </c>
      <c r="K10">
        <v>385.08000000000004</v>
      </c>
      <c r="L10">
        <v>1068.28</v>
      </c>
      <c r="M10">
        <v>245.08000000000004</v>
      </c>
      <c r="N10">
        <v>362.68</v>
      </c>
      <c r="O10">
        <v>261.88</v>
      </c>
      <c r="P10">
        <v>530.68000000000006</v>
      </c>
      <c r="Q10">
        <v>625.88000000000011</v>
      </c>
      <c r="R10">
        <v>85.48</v>
      </c>
      <c r="S10">
        <v>233.88</v>
      </c>
      <c r="T10">
        <v>418.68</v>
      </c>
      <c r="U10">
        <v>491.48</v>
      </c>
      <c r="V10">
        <v>329.08000000000004</v>
      </c>
      <c r="W10">
        <v>569.88000000000011</v>
      </c>
      <c r="X10">
        <v>922.68000000000018</v>
      </c>
      <c r="Y10">
        <v>287.64</v>
      </c>
      <c r="Z10">
        <v>205.88</v>
      </c>
      <c r="AA10">
        <v>261.88</v>
      </c>
      <c r="AB10">
        <v>357.08000000000004</v>
      </c>
      <c r="AC10">
        <v>721.08000000000015</v>
      </c>
      <c r="AD10">
        <v>110.68</v>
      </c>
      <c r="AE10">
        <v>228.28000000000003</v>
      </c>
      <c r="AF10">
        <v>620.28000000000009</v>
      </c>
      <c r="AG10">
        <v>82.68</v>
      </c>
      <c r="AH10">
        <v>312.28000000000003</v>
      </c>
      <c r="AI10">
        <v>267.48</v>
      </c>
      <c r="AJ10">
        <v>295.48</v>
      </c>
    </row>
    <row r="11" spans="1:118" x14ac:dyDescent="0.75">
      <c r="A11" s="18" t="s">
        <v>0</v>
      </c>
      <c r="B11">
        <v>259.08000000000004</v>
      </c>
      <c r="C11">
        <v>161.07999999999998</v>
      </c>
      <c r="D11">
        <v>357.08000000000004</v>
      </c>
      <c r="E11">
        <v>1006.6800000000002</v>
      </c>
      <c r="F11">
        <v>450.04</v>
      </c>
      <c r="G11">
        <v>144.28000000000003</v>
      </c>
      <c r="H11">
        <v>133.08000000000001</v>
      </c>
      <c r="I11">
        <v>72.599999999999994</v>
      </c>
      <c r="J11">
        <v>385.08000000000004</v>
      </c>
      <c r="K11">
        <v>28.121874750377202</v>
      </c>
      <c r="L11">
        <v>119.08000000000001</v>
      </c>
      <c r="M11">
        <v>236.12</v>
      </c>
      <c r="N11">
        <v>42.36</v>
      </c>
      <c r="O11">
        <v>229.96000000000004</v>
      </c>
      <c r="P11">
        <v>165.56</v>
      </c>
      <c r="Q11">
        <v>273.08000000000004</v>
      </c>
      <c r="R11">
        <v>349.8</v>
      </c>
      <c r="S11">
        <v>189.08000000000004</v>
      </c>
      <c r="T11">
        <v>77.080000000000013</v>
      </c>
      <c r="U11">
        <v>116.28</v>
      </c>
      <c r="V11">
        <v>301.08</v>
      </c>
      <c r="W11">
        <v>222.68</v>
      </c>
      <c r="X11">
        <v>535.16000000000008</v>
      </c>
      <c r="Y11">
        <v>245.08000000000004</v>
      </c>
      <c r="Z11">
        <v>205.88</v>
      </c>
      <c r="AA11">
        <v>541.88000000000011</v>
      </c>
      <c r="AB11">
        <v>93.88000000000001</v>
      </c>
      <c r="AC11">
        <v>359.88</v>
      </c>
      <c r="AD11">
        <v>312.28000000000003</v>
      </c>
      <c r="AE11">
        <v>205.88</v>
      </c>
      <c r="AF11">
        <v>256.28000000000003</v>
      </c>
      <c r="AG11">
        <v>385.08000000000004</v>
      </c>
      <c r="AH11">
        <v>119.08000000000001</v>
      </c>
      <c r="AI11">
        <v>142.04000000000002</v>
      </c>
      <c r="AJ11">
        <v>152.12</v>
      </c>
    </row>
    <row r="12" spans="1:118" x14ac:dyDescent="0.75">
      <c r="A12" s="18" t="s">
        <v>11</v>
      </c>
      <c r="B12">
        <v>485.88000000000005</v>
      </c>
      <c r="C12">
        <v>634.28000000000009</v>
      </c>
      <c r="D12">
        <v>1040.28</v>
      </c>
      <c r="E12">
        <v>319</v>
      </c>
      <c r="F12">
        <v>465.72</v>
      </c>
      <c r="G12">
        <v>698.68000000000006</v>
      </c>
      <c r="H12">
        <v>721.08000000000015</v>
      </c>
      <c r="I12">
        <v>760.28000000000009</v>
      </c>
      <c r="J12">
        <v>1068.28</v>
      </c>
      <c r="K12">
        <v>119.08000000000001</v>
      </c>
      <c r="L12">
        <v>50.364104903513784</v>
      </c>
      <c r="M12">
        <v>924.36000000000013</v>
      </c>
      <c r="N12">
        <v>732.84000000000015</v>
      </c>
      <c r="O12">
        <v>918.20000000000016</v>
      </c>
      <c r="P12">
        <v>569.88000000000011</v>
      </c>
      <c r="Q12">
        <v>480.28000000000003</v>
      </c>
      <c r="R12">
        <v>1038.0400000000002</v>
      </c>
      <c r="S12">
        <v>876.20000000000016</v>
      </c>
      <c r="T12">
        <v>704.28000000000009</v>
      </c>
      <c r="U12">
        <v>669.00000000000011</v>
      </c>
      <c r="V12">
        <v>833.08000000000015</v>
      </c>
      <c r="W12">
        <v>579.96000000000015</v>
      </c>
      <c r="X12">
        <v>345.88</v>
      </c>
      <c r="Y12">
        <v>932.20000000000016</v>
      </c>
      <c r="Z12">
        <v>893.56000000000017</v>
      </c>
      <c r="AA12">
        <v>1137.1600000000001</v>
      </c>
      <c r="AB12">
        <v>722.7600000000001</v>
      </c>
      <c r="AC12">
        <v>370.52000000000004</v>
      </c>
      <c r="AD12">
        <v>1001.0800000000002</v>
      </c>
      <c r="AE12">
        <v>893.56000000000017</v>
      </c>
      <c r="AF12">
        <v>481.40000000000003</v>
      </c>
      <c r="AG12">
        <v>1072.76</v>
      </c>
      <c r="AH12">
        <v>807.88000000000011</v>
      </c>
      <c r="AI12">
        <v>830.28000000000009</v>
      </c>
      <c r="AJ12">
        <v>834.7600000000001</v>
      </c>
    </row>
    <row r="13" spans="1:118" x14ac:dyDescent="0.75">
      <c r="A13" s="18" t="s">
        <v>12</v>
      </c>
      <c r="B13">
        <v>474.68</v>
      </c>
      <c r="C13">
        <v>306.68</v>
      </c>
      <c r="D13">
        <v>217.08000000000004</v>
      </c>
      <c r="E13">
        <v>1222.28</v>
      </c>
      <c r="F13">
        <v>648.28000000000009</v>
      </c>
      <c r="G13">
        <v>217.08000000000004</v>
      </c>
      <c r="H13">
        <v>172.28000000000003</v>
      </c>
      <c r="I13">
        <v>200.28000000000003</v>
      </c>
      <c r="J13">
        <v>245.08000000000004</v>
      </c>
      <c r="K13">
        <v>236.12</v>
      </c>
      <c r="L13">
        <v>924.36000000000013</v>
      </c>
      <c r="M13">
        <v>37.877083080106502</v>
      </c>
      <c r="N13">
        <v>218.76</v>
      </c>
      <c r="O13">
        <v>187.40000000000003</v>
      </c>
      <c r="P13">
        <v>329.64</v>
      </c>
      <c r="Q13">
        <v>438.28000000000003</v>
      </c>
      <c r="R13">
        <v>213.16000000000003</v>
      </c>
      <c r="S13">
        <v>71.48</v>
      </c>
      <c r="T13">
        <v>275.32000000000005</v>
      </c>
      <c r="U13">
        <v>232.20000000000005</v>
      </c>
      <c r="V13">
        <v>159.40000000000003</v>
      </c>
      <c r="W13">
        <v>385.08000000000004</v>
      </c>
      <c r="X13">
        <v>731.72000000000014</v>
      </c>
      <c r="Y13">
        <v>250.12</v>
      </c>
      <c r="Z13">
        <v>78.760000000000005</v>
      </c>
      <c r="AA13">
        <v>326.28000000000003</v>
      </c>
      <c r="AB13">
        <v>179.56</v>
      </c>
      <c r="AC13">
        <v>577.72000000000014</v>
      </c>
      <c r="AD13">
        <v>169.48000000000002</v>
      </c>
      <c r="AE13">
        <v>51.88</v>
      </c>
      <c r="AF13">
        <v>472.44000000000005</v>
      </c>
      <c r="AG13">
        <v>222.68</v>
      </c>
      <c r="AH13">
        <v>165.56</v>
      </c>
      <c r="AI13">
        <v>114.60000000000001</v>
      </c>
      <c r="AJ13">
        <v>107.32000000000001</v>
      </c>
    </row>
    <row r="14" spans="1:118" x14ac:dyDescent="0.75">
      <c r="A14" s="18" t="s">
        <v>1</v>
      </c>
      <c r="B14">
        <v>284.28000000000003</v>
      </c>
      <c r="C14">
        <v>186.28000000000003</v>
      </c>
      <c r="D14">
        <v>334.68</v>
      </c>
      <c r="E14">
        <v>1030.76</v>
      </c>
      <c r="F14">
        <v>474.68</v>
      </c>
      <c r="G14">
        <v>172.28000000000003</v>
      </c>
      <c r="H14">
        <v>144.28000000000003</v>
      </c>
      <c r="I14">
        <v>53</v>
      </c>
      <c r="J14">
        <v>362.68</v>
      </c>
      <c r="K14">
        <v>42.36</v>
      </c>
      <c r="L14">
        <v>732.84000000000015</v>
      </c>
      <c r="M14">
        <v>218.76</v>
      </c>
      <c r="N14">
        <v>22.958297101099824</v>
      </c>
      <c r="O14">
        <v>211.48000000000002</v>
      </c>
      <c r="P14">
        <v>189.08000000000004</v>
      </c>
      <c r="Q14">
        <v>284.28000000000003</v>
      </c>
      <c r="R14">
        <v>334.68</v>
      </c>
      <c r="S14">
        <v>172.28000000000003</v>
      </c>
      <c r="T14">
        <v>82.68</v>
      </c>
      <c r="U14">
        <v>155.48000000000002</v>
      </c>
      <c r="V14">
        <v>323.48</v>
      </c>
      <c r="W14">
        <v>233.88</v>
      </c>
      <c r="X14">
        <v>581.08000000000004</v>
      </c>
      <c r="Y14">
        <v>225.48000000000002</v>
      </c>
      <c r="Z14">
        <v>189.08000000000004</v>
      </c>
      <c r="AA14">
        <v>547.48000000000013</v>
      </c>
      <c r="AB14">
        <v>121.88000000000001</v>
      </c>
      <c r="AC14">
        <v>385.08000000000004</v>
      </c>
      <c r="AD14">
        <v>295.48</v>
      </c>
      <c r="AE14">
        <v>189.08000000000004</v>
      </c>
      <c r="AF14">
        <v>284.28000000000003</v>
      </c>
      <c r="AG14">
        <v>368.28000000000003</v>
      </c>
      <c r="AH14">
        <v>105.08000000000001</v>
      </c>
      <c r="AI14">
        <v>127.48</v>
      </c>
      <c r="AJ14">
        <v>172.28000000000003</v>
      </c>
    </row>
    <row r="15" spans="1:118" x14ac:dyDescent="0.75">
      <c r="A15" s="18" t="s">
        <v>13</v>
      </c>
      <c r="B15">
        <v>469.08000000000004</v>
      </c>
      <c r="C15">
        <v>371.08000000000004</v>
      </c>
      <c r="D15">
        <v>155.48000000000002</v>
      </c>
      <c r="E15">
        <v>1216.68</v>
      </c>
      <c r="F15">
        <v>659.48000000000013</v>
      </c>
      <c r="G15">
        <v>329.08000000000004</v>
      </c>
      <c r="H15">
        <v>278.68</v>
      </c>
      <c r="I15">
        <v>194.68</v>
      </c>
      <c r="J15">
        <v>261.88</v>
      </c>
      <c r="K15">
        <v>229.96000000000004</v>
      </c>
      <c r="L15">
        <v>918.20000000000016</v>
      </c>
      <c r="M15">
        <v>187.40000000000003</v>
      </c>
      <c r="N15">
        <v>211.48000000000002</v>
      </c>
      <c r="O15">
        <v>29.294791537221137</v>
      </c>
      <c r="P15">
        <v>375.56</v>
      </c>
      <c r="Q15">
        <v>484.20000000000005</v>
      </c>
      <c r="R15">
        <v>179.56</v>
      </c>
      <c r="S15">
        <v>145.4</v>
      </c>
      <c r="T15">
        <v>268.04000000000002</v>
      </c>
      <c r="U15">
        <v>327.96000000000004</v>
      </c>
      <c r="V15">
        <v>310.60000000000002</v>
      </c>
      <c r="W15">
        <v>418.68</v>
      </c>
      <c r="X15">
        <v>746.84000000000015</v>
      </c>
      <c r="Y15">
        <v>82.68</v>
      </c>
      <c r="Z15">
        <v>133.08000000000001</v>
      </c>
      <c r="AA15">
        <v>487.56</v>
      </c>
      <c r="AB15">
        <v>270.28000000000003</v>
      </c>
      <c r="AC15">
        <v>569.88000000000011</v>
      </c>
      <c r="AD15">
        <v>237.8</v>
      </c>
      <c r="AE15">
        <v>163.32</v>
      </c>
      <c r="AF15">
        <v>465.16</v>
      </c>
      <c r="AG15">
        <v>297.16000000000003</v>
      </c>
      <c r="AH15">
        <v>137</v>
      </c>
      <c r="AI15">
        <v>146.52000000000001</v>
      </c>
      <c r="AJ15">
        <v>198.04000000000002</v>
      </c>
    </row>
    <row r="16" spans="1:118" x14ac:dyDescent="0.75">
      <c r="A16" s="18" t="s">
        <v>14</v>
      </c>
      <c r="B16">
        <v>121.88000000000001</v>
      </c>
      <c r="C16">
        <v>93.88000000000001</v>
      </c>
      <c r="D16">
        <v>502.68</v>
      </c>
      <c r="E16">
        <v>867.80000000000007</v>
      </c>
      <c r="F16">
        <v>310.60000000000002</v>
      </c>
      <c r="G16">
        <v>161.07999999999998</v>
      </c>
      <c r="H16">
        <v>183.48000000000002</v>
      </c>
      <c r="I16">
        <v>200.28000000000003</v>
      </c>
      <c r="J16">
        <v>530.68000000000006</v>
      </c>
      <c r="K16">
        <v>165.56</v>
      </c>
      <c r="L16">
        <v>569.88000000000011</v>
      </c>
      <c r="M16">
        <v>329.64</v>
      </c>
      <c r="N16">
        <v>189.08000000000004</v>
      </c>
      <c r="O16">
        <v>375.56</v>
      </c>
      <c r="P16">
        <v>32.685653794595112</v>
      </c>
      <c r="Q16">
        <v>127.48</v>
      </c>
      <c r="R16">
        <v>497.08000000000004</v>
      </c>
      <c r="S16">
        <v>306.68</v>
      </c>
      <c r="T16">
        <v>105.08000000000001</v>
      </c>
      <c r="U16">
        <v>116.28</v>
      </c>
      <c r="V16">
        <v>351.48</v>
      </c>
      <c r="W16">
        <v>82.68</v>
      </c>
      <c r="X16">
        <v>424.28000000000003</v>
      </c>
      <c r="Y16">
        <v>389.56</v>
      </c>
      <c r="Z16">
        <v>351.48</v>
      </c>
      <c r="AA16">
        <v>665.08000000000015</v>
      </c>
      <c r="AB16">
        <v>183.48000000000002</v>
      </c>
      <c r="AC16">
        <v>222.68</v>
      </c>
      <c r="AD16">
        <v>457.88000000000005</v>
      </c>
      <c r="AE16">
        <v>312.28000000000003</v>
      </c>
      <c r="AF16">
        <v>121.88000000000001</v>
      </c>
      <c r="AG16">
        <v>530.68000000000006</v>
      </c>
      <c r="AH16">
        <v>267.48</v>
      </c>
      <c r="AI16">
        <v>289.88</v>
      </c>
      <c r="AJ16">
        <v>256.28000000000003</v>
      </c>
    </row>
    <row r="17" spans="1:36" x14ac:dyDescent="0.75">
      <c r="A17" s="18" t="s">
        <v>77</v>
      </c>
      <c r="B17">
        <v>44.6</v>
      </c>
      <c r="C17">
        <v>170.04000000000002</v>
      </c>
      <c r="D17">
        <v>597.88000000000011</v>
      </c>
      <c r="E17">
        <v>777.08000000000015</v>
      </c>
      <c r="F17">
        <v>220.44</v>
      </c>
      <c r="G17">
        <v>256.28000000000003</v>
      </c>
      <c r="H17">
        <v>278.68</v>
      </c>
      <c r="I17">
        <v>326.28000000000003</v>
      </c>
      <c r="J17">
        <v>625.88000000000011</v>
      </c>
      <c r="K17">
        <v>273.08000000000004</v>
      </c>
      <c r="L17">
        <v>480.28000000000003</v>
      </c>
      <c r="M17">
        <v>438.28000000000003</v>
      </c>
      <c r="N17">
        <v>284.28000000000003</v>
      </c>
      <c r="O17">
        <v>484.20000000000005</v>
      </c>
      <c r="P17">
        <v>127.48</v>
      </c>
      <c r="Q17">
        <v>29.389681100980951</v>
      </c>
      <c r="R17">
        <v>602.92000000000007</v>
      </c>
      <c r="S17">
        <v>411.40000000000003</v>
      </c>
      <c r="T17">
        <v>268.04000000000002</v>
      </c>
      <c r="U17">
        <v>233.88</v>
      </c>
      <c r="V17">
        <v>375.56</v>
      </c>
      <c r="W17">
        <v>154.36000000000001</v>
      </c>
      <c r="X17">
        <v>295.48</v>
      </c>
      <c r="Y17">
        <v>497.08000000000004</v>
      </c>
      <c r="Z17">
        <v>457.88000000000005</v>
      </c>
      <c r="AA17">
        <v>667.32</v>
      </c>
      <c r="AB17">
        <v>287.64</v>
      </c>
      <c r="AC17">
        <v>129.72000000000003</v>
      </c>
      <c r="AD17">
        <v>565.40000000000009</v>
      </c>
      <c r="AE17">
        <v>415.88</v>
      </c>
      <c r="AF17">
        <v>43.480000000000004</v>
      </c>
      <c r="AG17">
        <v>621.40000000000009</v>
      </c>
      <c r="AH17">
        <v>372.76</v>
      </c>
      <c r="AI17">
        <v>395.16</v>
      </c>
      <c r="AJ17">
        <v>361.56</v>
      </c>
    </row>
    <row r="18" spans="1:36" x14ac:dyDescent="0.75">
      <c r="A18" s="18" t="s">
        <v>15</v>
      </c>
      <c r="B18">
        <v>592.28000000000009</v>
      </c>
      <c r="C18">
        <v>490.36</v>
      </c>
      <c r="D18">
        <v>77.080000000000013</v>
      </c>
      <c r="E18">
        <v>1335.96</v>
      </c>
      <c r="F18">
        <v>779.32000000000016</v>
      </c>
      <c r="G18">
        <v>379.48</v>
      </c>
      <c r="H18">
        <v>329.08000000000004</v>
      </c>
      <c r="I18">
        <v>314.52000000000004</v>
      </c>
      <c r="J18">
        <v>85.48</v>
      </c>
      <c r="K18">
        <v>349.8</v>
      </c>
      <c r="L18">
        <v>1038.0400000000002</v>
      </c>
      <c r="M18">
        <v>213.16000000000003</v>
      </c>
      <c r="N18">
        <v>334.68</v>
      </c>
      <c r="O18">
        <v>179.56</v>
      </c>
      <c r="P18">
        <v>497.08000000000004</v>
      </c>
      <c r="Q18">
        <v>602.92000000000007</v>
      </c>
      <c r="R18">
        <v>28.57621237692743</v>
      </c>
      <c r="S18">
        <v>187.96000000000004</v>
      </c>
      <c r="T18">
        <v>387.88</v>
      </c>
      <c r="U18">
        <v>395.16</v>
      </c>
      <c r="V18">
        <v>296.60000000000002</v>
      </c>
      <c r="W18">
        <v>534.04000000000008</v>
      </c>
      <c r="X18">
        <v>855.48000000000013</v>
      </c>
      <c r="Y18">
        <v>227.72000000000003</v>
      </c>
      <c r="Z18">
        <v>161.07999999999998</v>
      </c>
      <c r="AA18">
        <v>308.36</v>
      </c>
      <c r="AB18">
        <v>316.2</v>
      </c>
      <c r="AC18">
        <v>689.72000000000014</v>
      </c>
      <c r="AD18">
        <v>77.080000000000013</v>
      </c>
      <c r="AE18">
        <v>184.04000000000002</v>
      </c>
      <c r="AF18">
        <v>585.00000000000011</v>
      </c>
      <c r="AG18">
        <v>123.56</v>
      </c>
      <c r="AH18">
        <v>278.68</v>
      </c>
      <c r="AI18">
        <v>224.92000000000002</v>
      </c>
      <c r="AJ18">
        <v>250.68</v>
      </c>
    </row>
    <row r="19" spans="1:36" x14ac:dyDescent="0.75">
      <c r="A19" s="18" t="s">
        <v>16</v>
      </c>
      <c r="B19">
        <v>429.88</v>
      </c>
      <c r="C19">
        <v>273.08000000000004</v>
      </c>
      <c r="D19">
        <v>194.68</v>
      </c>
      <c r="E19">
        <v>1174.68</v>
      </c>
      <c r="F19">
        <v>617.48000000000013</v>
      </c>
      <c r="G19">
        <v>200.28000000000003</v>
      </c>
      <c r="H19">
        <v>155.48000000000002</v>
      </c>
      <c r="I19">
        <v>152.68</v>
      </c>
      <c r="J19">
        <v>233.88</v>
      </c>
      <c r="K19">
        <v>189.08000000000004</v>
      </c>
      <c r="L19">
        <v>876.20000000000016</v>
      </c>
      <c r="M19">
        <v>71.48</v>
      </c>
      <c r="N19">
        <v>172.28000000000003</v>
      </c>
      <c r="O19">
        <v>145.4</v>
      </c>
      <c r="P19">
        <v>306.68</v>
      </c>
      <c r="Q19">
        <v>411.40000000000003</v>
      </c>
      <c r="R19">
        <v>187.96000000000004</v>
      </c>
      <c r="S19">
        <v>27.636126905422131</v>
      </c>
      <c r="T19">
        <v>228.28000000000003</v>
      </c>
      <c r="U19">
        <v>200.28000000000003</v>
      </c>
      <c r="V19">
        <v>189.08000000000004</v>
      </c>
      <c r="W19">
        <v>379.48</v>
      </c>
      <c r="X19">
        <v>698.68000000000006</v>
      </c>
      <c r="Y19">
        <v>200.28000000000003</v>
      </c>
      <c r="Z19">
        <v>54.68</v>
      </c>
      <c r="AA19">
        <v>376.68</v>
      </c>
      <c r="AB19">
        <v>145.4</v>
      </c>
      <c r="AC19">
        <v>530.68000000000006</v>
      </c>
      <c r="AD19">
        <v>161.07999999999998</v>
      </c>
      <c r="AE19">
        <v>41.24</v>
      </c>
      <c r="AF19">
        <v>385.08000000000004</v>
      </c>
      <c r="AG19">
        <v>233.88</v>
      </c>
      <c r="AH19">
        <v>116.28</v>
      </c>
      <c r="AI19">
        <v>65.88</v>
      </c>
      <c r="AJ19">
        <v>82.68</v>
      </c>
    </row>
    <row r="20" spans="1:36" x14ac:dyDescent="0.75">
      <c r="A20" s="18" t="s">
        <v>17</v>
      </c>
      <c r="B20">
        <v>252.92000000000002</v>
      </c>
      <c r="C20">
        <v>158.28000000000003</v>
      </c>
      <c r="D20">
        <v>396.28000000000003</v>
      </c>
      <c r="E20">
        <v>1001.0800000000002</v>
      </c>
      <c r="F20">
        <v>444.44</v>
      </c>
      <c r="G20">
        <v>205.88</v>
      </c>
      <c r="H20">
        <v>189.08000000000004</v>
      </c>
      <c r="I20">
        <v>105.08000000000001</v>
      </c>
      <c r="J20">
        <v>418.68</v>
      </c>
      <c r="K20">
        <v>77.080000000000013</v>
      </c>
      <c r="L20">
        <v>704.28000000000009</v>
      </c>
      <c r="M20">
        <v>275.32000000000005</v>
      </c>
      <c r="N20">
        <v>82.68</v>
      </c>
      <c r="O20">
        <v>268.04000000000002</v>
      </c>
      <c r="P20">
        <v>105.08000000000001</v>
      </c>
      <c r="Q20">
        <v>268.04000000000002</v>
      </c>
      <c r="R20">
        <v>387.88</v>
      </c>
      <c r="S20">
        <v>228.28000000000003</v>
      </c>
      <c r="T20">
        <v>29.191547324647743</v>
      </c>
      <c r="U20">
        <v>138.68</v>
      </c>
      <c r="V20">
        <v>362.68</v>
      </c>
      <c r="W20">
        <v>166.68</v>
      </c>
      <c r="X20">
        <v>558.68000000000006</v>
      </c>
      <c r="Y20">
        <v>282.04000000000002</v>
      </c>
      <c r="Z20">
        <v>245.08000000000004</v>
      </c>
      <c r="AA20">
        <v>603.48000000000013</v>
      </c>
      <c r="AB20">
        <v>149.88</v>
      </c>
      <c r="AC20">
        <v>357.08000000000004</v>
      </c>
      <c r="AD20">
        <v>351.48</v>
      </c>
      <c r="AE20">
        <v>245.08000000000004</v>
      </c>
      <c r="AF20">
        <v>250.68</v>
      </c>
      <c r="AG20">
        <v>424.28000000000003</v>
      </c>
      <c r="AH20">
        <v>161.07999999999998</v>
      </c>
      <c r="AI20">
        <v>183.48000000000002</v>
      </c>
      <c r="AJ20">
        <v>217.08000000000004</v>
      </c>
    </row>
    <row r="21" spans="1:36" x14ac:dyDescent="0.75">
      <c r="A21" s="18" t="s">
        <v>78</v>
      </c>
      <c r="B21">
        <v>222.68</v>
      </c>
      <c r="C21">
        <v>96.12</v>
      </c>
      <c r="D21">
        <v>463.48</v>
      </c>
      <c r="E21">
        <v>966.92000000000019</v>
      </c>
      <c r="F21">
        <v>410.28000000000003</v>
      </c>
      <c r="G21">
        <v>88.28</v>
      </c>
      <c r="H21">
        <v>82.68</v>
      </c>
      <c r="I21">
        <v>133.08000000000001</v>
      </c>
      <c r="J21">
        <v>491.48</v>
      </c>
      <c r="K21">
        <v>116.28</v>
      </c>
      <c r="L21">
        <v>669.00000000000011</v>
      </c>
      <c r="M21">
        <v>232.20000000000005</v>
      </c>
      <c r="N21">
        <v>155.48000000000002</v>
      </c>
      <c r="O21">
        <v>327.96000000000004</v>
      </c>
      <c r="P21">
        <v>116.28</v>
      </c>
      <c r="Q21">
        <v>233.88</v>
      </c>
      <c r="R21">
        <v>395.16</v>
      </c>
      <c r="S21">
        <v>200.28000000000003</v>
      </c>
      <c r="T21">
        <v>138.68</v>
      </c>
      <c r="U21">
        <v>30.168146125585785</v>
      </c>
      <c r="V21">
        <v>282.04000000000002</v>
      </c>
      <c r="W21">
        <v>175.08000000000004</v>
      </c>
      <c r="X21">
        <v>478.04</v>
      </c>
      <c r="Y21">
        <v>341.40000000000003</v>
      </c>
      <c r="Z21">
        <v>229.96000000000004</v>
      </c>
      <c r="AA21">
        <v>516.68000000000006</v>
      </c>
      <c r="AB21">
        <v>74.84</v>
      </c>
      <c r="AC21">
        <v>313.40000000000003</v>
      </c>
      <c r="AD21">
        <v>336.92</v>
      </c>
      <c r="AE21">
        <v>203.08000000000004</v>
      </c>
      <c r="AF21">
        <v>208.68</v>
      </c>
      <c r="AG21">
        <v>408.6</v>
      </c>
      <c r="AH21">
        <v>217.08000000000004</v>
      </c>
      <c r="AI21">
        <v>202.52000000000004</v>
      </c>
      <c r="AJ21">
        <v>149.88</v>
      </c>
    </row>
    <row r="22" spans="1:36" x14ac:dyDescent="0.75">
      <c r="A22" s="18" t="s">
        <v>18</v>
      </c>
      <c r="B22">
        <v>389.56</v>
      </c>
      <c r="C22">
        <v>315.64</v>
      </c>
      <c r="D22">
        <v>351.48</v>
      </c>
      <c r="E22">
        <v>1131</v>
      </c>
      <c r="F22">
        <v>511.08000000000004</v>
      </c>
      <c r="G22">
        <v>267.48</v>
      </c>
      <c r="H22">
        <v>222.68</v>
      </c>
      <c r="I22">
        <v>312.28000000000003</v>
      </c>
      <c r="J22">
        <v>329.08000000000004</v>
      </c>
      <c r="K22">
        <v>301.08</v>
      </c>
      <c r="L22">
        <v>833.08000000000015</v>
      </c>
      <c r="M22">
        <v>159.40000000000003</v>
      </c>
      <c r="N22">
        <v>323.48</v>
      </c>
      <c r="O22">
        <v>310.60000000000002</v>
      </c>
      <c r="P22">
        <v>351.48</v>
      </c>
      <c r="Q22">
        <v>375.56</v>
      </c>
      <c r="R22">
        <v>296.60000000000002</v>
      </c>
      <c r="S22">
        <v>189.08000000000004</v>
      </c>
      <c r="T22">
        <v>362.68</v>
      </c>
      <c r="U22">
        <v>282.04000000000002</v>
      </c>
      <c r="V22">
        <v>44.238894619562487</v>
      </c>
      <c r="W22">
        <v>407.48</v>
      </c>
      <c r="X22">
        <v>709.88000000000011</v>
      </c>
      <c r="Y22">
        <v>364.36</v>
      </c>
      <c r="Z22">
        <v>217.08000000000004</v>
      </c>
      <c r="AA22">
        <v>334.68</v>
      </c>
      <c r="AB22">
        <v>233.88</v>
      </c>
      <c r="AC22">
        <v>508.28000000000003</v>
      </c>
      <c r="AD22">
        <v>233.88</v>
      </c>
      <c r="AE22">
        <v>177.88</v>
      </c>
      <c r="AF22">
        <v>401.88</v>
      </c>
      <c r="AG22">
        <v>289.88</v>
      </c>
      <c r="AH22">
        <v>284.28000000000003</v>
      </c>
      <c r="AI22">
        <v>233.88</v>
      </c>
      <c r="AJ22">
        <v>177.88</v>
      </c>
    </row>
    <row r="23" spans="1:36" x14ac:dyDescent="0.75">
      <c r="A23" s="18" t="s">
        <v>19</v>
      </c>
      <c r="B23">
        <v>119.08000000000001</v>
      </c>
      <c r="C23">
        <v>147.08000000000001</v>
      </c>
      <c r="D23">
        <v>541.88000000000011</v>
      </c>
      <c r="E23">
        <v>877.88000000000011</v>
      </c>
      <c r="F23">
        <v>321.24</v>
      </c>
      <c r="G23">
        <v>217.08000000000004</v>
      </c>
      <c r="H23">
        <v>239.48000000000002</v>
      </c>
      <c r="I23">
        <v>260.20000000000005</v>
      </c>
      <c r="J23">
        <v>569.88000000000011</v>
      </c>
      <c r="K23">
        <v>222.68</v>
      </c>
      <c r="L23">
        <v>579.96000000000015</v>
      </c>
      <c r="M23">
        <v>385.08000000000004</v>
      </c>
      <c r="N23">
        <v>233.88</v>
      </c>
      <c r="O23">
        <v>418.68</v>
      </c>
      <c r="P23">
        <v>82.68</v>
      </c>
      <c r="Q23">
        <v>154.36000000000001</v>
      </c>
      <c r="R23">
        <v>534.04000000000008</v>
      </c>
      <c r="S23">
        <v>379.48</v>
      </c>
      <c r="T23">
        <v>166.68</v>
      </c>
      <c r="U23">
        <v>175.08000000000004</v>
      </c>
      <c r="V23">
        <v>407.48</v>
      </c>
      <c r="W23">
        <v>32.222979852804187</v>
      </c>
      <c r="X23">
        <v>399.64000000000004</v>
      </c>
      <c r="Y23">
        <v>432.12</v>
      </c>
      <c r="Z23">
        <v>392.92</v>
      </c>
      <c r="AA23">
        <v>728.92000000000007</v>
      </c>
      <c r="AB23">
        <v>235</v>
      </c>
      <c r="AC23">
        <v>230.52000000000004</v>
      </c>
      <c r="AD23">
        <v>500.44000000000005</v>
      </c>
      <c r="AE23">
        <v>393.48</v>
      </c>
      <c r="AF23">
        <v>133.08000000000001</v>
      </c>
      <c r="AG23">
        <v>572.68000000000006</v>
      </c>
      <c r="AH23">
        <v>307.24</v>
      </c>
      <c r="AI23">
        <v>329.08000000000004</v>
      </c>
      <c r="AJ23">
        <v>309.48</v>
      </c>
    </row>
    <row r="24" spans="1:36" x14ac:dyDescent="0.75">
      <c r="A24" s="18" t="s">
        <v>20</v>
      </c>
      <c r="B24">
        <v>334.12</v>
      </c>
      <c r="C24">
        <v>491.48</v>
      </c>
      <c r="D24">
        <v>894.68000000000018</v>
      </c>
      <c r="E24">
        <v>632.04000000000008</v>
      </c>
      <c r="F24">
        <v>109.56</v>
      </c>
      <c r="G24">
        <v>553.08000000000004</v>
      </c>
      <c r="H24">
        <v>581.08000000000004</v>
      </c>
      <c r="I24">
        <v>610.20000000000005</v>
      </c>
      <c r="J24">
        <v>922.68000000000018</v>
      </c>
      <c r="K24">
        <v>535.16000000000008</v>
      </c>
      <c r="L24">
        <v>345.88</v>
      </c>
      <c r="M24">
        <v>731.72000000000014</v>
      </c>
      <c r="N24">
        <v>581.08000000000004</v>
      </c>
      <c r="O24">
        <v>746.84000000000015</v>
      </c>
      <c r="P24">
        <v>424.28000000000003</v>
      </c>
      <c r="Q24">
        <v>295.48</v>
      </c>
      <c r="R24">
        <v>855.48000000000013</v>
      </c>
      <c r="S24">
        <v>698.68000000000006</v>
      </c>
      <c r="T24">
        <v>558.68000000000006</v>
      </c>
      <c r="U24">
        <v>478.04</v>
      </c>
      <c r="V24">
        <v>709.88000000000011</v>
      </c>
      <c r="W24">
        <v>399.64000000000004</v>
      </c>
      <c r="X24">
        <v>55.87218303010031</v>
      </c>
      <c r="Y24">
        <v>757.48000000000013</v>
      </c>
      <c r="Z24">
        <v>718.28000000000009</v>
      </c>
      <c r="AA24">
        <v>875.08000000000015</v>
      </c>
      <c r="AB24">
        <v>547.48000000000013</v>
      </c>
      <c r="AC24">
        <v>203.64000000000004</v>
      </c>
      <c r="AD24">
        <v>805.08000000000015</v>
      </c>
      <c r="AE24">
        <v>718.84000000000015</v>
      </c>
      <c r="AF24">
        <v>306.68</v>
      </c>
      <c r="AG24">
        <v>858.28000000000009</v>
      </c>
      <c r="AH24">
        <v>632.60000000000014</v>
      </c>
      <c r="AI24">
        <v>655.00000000000011</v>
      </c>
      <c r="AJ24">
        <v>659.48000000000013</v>
      </c>
    </row>
    <row r="25" spans="1:36" x14ac:dyDescent="0.75">
      <c r="A25" s="18" t="s">
        <v>21</v>
      </c>
      <c r="B25">
        <v>483.08000000000004</v>
      </c>
      <c r="C25">
        <v>385.08000000000004</v>
      </c>
      <c r="D25">
        <v>182.36</v>
      </c>
      <c r="E25">
        <v>1230.68</v>
      </c>
      <c r="F25">
        <v>674.04000000000008</v>
      </c>
      <c r="G25">
        <v>342.52000000000004</v>
      </c>
      <c r="H25">
        <v>297.16000000000003</v>
      </c>
      <c r="I25">
        <v>209.24</v>
      </c>
      <c r="J25">
        <v>287.64</v>
      </c>
      <c r="K25">
        <v>245.08000000000004</v>
      </c>
      <c r="L25">
        <v>932.20000000000016</v>
      </c>
      <c r="M25">
        <v>250.12</v>
      </c>
      <c r="N25">
        <v>225.48000000000002</v>
      </c>
      <c r="O25">
        <v>82.68</v>
      </c>
      <c r="P25">
        <v>389.56</v>
      </c>
      <c r="Q25">
        <v>497.08000000000004</v>
      </c>
      <c r="R25">
        <v>227.72000000000003</v>
      </c>
      <c r="S25">
        <v>200.28000000000003</v>
      </c>
      <c r="T25">
        <v>282.04000000000002</v>
      </c>
      <c r="U25">
        <v>341.40000000000003</v>
      </c>
      <c r="V25">
        <v>364.36</v>
      </c>
      <c r="W25">
        <v>432.12</v>
      </c>
      <c r="X25">
        <v>757.48000000000013</v>
      </c>
      <c r="Y25">
        <v>25.037322327028718</v>
      </c>
      <c r="Z25">
        <v>196.36</v>
      </c>
      <c r="AA25">
        <v>510.52000000000004</v>
      </c>
      <c r="AB25">
        <v>282.60000000000002</v>
      </c>
      <c r="AC25">
        <v>583.88000000000011</v>
      </c>
      <c r="AD25">
        <v>282.04000000000002</v>
      </c>
      <c r="AE25">
        <v>217.08000000000004</v>
      </c>
      <c r="AF25">
        <v>480.28000000000003</v>
      </c>
      <c r="AG25">
        <v>325.72000000000003</v>
      </c>
      <c r="AH25">
        <v>151</v>
      </c>
      <c r="AI25">
        <v>186.28000000000003</v>
      </c>
      <c r="AJ25">
        <v>252.36</v>
      </c>
    </row>
    <row r="26" spans="1:36" x14ac:dyDescent="0.75">
      <c r="A26" s="18" t="s">
        <v>2</v>
      </c>
      <c r="B26">
        <v>443.32000000000005</v>
      </c>
      <c r="C26">
        <v>345.88</v>
      </c>
      <c r="D26">
        <v>177.88</v>
      </c>
      <c r="E26">
        <v>1191.48</v>
      </c>
      <c r="F26">
        <v>634.28000000000009</v>
      </c>
      <c r="G26">
        <v>228.28000000000003</v>
      </c>
      <c r="H26">
        <v>183.48000000000002</v>
      </c>
      <c r="I26">
        <v>166.68</v>
      </c>
      <c r="J26">
        <v>205.88</v>
      </c>
      <c r="K26">
        <v>205.88</v>
      </c>
      <c r="L26">
        <v>893.56000000000017</v>
      </c>
      <c r="M26">
        <v>78.760000000000005</v>
      </c>
      <c r="N26">
        <v>189.08000000000004</v>
      </c>
      <c r="O26">
        <v>133.08000000000001</v>
      </c>
      <c r="P26">
        <v>351.48</v>
      </c>
      <c r="Q26">
        <v>457.88000000000005</v>
      </c>
      <c r="R26">
        <v>161.07999999999998</v>
      </c>
      <c r="S26">
        <v>54.68</v>
      </c>
      <c r="T26">
        <v>245.08000000000004</v>
      </c>
      <c r="U26">
        <v>229.96000000000004</v>
      </c>
      <c r="V26">
        <v>217.08000000000004</v>
      </c>
      <c r="W26">
        <v>392.92</v>
      </c>
      <c r="X26">
        <v>718.28000000000009</v>
      </c>
      <c r="Y26">
        <v>196.36</v>
      </c>
      <c r="Z26">
        <v>23.552893042571796</v>
      </c>
      <c r="AA26">
        <v>385.08000000000004</v>
      </c>
      <c r="AB26">
        <v>183.48000000000002</v>
      </c>
      <c r="AC26">
        <v>547.48000000000013</v>
      </c>
      <c r="AD26">
        <v>138.68</v>
      </c>
      <c r="AE26">
        <v>60.28</v>
      </c>
      <c r="AF26">
        <v>446.68</v>
      </c>
      <c r="AG26">
        <v>205.88</v>
      </c>
      <c r="AH26">
        <v>127.48</v>
      </c>
      <c r="AI26">
        <v>88.28</v>
      </c>
      <c r="AJ26">
        <v>116.28</v>
      </c>
    </row>
    <row r="27" spans="1:36" x14ac:dyDescent="0.75">
      <c r="A27" s="18" t="s">
        <v>22</v>
      </c>
      <c r="B27">
        <v>701.48000000000013</v>
      </c>
      <c r="C27">
        <v>590.60000000000014</v>
      </c>
      <c r="D27">
        <v>357.08000000000004</v>
      </c>
      <c r="E27">
        <v>1435.64</v>
      </c>
      <c r="F27">
        <v>791.08000000000015</v>
      </c>
      <c r="G27">
        <v>502.68</v>
      </c>
      <c r="H27">
        <v>457.88000000000005</v>
      </c>
      <c r="I27">
        <v>525.08000000000004</v>
      </c>
      <c r="J27">
        <v>261.88</v>
      </c>
      <c r="K27">
        <v>541.88000000000011</v>
      </c>
      <c r="L27">
        <v>1137.1600000000001</v>
      </c>
      <c r="M27">
        <v>326.28000000000003</v>
      </c>
      <c r="N27">
        <v>547.48000000000013</v>
      </c>
      <c r="O27">
        <v>487.56</v>
      </c>
      <c r="P27">
        <v>665.08000000000015</v>
      </c>
      <c r="Q27">
        <v>667.32</v>
      </c>
      <c r="R27">
        <v>308.36</v>
      </c>
      <c r="S27">
        <v>376.68</v>
      </c>
      <c r="T27">
        <v>603.48000000000013</v>
      </c>
      <c r="U27">
        <v>516.68000000000006</v>
      </c>
      <c r="V27">
        <v>334.68</v>
      </c>
      <c r="W27">
        <v>728.92000000000007</v>
      </c>
      <c r="X27">
        <v>875.08000000000015</v>
      </c>
      <c r="Y27">
        <v>510.52000000000004</v>
      </c>
      <c r="Z27">
        <v>385.08000000000004</v>
      </c>
      <c r="AA27">
        <v>54.207088613399158</v>
      </c>
      <c r="AB27">
        <v>460.12</v>
      </c>
      <c r="AC27">
        <v>788.28000000000009</v>
      </c>
      <c r="AD27">
        <v>260.76000000000005</v>
      </c>
      <c r="AE27">
        <v>357.08000000000004</v>
      </c>
      <c r="AF27">
        <v>665.08000000000015</v>
      </c>
      <c r="AG27">
        <v>205.88</v>
      </c>
      <c r="AH27">
        <v>491.48</v>
      </c>
      <c r="AI27">
        <v>419.8</v>
      </c>
      <c r="AJ27">
        <v>385.08000000000004</v>
      </c>
    </row>
    <row r="28" spans="1:36" x14ac:dyDescent="0.75">
      <c r="A28" s="18" t="s">
        <v>23</v>
      </c>
      <c r="B28">
        <v>273.08000000000004</v>
      </c>
      <c r="C28">
        <v>148.76</v>
      </c>
      <c r="D28">
        <v>329.08000000000004</v>
      </c>
      <c r="E28">
        <v>1020.6800000000002</v>
      </c>
      <c r="F28">
        <v>464.04</v>
      </c>
      <c r="G28">
        <v>77.080000000000013</v>
      </c>
      <c r="H28">
        <v>43.480000000000004</v>
      </c>
      <c r="I28">
        <v>110.68</v>
      </c>
      <c r="J28">
        <v>357.08000000000004</v>
      </c>
      <c r="K28">
        <v>93.88000000000001</v>
      </c>
      <c r="L28">
        <v>722.7600000000001</v>
      </c>
      <c r="M28">
        <v>179.56</v>
      </c>
      <c r="N28">
        <v>121.88000000000001</v>
      </c>
      <c r="O28">
        <v>270.28000000000003</v>
      </c>
      <c r="P28">
        <v>183.48000000000002</v>
      </c>
      <c r="Q28">
        <v>287.64</v>
      </c>
      <c r="R28">
        <v>316.2</v>
      </c>
      <c r="S28">
        <v>145.4</v>
      </c>
      <c r="T28">
        <v>149.88</v>
      </c>
      <c r="U28">
        <v>74.84</v>
      </c>
      <c r="V28">
        <v>233.88</v>
      </c>
      <c r="W28">
        <v>235</v>
      </c>
      <c r="X28">
        <v>547.48000000000013</v>
      </c>
      <c r="Y28">
        <v>282.60000000000002</v>
      </c>
      <c r="Z28">
        <v>183.48000000000002</v>
      </c>
      <c r="AA28">
        <v>460.12</v>
      </c>
      <c r="AB28">
        <v>28.145493613329503</v>
      </c>
      <c r="AC28">
        <v>368.28000000000003</v>
      </c>
      <c r="AD28">
        <v>283.16000000000003</v>
      </c>
      <c r="AE28">
        <v>149.88</v>
      </c>
      <c r="AF28">
        <v>261.88</v>
      </c>
      <c r="AG28">
        <v>354.84000000000003</v>
      </c>
      <c r="AH28">
        <v>157.72000000000003</v>
      </c>
      <c r="AI28">
        <v>147.08000000000001</v>
      </c>
      <c r="AJ28">
        <v>95.56</v>
      </c>
    </row>
    <row r="29" spans="1:36" x14ac:dyDescent="0.75">
      <c r="A29" s="18" t="s">
        <v>24</v>
      </c>
      <c r="B29">
        <v>133.08000000000001</v>
      </c>
      <c r="C29">
        <v>287.64</v>
      </c>
      <c r="D29">
        <v>693.08000000000015</v>
      </c>
      <c r="E29">
        <v>668.44</v>
      </c>
      <c r="F29">
        <v>119.08000000000001</v>
      </c>
      <c r="G29">
        <v>357.08000000000004</v>
      </c>
      <c r="H29">
        <v>373.88</v>
      </c>
      <c r="I29">
        <v>413.08000000000004</v>
      </c>
      <c r="J29">
        <v>721.08000000000015</v>
      </c>
      <c r="K29">
        <v>359.88</v>
      </c>
      <c r="L29">
        <v>370.52000000000004</v>
      </c>
      <c r="M29">
        <v>577.72000000000014</v>
      </c>
      <c r="N29">
        <v>385.08000000000004</v>
      </c>
      <c r="O29">
        <v>569.88000000000011</v>
      </c>
      <c r="P29">
        <v>222.68</v>
      </c>
      <c r="Q29">
        <v>129.72000000000003</v>
      </c>
      <c r="R29">
        <v>689.72000000000014</v>
      </c>
      <c r="S29">
        <v>530.68000000000006</v>
      </c>
      <c r="T29">
        <v>357.08000000000004</v>
      </c>
      <c r="U29">
        <v>313.40000000000003</v>
      </c>
      <c r="V29">
        <v>508.28000000000003</v>
      </c>
      <c r="W29">
        <v>230.52000000000004</v>
      </c>
      <c r="X29">
        <v>203.64000000000004</v>
      </c>
      <c r="Y29">
        <v>583.88000000000011</v>
      </c>
      <c r="Z29">
        <v>547.48000000000013</v>
      </c>
      <c r="AA29">
        <v>788.28000000000009</v>
      </c>
      <c r="AB29">
        <v>368.28000000000003</v>
      </c>
      <c r="AC29">
        <v>35.617771493595569</v>
      </c>
      <c r="AD29">
        <v>653.88000000000011</v>
      </c>
      <c r="AE29">
        <v>502.68</v>
      </c>
      <c r="AF29">
        <v>133.08000000000001</v>
      </c>
      <c r="AG29">
        <v>726.68000000000006</v>
      </c>
      <c r="AH29">
        <v>463.48</v>
      </c>
      <c r="AI29">
        <v>485.88000000000005</v>
      </c>
      <c r="AJ29">
        <v>452.28000000000003</v>
      </c>
    </row>
    <row r="30" spans="1:36" x14ac:dyDescent="0.75">
      <c r="A30" s="18" t="s">
        <v>25</v>
      </c>
      <c r="B30">
        <v>550.84000000000015</v>
      </c>
      <c r="C30">
        <v>410.84000000000003</v>
      </c>
      <c r="D30">
        <v>133.08000000000001</v>
      </c>
      <c r="E30">
        <v>1299</v>
      </c>
      <c r="F30">
        <v>721.08000000000015</v>
      </c>
      <c r="G30">
        <v>340.28000000000003</v>
      </c>
      <c r="H30">
        <v>295.48</v>
      </c>
      <c r="I30">
        <v>278.68</v>
      </c>
      <c r="J30">
        <v>110.68</v>
      </c>
      <c r="K30">
        <v>312.28000000000003</v>
      </c>
      <c r="L30">
        <v>1001.0800000000002</v>
      </c>
      <c r="M30">
        <v>169.48000000000002</v>
      </c>
      <c r="N30">
        <v>295.48</v>
      </c>
      <c r="O30">
        <v>237.8</v>
      </c>
      <c r="P30">
        <v>457.88000000000005</v>
      </c>
      <c r="Q30">
        <v>565.40000000000009</v>
      </c>
      <c r="R30">
        <v>77.080000000000013</v>
      </c>
      <c r="S30">
        <v>161.07999999999998</v>
      </c>
      <c r="T30">
        <v>351.48</v>
      </c>
      <c r="U30">
        <v>336.92</v>
      </c>
      <c r="V30">
        <v>233.88</v>
      </c>
      <c r="W30">
        <v>500.44000000000005</v>
      </c>
      <c r="X30">
        <v>805.08000000000015</v>
      </c>
      <c r="Y30">
        <v>282.04000000000002</v>
      </c>
      <c r="Z30">
        <v>138.68</v>
      </c>
      <c r="AA30">
        <v>260.76000000000005</v>
      </c>
      <c r="AB30">
        <v>283.16000000000003</v>
      </c>
      <c r="AC30">
        <v>653.88000000000011</v>
      </c>
      <c r="AD30">
        <v>33.047338885483271</v>
      </c>
      <c r="AE30">
        <v>157.16000000000003</v>
      </c>
      <c r="AF30">
        <v>530.68000000000006</v>
      </c>
      <c r="AG30">
        <v>106.76</v>
      </c>
      <c r="AH30">
        <v>241.16000000000003</v>
      </c>
      <c r="AI30">
        <v>198.60000000000002</v>
      </c>
      <c r="AJ30">
        <v>213.16000000000003</v>
      </c>
    </row>
    <row r="31" spans="1:36" x14ac:dyDescent="0.75">
      <c r="A31" s="18" t="s">
        <v>26</v>
      </c>
      <c r="B31">
        <v>400.76000000000005</v>
      </c>
      <c r="C31">
        <v>277</v>
      </c>
      <c r="D31">
        <v>200.28000000000003</v>
      </c>
      <c r="E31">
        <v>1192.04</v>
      </c>
      <c r="F31">
        <v>637.08000000000015</v>
      </c>
      <c r="G31">
        <v>194.68</v>
      </c>
      <c r="H31">
        <v>149.88</v>
      </c>
      <c r="I31">
        <v>166.68</v>
      </c>
      <c r="J31">
        <v>228.28000000000003</v>
      </c>
      <c r="K31">
        <v>205.88</v>
      </c>
      <c r="L31">
        <v>893.56000000000017</v>
      </c>
      <c r="M31">
        <v>51.88</v>
      </c>
      <c r="N31">
        <v>189.08000000000004</v>
      </c>
      <c r="O31">
        <v>163.32</v>
      </c>
      <c r="P31">
        <v>312.28000000000003</v>
      </c>
      <c r="Q31">
        <v>415.88</v>
      </c>
      <c r="R31">
        <v>184.04000000000002</v>
      </c>
      <c r="S31">
        <v>41.24</v>
      </c>
      <c r="T31">
        <v>245.08000000000004</v>
      </c>
      <c r="U31">
        <v>203.08000000000004</v>
      </c>
      <c r="V31">
        <v>177.88</v>
      </c>
      <c r="W31">
        <v>393.48</v>
      </c>
      <c r="X31">
        <v>718.84000000000015</v>
      </c>
      <c r="Y31">
        <v>217.08000000000004</v>
      </c>
      <c r="Z31">
        <v>60.28</v>
      </c>
      <c r="AA31">
        <v>357.08000000000004</v>
      </c>
      <c r="AB31">
        <v>149.88</v>
      </c>
      <c r="AC31">
        <v>502.68</v>
      </c>
      <c r="AD31">
        <v>157.16000000000003</v>
      </c>
      <c r="AE31">
        <v>29.448440714971934</v>
      </c>
      <c r="AF31">
        <v>390.68</v>
      </c>
      <c r="AG31">
        <v>228.28000000000003</v>
      </c>
      <c r="AH31">
        <v>134.76</v>
      </c>
      <c r="AI31">
        <v>84.92</v>
      </c>
      <c r="AJ31">
        <v>77.080000000000013</v>
      </c>
    </row>
    <row r="32" spans="1:36" x14ac:dyDescent="0.75">
      <c r="A32" s="18" t="s">
        <v>79</v>
      </c>
      <c r="B32">
        <v>27.799999999999997</v>
      </c>
      <c r="C32">
        <v>175.64</v>
      </c>
      <c r="D32">
        <v>592.28000000000009</v>
      </c>
      <c r="E32">
        <v>779.88000000000011</v>
      </c>
      <c r="F32">
        <v>222.68</v>
      </c>
      <c r="G32">
        <v>250.68</v>
      </c>
      <c r="H32">
        <v>273.08000000000004</v>
      </c>
      <c r="I32">
        <v>317.88</v>
      </c>
      <c r="J32">
        <v>620.28000000000009</v>
      </c>
      <c r="K32">
        <v>256.28000000000003</v>
      </c>
      <c r="L32">
        <v>481.40000000000003</v>
      </c>
      <c r="M32">
        <v>472.44000000000005</v>
      </c>
      <c r="N32">
        <v>284.28000000000003</v>
      </c>
      <c r="O32">
        <v>465.16</v>
      </c>
      <c r="P32">
        <v>121.88000000000001</v>
      </c>
      <c r="Q32">
        <v>43.480000000000004</v>
      </c>
      <c r="R32">
        <v>585.00000000000011</v>
      </c>
      <c r="S32">
        <v>385.08000000000004</v>
      </c>
      <c r="T32">
        <v>250.68</v>
      </c>
      <c r="U32">
        <v>208.68</v>
      </c>
      <c r="V32">
        <v>401.88</v>
      </c>
      <c r="W32">
        <v>133.08000000000001</v>
      </c>
      <c r="X32">
        <v>306.68</v>
      </c>
      <c r="Y32">
        <v>480.28000000000003</v>
      </c>
      <c r="Z32">
        <v>446.68</v>
      </c>
      <c r="AA32">
        <v>665.08000000000015</v>
      </c>
      <c r="AB32">
        <v>261.88</v>
      </c>
      <c r="AC32">
        <v>133.08000000000001</v>
      </c>
      <c r="AD32">
        <v>530.68000000000006</v>
      </c>
      <c r="AE32">
        <v>390.68</v>
      </c>
      <c r="AF32">
        <v>23.476413987607316</v>
      </c>
      <c r="AG32">
        <v>618.60000000000014</v>
      </c>
      <c r="AH32">
        <v>353.72</v>
      </c>
      <c r="AI32">
        <v>376.12</v>
      </c>
      <c r="AJ32">
        <v>342.52000000000004</v>
      </c>
    </row>
    <row r="33" spans="1:36" x14ac:dyDescent="0.75">
      <c r="A33" s="18" t="s">
        <v>27</v>
      </c>
      <c r="B33">
        <v>625.88000000000011</v>
      </c>
      <c r="C33">
        <v>482.52000000000004</v>
      </c>
      <c r="D33">
        <v>177.88</v>
      </c>
      <c r="E33">
        <v>1370.68</v>
      </c>
      <c r="F33">
        <v>774.28000000000009</v>
      </c>
      <c r="G33">
        <v>401.88</v>
      </c>
      <c r="H33">
        <v>357.08000000000004</v>
      </c>
      <c r="I33">
        <v>351.48</v>
      </c>
      <c r="J33">
        <v>82.68</v>
      </c>
      <c r="K33">
        <v>385.08000000000004</v>
      </c>
      <c r="L33">
        <v>1072.76</v>
      </c>
      <c r="M33">
        <v>222.68</v>
      </c>
      <c r="N33">
        <v>368.28000000000003</v>
      </c>
      <c r="O33">
        <v>297.16000000000003</v>
      </c>
      <c r="P33">
        <v>530.68000000000006</v>
      </c>
      <c r="Q33">
        <v>621.40000000000009</v>
      </c>
      <c r="R33">
        <v>123.56</v>
      </c>
      <c r="S33">
        <v>233.88</v>
      </c>
      <c r="T33">
        <v>424.28000000000003</v>
      </c>
      <c r="U33">
        <v>408.6</v>
      </c>
      <c r="V33">
        <v>289.88</v>
      </c>
      <c r="W33">
        <v>572.68000000000006</v>
      </c>
      <c r="X33">
        <v>858.28000000000009</v>
      </c>
      <c r="Y33">
        <v>325.72000000000003</v>
      </c>
      <c r="Z33">
        <v>205.88</v>
      </c>
      <c r="AA33">
        <v>205.88</v>
      </c>
      <c r="AB33">
        <v>354.84000000000003</v>
      </c>
      <c r="AC33">
        <v>726.68000000000006</v>
      </c>
      <c r="AD33">
        <v>106.76</v>
      </c>
      <c r="AE33">
        <v>228.28000000000003</v>
      </c>
      <c r="AF33">
        <v>618.60000000000014</v>
      </c>
      <c r="AG33">
        <v>33.956956162074945</v>
      </c>
      <c r="AH33">
        <v>317.88</v>
      </c>
      <c r="AI33">
        <v>273.08000000000004</v>
      </c>
      <c r="AJ33">
        <v>301.08</v>
      </c>
    </row>
    <row r="34" spans="1:36" x14ac:dyDescent="0.75">
      <c r="A34" s="18" t="s">
        <v>28</v>
      </c>
      <c r="B34">
        <v>357.08000000000004</v>
      </c>
      <c r="C34">
        <v>260.20000000000005</v>
      </c>
      <c r="D34">
        <v>267.48</v>
      </c>
      <c r="E34">
        <v>1105.8</v>
      </c>
      <c r="F34">
        <v>553.08000000000004</v>
      </c>
      <c r="G34">
        <v>217.08000000000004</v>
      </c>
      <c r="H34">
        <v>172.28000000000003</v>
      </c>
      <c r="I34">
        <v>354.84000000000003</v>
      </c>
      <c r="J34">
        <v>312.28000000000003</v>
      </c>
      <c r="K34">
        <v>119.08000000000001</v>
      </c>
      <c r="L34">
        <v>807.88000000000011</v>
      </c>
      <c r="M34">
        <v>165.56</v>
      </c>
      <c r="N34">
        <v>105.08000000000001</v>
      </c>
      <c r="O34">
        <v>137</v>
      </c>
      <c r="P34">
        <v>267.48</v>
      </c>
      <c r="Q34">
        <v>372.76</v>
      </c>
      <c r="R34">
        <v>278.68</v>
      </c>
      <c r="S34">
        <v>116.28</v>
      </c>
      <c r="T34">
        <v>161.07999999999998</v>
      </c>
      <c r="U34">
        <v>217.08000000000004</v>
      </c>
      <c r="V34">
        <v>284.28000000000003</v>
      </c>
      <c r="W34">
        <v>307.24</v>
      </c>
      <c r="X34">
        <v>632.60000000000014</v>
      </c>
      <c r="Y34">
        <v>151</v>
      </c>
      <c r="Z34">
        <v>127.48</v>
      </c>
      <c r="AA34">
        <v>491.48</v>
      </c>
      <c r="AB34">
        <v>157.72000000000003</v>
      </c>
      <c r="AC34">
        <v>463.48</v>
      </c>
      <c r="AD34">
        <v>241.16000000000003</v>
      </c>
      <c r="AE34">
        <v>134.76</v>
      </c>
      <c r="AF34">
        <v>353.72</v>
      </c>
      <c r="AG34">
        <v>317.88</v>
      </c>
      <c r="AH34">
        <v>29.064910769695551</v>
      </c>
      <c r="AI34">
        <v>71.48</v>
      </c>
      <c r="AJ34">
        <v>155.48000000000002</v>
      </c>
    </row>
    <row r="35" spans="1:36" x14ac:dyDescent="0.75">
      <c r="A35" s="18" t="s">
        <v>29</v>
      </c>
      <c r="B35">
        <v>379.48</v>
      </c>
      <c r="C35">
        <v>282.60000000000002</v>
      </c>
      <c r="D35">
        <v>239.48000000000002</v>
      </c>
      <c r="E35">
        <v>1128.2</v>
      </c>
      <c r="F35">
        <v>569.88000000000011</v>
      </c>
      <c r="G35">
        <v>205.88</v>
      </c>
      <c r="H35">
        <v>161.07999999999998</v>
      </c>
      <c r="I35">
        <v>105.08000000000001</v>
      </c>
      <c r="J35">
        <v>267.48</v>
      </c>
      <c r="K35">
        <v>142.04000000000002</v>
      </c>
      <c r="L35">
        <v>830.28000000000009</v>
      </c>
      <c r="M35">
        <v>114.60000000000001</v>
      </c>
      <c r="N35">
        <v>127.48</v>
      </c>
      <c r="O35">
        <v>146.52000000000001</v>
      </c>
      <c r="P35">
        <v>289.88</v>
      </c>
      <c r="Q35">
        <v>395.16</v>
      </c>
      <c r="R35">
        <v>224.92000000000002</v>
      </c>
      <c r="S35">
        <v>65.88</v>
      </c>
      <c r="T35">
        <v>183.48000000000002</v>
      </c>
      <c r="U35">
        <v>202.52000000000004</v>
      </c>
      <c r="V35">
        <v>233.88</v>
      </c>
      <c r="W35">
        <v>329.08000000000004</v>
      </c>
      <c r="X35">
        <v>655.00000000000011</v>
      </c>
      <c r="Y35">
        <v>186.28000000000003</v>
      </c>
      <c r="Z35">
        <v>88.28</v>
      </c>
      <c r="AA35">
        <v>419.8</v>
      </c>
      <c r="AB35">
        <v>147.08000000000001</v>
      </c>
      <c r="AC35">
        <v>485.88000000000005</v>
      </c>
      <c r="AD35">
        <v>198.60000000000002</v>
      </c>
      <c r="AE35">
        <v>84.92</v>
      </c>
      <c r="AF35">
        <v>376.12</v>
      </c>
      <c r="AG35">
        <v>273.08000000000004</v>
      </c>
      <c r="AH35">
        <v>71.48</v>
      </c>
      <c r="AI35">
        <v>33.838448181499189</v>
      </c>
      <c r="AJ35">
        <v>120.76</v>
      </c>
    </row>
    <row r="36" spans="1:36" x14ac:dyDescent="0.75">
      <c r="A36" s="18" t="s">
        <v>30</v>
      </c>
      <c r="B36">
        <v>385.08000000000004</v>
      </c>
      <c r="C36">
        <v>223.24</v>
      </c>
      <c r="D36">
        <v>267.48</v>
      </c>
      <c r="E36">
        <v>1133.24</v>
      </c>
      <c r="F36">
        <v>576.04000000000008</v>
      </c>
      <c r="G36">
        <v>138.68</v>
      </c>
      <c r="H36">
        <v>93.88000000000001</v>
      </c>
      <c r="I36">
        <v>161.07999999999998</v>
      </c>
      <c r="J36">
        <v>295.48</v>
      </c>
      <c r="K36">
        <v>152.12</v>
      </c>
      <c r="L36">
        <v>834.7600000000001</v>
      </c>
      <c r="M36">
        <v>107.32000000000001</v>
      </c>
      <c r="N36">
        <v>172.28000000000003</v>
      </c>
      <c r="O36">
        <v>198.04000000000002</v>
      </c>
      <c r="P36">
        <v>256.28000000000003</v>
      </c>
      <c r="Q36">
        <v>361.56</v>
      </c>
      <c r="R36">
        <v>250.68</v>
      </c>
      <c r="S36">
        <v>82.68</v>
      </c>
      <c r="T36">
        <v>217.08000000000004</v>
      </c>
      <c r="U36">
        <v>149.88</v>
      </c>
      <c r="V36">
        <v>177.88</v>
      </c>
      <c r="W36">
        <v>309.48</v>
      </c>
      <c r="X36">
        <v>659.48000000000013</v>
      </c>
      <c r="Y36">
        <v>252.36</v>
      </c>
      <c r="Z36">
        <v>116.28</v>
      </c>
      <c r="AA36">
        <v>385.08000000000004</v>
      </c>
      <c r="AB36">
        <v>95.56</v>
      </c>
      <c r="AC36">
        <v>452.28000000000003</v>
      </c>
      <c r="AD36">
        <v>213.16000000000003</v>
      </c>
      <c r="AE36">
        <v>77.080000000000013</v>
      </c>
      <c r="AF36">
        <v>342.52000000000004</v>
      </c>
      <c r="AG36">
        <v>301.08</v>
      </c>
      <c r="AH36">
        <v>155.48000000000002</v>
      </c>
      <c r="AI36">
        <v>120.76</v>
      </c>
      <c r="AJ36">
        <v>32.550605912505233</v>
      </c>
    </row>
    <row r="37" spans="1:36" x14ac:dyDescent="0.75">
      <c r="A37"/>
    </row>
    <row r="38" spans="1:36" x14ac:dyDescent="0.75">
      <c r="A38"/>
    </row>
    <row r="39" spans="1:36" x14ac:dyDescent="0.75">
      <c r="A39"/>
    </row>
    <row r="40" spans="1:36" x14ac:dyDescent="0.75">
      <c r="A40"/>
    </row>
    <row r="41" spans="1:36" x14ac:dyDescent="0.75">
      <c r="A41"/>
    </row>
    <row r="42" spans="1:36" x14ac:dyDescent="0.75">
      <c r="A42"/>
    </row>
    <row r="43" spans="1:36" x14ac:dyDescent="0.75">
      <c r="A43"/>
    </row>
    <row r="44" spans="1:36" x14ac:dyDescent="0.75">
      <c r="A44"/>
    </row>
    <row r="45" spans="1:36" x14ac:dyDescent="0.75">
      <c r="A45"/>
    </row>
    <row r="46" spans="1:36" x14ac:dyDescent="0.75">
      <c r="A46"/>
    </row>
    <row r="47" spans="1:36" x14ac:dyDescent="0.75">
      <c r="A47"/>
    </row>
    <row r="48" spans="1:36" x14ac:dyDescent="0.75">
      <c r="A48"/>
    </row>
    <row r="49" spans="1:1" x14ac:dyDescent="0.75">
      <c r="A49"/>
    </row>
    <row r="50" spans="1:1" x14ac:dyDescent="0.75">
      <c r="A50"/>
    </row>
    <row r="51" spans="1:1" x14ac:dyDescent="0.75">
      <c r="A51"/>
    </row>
    <row r="52" spans="1:1" x14ac:dyDescent="0.75">
      <c r="A52"/>
    </row>
    <row r="53" spans="1:1" x14ac:dyDescent="0.75">
      <c r="A53"/>
    </row>
    <row r="54" spans="1:1" x14ac:dyDescent="0.75">
      <c r="A54"/>
    </row>
    <row r="55" spans="1:1" x14ac:dyDescent="0.75">
      <c r="A55"/>
    </row>
    <row r="56" spans="1:1" x14ac:dyDescent="0.75">
      <c r="A56"/>
    </row>
    <row r="57" spans="1:1" x14ac:dyDescent="0.75">
      <c r="A57"/>
    </row>
    <row r="58" spans="1:1" x14ac:dyDescent="0.75">
      <c r="A58"/>
    </row>
    <row r="59" spans="1:1" x14ac:dyDescent="0.75">
      <c r="A59"/>
    </row>
    <row r="60" spans="1:1" x14ac:dyDescent="0.75">
      <c r="A60"/>
    </row>
    <row r="61" spans="1:1" x14ac:dyDescent="0.75">
      <c r="A61"/>
    </row>
    <row r="62" spans="1:1" x14ac:dyDescent="0.75">
      <c r="A62"/>
    </row>
    <row r="63" spans="1:1" x14ac:dyDescent="0.75">
      <c r="A63"/>
    </row>
    <row r="64" spans="1:1" x14ac:dyDescent="0.75">
      <c r="A64"/>
    </row>
    <row r="65" spans="1:1" x14ac:dyDescent="0.75">
      <c r="A65"/>
    </row>
    <row r="66" spans="1:1" x14ac:dyDescent="0.75">
      <c r="A66"/>
    </row>
    <row r="67" spans="1:1" x14ac:dyDescent="0.75">
      <c r="A67"/>
    </row>
    <row r="68" spans="1:1" x14ac:dyDescent="0.75">
      <c r="A68"/>
    </row>
    <row r="69" spans="1:1" x14ac:dyDescent="0.75">
      <c r="A69"/>
    </row>
    <row r="70" spans="1:1" x14ac:dyDescent="0.75">
      <c r="A70"/>
    </row>
    <row r="71" spans="1:1" x14ac:dyDescent="0.75">
      <c r="A71"/>
    </row>
    <row r="72" spans="1:1" x14ac:dyDescent="0.75">
      <c r="A72"/>
    </row>
    <row r="73" spans="1:1" x14ac:dyDescent="0.75">
      <c r="A73"/>
    </row>
    <row r="74" spans="1:1" x14ac:dyDescent="0.75">
      <c r="A74"/>
    </row>
    <row r="75" spans="1:1" x14ac:dyDescent="0.75">
      <c r="A75"/>
    </row>
    <row r="76" spans="1:1" x14ac:dyDescent="0.75">
      <c r="A76"/>
    </row>
    <row r="77" spans="1:1" x14ac:dyDescent="0.75">
      <c r="A77"/>
    </row>
    <row r="78" spans="1:1" x14ac:dyDescent="0.75">
      <c r="A78"/>
    </row>
  </sheetData>
  <autoFilter ref="A1:AJ36" xr:uid="{00000000-0001-0000-07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B36"/>
  <sheetViews>
    <sheetView workbookViewId="0">
      <selection activeCell="L11" sqref="L11"/>
    </sheetView>
  </sheetViews>
  <sheetFormatPr defaultColWidth="9.1796875" defaultRowHeight="14.75" x14ac:dyDescent="0.75"/>
  <cols>
    <col min="1" max="1" width="21.54296875" customWidth="1"/>
  </cols>
  <sheetData>
    <row r="1" spans="1:2" x14ac:dyDescent="0.75">
      <c r="A1" s="2" t="s">
        <v>56</v>
      </c>
      <c r="B1" s="2" t="s">
        <v>57</v>
      </c>
    </row>
    <row r="2" spans="1:2" x14ac:dyDescent="0.75">
      <c r="A2" s="2" t="s">
        <v>3</v>
      </c>
      <c r="B2">
        <v>1601.13</v>
      </c>
    </row>
    <row r="3" spans="1:2" x14ac:dyDescent="0.75">
      <c r="A3" s="2" t="s">
        <v>5</v>
      </c>
      <c r="B3">
        <v>0</v>
      </c>
    </row>
    <row r="4" spans="1:2" x14ac:dyDescent="0.75">
      <c r="A4" s="2" t="s">
        <v>55</v>
      </c>
      <c r="B4">
        <v>0</v>
      </c>
    </row>
    <row r="5" spans="1:2" x14ac:dyDescent="0.75">
      <c r="A5" s="2" t="s">
        <v>6</v>
      </c>
      <c r="B5">
        <v>0</v>
      </c>
    </row>
    <row r="6" spans="1:2" x14ac:dyDescent="0.75">
      <c r="A6" s="2" t="s">
        <v>7</v>
      </c>
      <c r="B6">
        <v>0</v>
      </c>
    </row>
    <row r="7" spans="1:2" x14ac:dyDescent="0.75">
      <c r="A7" s="2" t="s">
        <v>8</v>
      </c>
      <c r="B7">
        <v>0</v>
      </c>
    </row>
    <row r="8" spans="1:2" x14ac:dyDescent="0.75">
      <c r="A8" s="2" t="s">
        <v>76</v>
      </c>
      <c r="B8">
        <v>0</v>
      </c>
    </row>
    <row r="9" spans="1:2" x14ac:dyDescent="0.75">
      <c r="A9" s="2" t="s">
        <v>9</v>
      </c>
      <c r="B9">
        <v>0</v>
      </c>
    </row>
    <row r="10" spans="1:2" x14ac:dyDescent="0.75">
      <c r="A10" s="2" t="s">
        <v>10</v>
      </c>
      <c r="B10">
        <v>0</v>
      </c>
    </row>
    <row r="11" spans="1:2" x14ac:dyDescent="0.75">
      <c r="A11" s="2" t="s">
        <v>0</v>
      </c>
      <c r="B11">
        <v>27752.920000000002</v>
      </c>
    </row>
    <row r="12" spans="1:2" x14ac:dyDescent="0.75">
      <c r="A12" s="2" t="s">
        <v>11</v>
      </c>
      <c r="B12">
        <v>0</v>
      </c>
    </row>
    <row r="13" spans="1:2" x14ac:dyDescent="0.75">
      <c r="A13" s="2" t="s">
        <v>12</v>
      </c>
      <c r="B13">
        <v>0</v>
      </c>
    </row>
    <row r="14" spans="1:2" x14ac:dyDescent="0.75">
      <c r="A14" s="2" t="s">
        <v>1</v>
      </c>
      <c r="B14">
        <v>1334.2749999999999</v>
      </c>
    </row>
    <row r="15" spans="1:2" x14ac:dyDescent="0.75">
      <c r="A15" s="2" t="s">
        <v>13</v>
      </c>
      <c r="B15">
        <v>0</v>
      </c>
    </row>
    <row r="16" spans="1:2" x14ac:dyDescent="0.75">
      <c r="A16" s="2" t="s">
        <v>14</v>
      </c>
      <c r="B16">
        <v>0</v>
      </c>
    </row>
    <row r="17" spans="1:2" x14ac:dyDescent="0.75">
      <c r="A17" s="2" t="s">
        <v>77</v>
      </c>
      <c r="B17">
        <v>0</v>
      </c>
    </row>
    <row r="18" spans="1:2" x14ac:dyDescent="0.75">
      <c r="A18" s="2" t="s">
        <v>15</v>
      </c>
      <c r="B18">
        <v>0</v>
      </c>
    </row>
    <row r="19" spans="1:2" x14ac:dyDescent="0.75">
      <c r="A19" s="2" t="s">
        <v>16</v>
      </c>
      <c r="B19">
        <v>0</v>
      </c>
    </row>
    <row r="20" spans="1:2" x14ac:dyDescent="0.75">
      <c r="A20" s="2" t="s">
        <v>17</v>
      </c>
      <c r="B20">
        <v>60842.94</v>
      </c>
    </row>
    <row r="21" spans="1:2" x14ac:dyDescent="0.75">
      <c r="A21" s="2" t="s">
        <v>78</v>
      </c>
      <c r="B21">
        <v>0</v>
      </c>
    </row>
    <row r="22" spans="1:2" x14ac:dyDescent="0.75">
      <c r="A22" s="2" t="s">
        <v>18</v>
      </c>
      <c r="B22">
        <v>0</v>
      </c>
    </row>
    <row r="23" spans="1:2" x14ac:dyDescent="0.75">
      <c r="A23" s="2" t="s">
        <v>19</v>
      </c>
      <c r="B23">
        <v>0</v>
      </c>
    </row>
    <row r="24" spans="1:2" x14ac:dyDescent="0.75">
      <c r="A24" s="2" t="s">
        <v>20</v>
      </c>
      <c r="B24">
        <v>0</v>
      </c>
    </row>
    <row r="25" spans="1:2" x14ac:dyDescent="0.75">
      <c r="A25" s="2" t="s">
        <v>21</v>
      </c>
      <c r="B25">
        <v>0</v>
      </c>
    </row>
    <row r="26" spans="1:2" x14ac:dyDescent="0.75">
      <c r="A26" s="2" t="s">
        <v>2</v>
      </c>
      <c r="B26">
        <v>400.28250000000003</v>
      </c>
    </row>
    <row r="27" spans="1:2" x14ac:dyDescent="0.75">
      <c r="A27" s="2" t="s">
        <v>22</v>
      </c>
      <c r="B27">
        <v>0</v>
      </c>
    </row>
    <row r="28" spans="1:2" x14ac:dyDescent="0.75">
      <c r="A28" s="2" t="s">
        <v>23</v>
      </c>
      <c r="B28">
        <v>0</v>
      </c>
    </row>
    <row r="29" spans="1:2" x14ac:dyDescent="0.75">
      <c r="A29" s="2" t="s">
        <v>24</v>
      </c>
      <c r="B29">
        <v>0</v>
      </c>
    </row>
    <row r="30" spans="1:2" x14ac:dyDescent="0.75">
      <c r="A30" s="2" t="s">
        <v>25</v>
      </c>
      <c r="B30">
        <v>0</v>
      </c>
    </row>
    <row r="31" spans="1:2" x14ac:dyDescent="0.75">
      <c r="A31" s="2" t="s">
        <v>26</v>
      </c>
      <c r="B31">
        <v>0</v>
      </c>
    </row>
    <row r="32" spans="1:2" x14ac:dyDescent="0.75">
      <c r="A32" s="2" t="s">
        <v>79</v>
      </c>
      <c r="B32">
        <v>0</v>
      </c>
    </row>
    <row r="33" spans="1:2" x14ac:dyDescent="0.75">
      <c r="A33" s="2" t="s">
        <v>27</v>
      </c>
      <c r="B33">
        <v>0</v>
      </c>
    </row>
    <row r="34" spans="1:2" x14ac:dyDescent="0.75">
      <c r="A34" s="2" t="s">
        <v>28</v>
      </c>
      <c r="B34">
        <v>0</v>
      </c>
    </row>
    <row r="35" spans="1:2" x14ac:dyDescent="0.75">
      <c r="A35" s="2" t="s">
        <v>29</v>
      </c>
      <c r="B35">
        <v>0</v>
      </c>
    </row>
    <row r="36" spans="1:2" x14ac:dyDescent="0.75">
      <c r="A36" s="2" t="s">
        <v>30</v>
      </c>
      <c r="B3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K598"/>
  <sheetViews>
    <sheetView tabSelected="1" workbookViewId="0">
      <selection activeCell="C2" sqref="C2"/>
    </sheetView>
  </sheetViews>
  <sheetFormatPr defaultColWidth="11.453125" defaultRowHeight="14.75" x14ac:dyDescent="0.75"/>
  <cols>
    <col min="1" max="1" width="22.7265625" bestFit="1" customWidth="1"/>
    <col min="2" max="2" width="17" customWidth="1"/>
  </cols>
  <sheetData>
    <row r="1" spans="1:11" x14ac:dyDescent="0.75">
      <c r="A1" s="2" t="s">
        <v>36</v>
      </c>
      <c r="B1" s="2" t="s">
        <v>42</v>
      </c>
      <c r="C1" s="2" t="s">
        <v>88</v>
      </c>
      <c r="D1" s="15" t="s">
        <v>89</v>
      </c>
      <c r="E1" s="15" t="s">
        <v>90</v>
      </c>
      <c r="F1" s="2" t="s">
        <v>87</v>
      </c>
      <c r="G1" s="14"/>
      <c r="H1" s="14"/>
      <c r="I1" s="14"/>
      <c r="J1" s="14"/>
    </row>
    <row r="2" spans="1:11" x14ac:dyDescent="0.75">
      <c r="A2" s="2" t="s">
        <v>3</v>
      </c>
      <c r="B2" s="12" t="s">
        <v>51</v>
      </c>
      <c r="C2" s="14">
        <v>63.3333029697787</v>
      </c>
      <c r="D2" s="13">
        <v>63.33</v>
      </c>
      <c r="E2" s="13">
        <v>760</v>
      </c>
      <c r="F2" s="14">
        <v>379.999817818672</v>
      </c>
      <c r="H2" s="14"/>
    </row>
    <row r="3" spans="1:11" x14ac:dyDescent="0.75">
      <c r="A3" s="2" t="s">
        <v>3</v>
      </c>
      <c r="B3" s="12" t="s">
        <v>47</v>
      </c>
      <c r="C3" s="14">
        <v>23.945300926909223</v>
      </c>
      <c r="D3" s="13">
        <v>23.95</v>
      </c>
      <c r="E3" s="13">
        <v>287.33999999999997</v>
      </c>
      <c r="F3" s="14">
        <v>143.67180556145536</v>
      </c>
      <c r="H3" s="14"/>
    </row>
    <row r="4" spans="1:11" x14ac:dyDescent="0.75">
      <c r="A4" s="2" t="s">
        <v>3</v>
      </c>
      <c r="B4" s="12" t="s">
        <v>80</v>
      </c>
      <c r="C4" s="14">
        <v>2.2544746630126702</v>
      </c>
      <c r="D4" s="13">
        <v>2.25</v>
      </c>
      <c r="E4" s="13">
        <v>27.05</v>
      </c>
      <c r="F4" s="14">
        <v>13.526847978076049</v>
      </c>
    </row>
    <row r="5" spans="1:11" x14ac:dyDescent="0.75">
      <c r="A5" s="2" t="s">
        <v>3</v>
      </c>
      <c r="B5" s="12" t="s">
        <v>81</v>
      </c>
      <c r="C5" s="14">
        <v>13.73239706702649</v>
      </c>
      <c r="D5" s="13">
        <v>13.73</v>
      </c>
      <c r="E5" s="13">
        <v>164.79</v>
      </c>
      <c r="F5" s="14">
        <v>82.394382402158953</v>
      </c>
    </row>
    <row r="6" spans="1:11" x14ac:dyDescent="0.75">
      <c r="A6" s="2" t="s">
        <v>3</v>
      </c>
      <c r="B6" s="12" t="s">
        <v>82</v>
      </c>
      <c r="C6" s="14">
        <v>0.10078111268895569</v>
      </c>
      <c r="D6" s="13">
        <v>0.1</v>
      </c>
      <c r="E6" s="13">
        <v>1.21</v>
      </c>
      <c r="F6" s="14">
        <v>0.60468667613373417</v>
      </c>
      <c r="H6" s="14"/>
      <c r="I6" s="14"/>
      <c r="J6" s="14"/>
      <c r="K6" s="14"/>
    </row>
    <row r="7" spans="1:11" x14ac:dyDescent="0.75">
      <c r="A7" s="2" t="s">
        <v>3</v>
      </c>
      <c r="B7" s="12" t="s">
        <v>48</v>
      </c>
      <c r="C7" s="14">
        <v>216.00006524872632</v>
      </c>
      <c r="D7" s="13">
        <v>216</v>
      </c>
      <c r="E7" s="13">
        <v>2592</v>
      </c>
      <c r="F7" s="14">
        <v>1296.0003914923579</v>
      </c>
    </row>
    <row r="8" spans="1:11" x14ac:dyDescent="0.75">
      <c r="A8" s="2" t="s">
        <v>3</v>
      </c>
      <c r="B8" s="12" t="s">
        <v>83</v>
      </c>
      <c r="C8" s="14">
        <v>6.9454665001554083</v>
      </c>
      <c r="D8" s="13">
        <v>6.95</v>
      </c>
      <c r="E8" s="13">
        <v>83.35</v>
      </c>
      <c r="F8" s="14">
        <v>41.672799000932457</v>
      </c>
    </row>
    <row r="9" spans="1:11" x14ac:dyDescent="0.75">
      <c r="A9" s="2" t="s">
        <v>5</v>
      </c>
      <c r="B9" s="12" t="s">
        <v>51</v>
      </c>
      <c r="C9" s="14">
        <v>7.7980936513718397</v>
      </c>
      <c r="D9" s="13">
        <v>7.8</v>
      </c>
      <c r="E9" s="13">
        <v>93.58</v>
      </c>
      <c r="F9" s="14">
        <v>46.78856190823106</v>
      </c>
    </row>
    <row r="10" spans="1:11" x14ac:dyDescent="0.75">
      <c r="A10" s="2" t="s">
        <v>5</v>
      </c>
      <c r="B10" s="12" t="s">
        <v>47</v>
      </c>
      <c r="C10" s="14">
        <v>3.7592899954176238</v>
      </c>
      <c r="D10" s="13">
        <v>3.76</v>
      </c>
      <c r="E10" s="13">
        <v>45.11</v>
      </c>
      <c r="F10" s="14">
        <v>22.555739972505744</v>
      </c>
    </row>
    <row r="11" spans="1:11" x14ac:dyDescent="0.75">
      <c r="A11" s="2" t="s">
        <v>5</v>
      </c>
      <c r="B11" s="12" t="s">
        <v>80</v>
      </c>
      <c r="C11" s="14">
        <v>0.32287997168292065</v>
      </c>
      <c r="D11" s="13">
        <v>0.32</v>
      </c>
      <c r="E11" s="13">
        <v>3.87</v>
      </c>
      <c r="F11" s="14">
        <v>1.9372798300975236</v>
      </c>
    </row>
    <row r="12" spans="1:11" x14ac:dyDescent="0.75">
      <c r="A12" s="2" t="s">
        <v>5</v>
      </c>
      <c r="B12" s="12" t="s">
        <v>81</v>
      </c>
      <c r="C12" s="14">
        <v>11.44905916379092</v>
      </c>
      <c r="D12" s="13">
        <v>11.45</v>
      </c>
      <c r="E12" s="13">
        <v>137.38999999999999</v>
      </c>
      <c r="F12" s="14">
        <v>68.694354982745523</v>
      </c>
    </row>
    <row r="13" spans="1:11" x14ac:dyDescent="0.75">
      <c r="A13" s="2" t="s">
        <v>5</v>
      </c>
      <c r="B13" s="12" t="s">
        <v>84</v>
      </c>
      <c r="C13" s="14">
        <v>251.65549132470045</v>
      </c>
      <c r="D13" s="13">
        <v>251.66</v>
      </c>
      <c r="E13" s="13">
        <v>3019.87</v>
      </c>
      <c r="F13" s="14">
        <v>1509.9329479482028</v>
      </c>
    </row>
    <row r="14" spans="1:11" x14ac:dyDescent="0.75">
      <c r="A14" s="2" t="s">
        <v>5</v>
      </c>
      <c r="B14" s="12" t="s">
        <v>82</v>
      </c>
      <c r="C14" s="14">
        <v>62.044169112043036</v>
      </c>
      <c r="D14" s="13">
        <v>62.04</v>
      </c>
      <c r="E14" s="13">
        <v>744.53</v>
      </c>
      <c r="F14" s="14">
        <v>372.26501467225825</v>
      </c>
    </row>
    <row r="15" spans="1:11" x14ac:dyDescent="0.75">
      <c r="A15" s="2" t="s">
        <v>5</v>
      </c>
      <c r="B15" s="12" t="s">
        <v>48</v>
      </c>
      <c r="C15" s="14">
        <v>3.0571390953282598</v>
      </c>
      <c r="D15" s="13">
        <v>3.06</v>
      </c>
      <c r="E15" s="13">
        <v>36.69</v>
      </c>
      <c r="F15" s="14">
        <v>18.342834571969558</v>
      </c>
    </row>
    <row r="16" spans="1:11" x14ac:dyDescent="0.75">
      <c r="A16" s="2" t="s">
        <v>5</v>
      </c>
      <c r="B16" s="12" t="s">
        <v>83</v>
      </c>
      <c r="C16" s="14">
        <v>746.60556603854673</v>
      </c>
      <c r="D16" s="13">
        <v>746.61</v>
      </c>
      <c r="E16" s="13">
        <v>8959.27</v>
      </c>
      <c r="F16" s="14">
        <v>4479.633396231281</v>
      </c>
    </row>
    <row r="17" spans="1:6" x14ac:dyDescent="0.75">
      <c r="A17" s="2" t="s">
        <v>5</v>
      </c>
      <c r="B17" s="12" t="s">
        <v>50</v>
      </c>
      <c r="C17" s="14">
        <v>8.0129235143360287</v>
      </c>
      <c r="D17" s="13">
        <v>8.01</v>
      </c>
      <c r="E17" s="13">
        <v>96.16</v>
      </c>
      <c r="F17" s="14">
        <v>48.077541086016161</v>
      </c>
    </row>
    <row r="18" spans="1:6" x14ac:dyDescent="0.75">
      <c r="A18" s="2" t="s">
        <v>55</v>
      </c>
      <c r="B18" s="12" t="s">
        <v>47</v>
      </c>
      <c r="C18" s="14">
        <v>59.88623697669059</v>
      </c>
      <c r="D18" s="13">
        <v>59.89</v>
      </c>
      <c r="E18" s="13">
        <v>718.63</v>
      </c>
      <c r="F18" s="14">
        <v>359.3174218601435</v>
      </c>
    </row>
    <row r="19" spans="1:6" x14ac:dyDescent="0.75">
      <c r="A19" s="2" t="s">
        <v>55</v>
      </c>
      <c r="B19" s="12" t="s">
        <v>80</v>
      </c>
      <c r="C19" s="14">
        <v>58.047948531053933</v>
      </c>
      <c r="D19" s="13">
        <v>58.05</v>
      </c>
      <c r="E19" s="13">
        <v>696.58</v>
      </c>
      <c r="F19" s="14">
        <v>348.28769118632357</v>
      </c>
    </row>
    <row r="20" spans="1:6" x14ac:dyDescent="0.75">
      <c r="A20" s="2" t="s">
        <v>55</v>
      </c>
      <c r="B20" s="12" t="s">
        <v>81</v>
      </c>
      <c r="C20" s="14">
        <v>42.658776432601044</v>
      </c>
      <c r="D20" s="13">
        <v>42.66</v>
      </c>
      <c r="E20" s="13">
        <v>511.91</v>
      </c>
      <c r="F20" s="14">
        <v>255.95265859560627</v>
      </c>
    </row>
    <row r="21" spans="1:6" x14ac:dyDescent="0.75">
      <c r="A21" s="2" t="s">
        <v>55</v>
      </c>
      <c r="B21" s="12" t="s">
        <v>46</v>
      </c>
      <c r="C21" s="14">
        <v>1.2239271718598728</v>
      </c>
      <c r="D21" s="13">
        <v>1.22</v>
      </c>
      <c r="E21" s="13">
        <v>14.69</v>
      </c>
      <c r="F21" s="14">
        <v>7.3435630311592357</v>
      </c>
    </row>
    <row r="22" spans="1:6" x14ac:dyDescent="0.75">
      <c r="A22" s="2" t="s">
        <v>55</v>
      </c>
      <c r="B22" s="12" t="s">
        <v>84</v>
      </c>
      <c r="C22" s="14">
        <v>24.430728387800833</v>
      </c>
      <c r="D22" s="13">
        <v>24.43</v>
      </c>
      <c r="E22" s="13">
        <v>293.17</v>
      </c>
      <c r="F22" s="14">
        <v>146.58437032680501</v>
      </c>
    </row>
    <row r="23" spans="1:6" x14ac:dyDescent="0.75">
      <c r="A23" s="2" t="s">
        <v>55</v>
      </c>
      <c r="B23" s="12" t="s">
        <v>82</v>
      </c>
      <c r="C23" s="14">
        <v>14.826515994843858</v>
      </c>
      <c r="D23" s="13">
        <v>14.83</v>
      </c>
      <c r="E23" s="13">
        <v>177.92</v>
      </c>
      <c r="F23" s="14">
        <v>88.959095969063142</v>
      </c>
    </row>
    <row r="24" spans="1:6" x14ac:dyDescent="0.75">
      <c r="A24" s="2" t="s">
        <v>55</v>
      </c>
      <c r="B24" s="12" t="s">
        <v>48</v>
      </c>
      <c r="C24" s="14">
        <v>9.0384889481873998</v>
      </c>
      <c r="D24" s="13">
        <v>9.0399999999999991</v>
      </c>
      <c r="E24" s="13">
        <v>108.46</v>
      </c>
      <c r="F24" s="14">
        <v>54.230933689124392</v>
      </c>
    </row>
    <row r="25" spans="1:6" x14ac:dyDescent="0.75">
      <c r="A25" s="2" t="s">
        <v>55</v>
      </c>
      <c r="B25" s="12" t="s">
        <v>83</v>
      </c>
      <c r="C25" s="14">
        <v>1.5350458146187329</v>
      </c>
      <c r="D25" s="13">
        <v>1.54</v>
      </c>
      <c r="E25" s="13">
        <v>18.420000000000002</v>
      </c>
      <c r="F25" s="14">
        <v>9.2102748877123979</v>
      </c>
    </row>
    <row r="26" spans="1:6" x14ac:dyDescent="0.75">
      <c r="A26" s="2" t="s">
        <v>55</v>
      </c>
      <c r="B26" s="12" t="s">
        <v>50</v>
      </c>
      <c r="C26" s="14">
        <v>67.63495998681357</v>
      </c>
      <c r="D26" s="13">
        <v>67.63</v>
      </c>
      <c r="E26" s="13">
        <v>811.62</v>
      </c>
      <c r="F26" s="14">
        <v>405.8097599208815</v>
      </c>
    </row>
    <row r="27" spans="1:6" x14ac:dyDescent="0.75">
      <c r="A27" s="2" t="s">
        <v>7</v>
      </c>
      <c r="B27" s="12" t="s">
        <v>81</v>
      </c>
      <c r="C27" s="14">
        <v>25.779500167498867</v>
      </c>
      <c r="D27" s="13">
        <v>25.78</v>
      </c>
      <c r="E27" s="13">
        <v>309.35000000000002</v>
      </c>
      <c r="F27" s="14">
        <v>154.6770010049932</v>
      </c>
    </row>
    <row r="28" spans="1:6" x14ac:dyDescent="0.75">
      <c r="A28" s="2" t="s">
        <v>7</v>
      </c>
      <c r="B28" s="12" t="s">
        <v>48</v>
      </c>
      <c r="C28" s="14">
        <v>12.043000514341372</v>
      </c>
      <c r="D28" s="13">
        <v>12.04</v>
      </c>
      <c r="E28" s="13">
        <v>144.52000000000001</v>
      </c>
      <c r="F28" s="14">
        <v>72.258003086048234</v>
      </c>
    </row>
    <row r="29" spans="1:6" x14ac:dyDescent="0.75">
      <c r="A29" s="2" t="s">
        <v>7</v>
      </c>
      <c r="B29" s="12" t="s">
        <v>49</v>
      </c>
      <c r="C29" s="14">
        <v>2.0363738394470055</v>
      </c>
      <c r="D29" s="13">
        <v>2.04</v>
      </c>
      <c r="E29" s="13">
        <v>24.44</v>
      </c>
      <c r="F29" s="14">
        <v>12.218243036682033</v>
      </c>
    </row>
    <row r="30" spans="1:6" x14ac:dyDescent="0.75">
      <c r="A30" s="2" t="s">
        <v>8</v>
      </c>
      <c r="B30" s="12" t="s">
        <v>51</v>
      </c>
      <c r="C30" s="14">
        <v>9.9404337738412885</v>
      </c>
      <c r="D30" s="13">
        <v>9.94</v>
      </c>
      <c r="E30" s="13">
        <v>119.29</v>
      </c>
      <c r="F30" s="14">
        <v>59.642602643047738</v>
      </c>
    </row>
    <row r="31" spans="1:6" x14ac:dyDescent="0.75">
      <c r="A31" s="2" t="s">
        <v>8</v>
      </c>
      <c r="B31" s="12" t="s">
        <v>47</v>
      </c>
      <c r="C31" s="14">
        <v>30.801884532921996</v>
      </c>
      <c r="D31" s="13">
        <v>30.8</v>
      </c>
      <c r="E31" s="13">
        <v>369.62</v>
      </c>
      <c r="F31" s="14">
        <v>184.81130719753196</v>
      </c>
    </row>
    <row r="32" spans="1:6" x14ac:dyDescent="0.75">
      <c r="A32" s="2" t="s">
        <v>8</v>
      </c>
      <c r="B32" s="12" t="s">
        <v>80</v>
      </c>
      <c r="C32" s="14">
        <v>70.276346945475339</v>
      </c>
      <c r="D32" s="13">
        <v>70.28</v>
      </c>
      <c r="E32" s="13">
        <v>843.32</v>
      </c>
      <c r="F32" s="14">
        <v>421.65808167285201</v>
      </c>
    </row>
    <row r="33" spans="1:6" x14ac:dyDescent="0.75">
      <c r="A33" s="2" t="s">
        <v>8</v>
      </c>
      <c r="B33" s="12" t="s">
        <v>81</v>
      </c>
      <c r="C33" s="14">
        <v>46.539021354128984</v>
      </c>
      <c r="D33" s="13">
        <v>46.54</v>
      </c>
      <c r="E33" s="13">
        <v>558.47</v>
      </c>
      <c r="F33" s="14">
        <v>279.23412812477386</v>
      </c>
    </row>
    <row r="34" spans="1:6" x14ac:dyDescent="0.75">
      <c r="A34" s="2" t="s">
        <v>8</v>
      </c>
      <c r="B34" s="12" t="s">
        <v>46</v>
      </c>
      <c r="C34" s="14">
        <v>9.43136141979668</v>
      </c>
      <c r="D34" s="13">
        <v>9.43</v>
      </c>
      <c r="E34" s="13">
        <v>113.18</v>
      </c>
      <c r="F34" s="14">
        <v>56.588168518780087</v>
      </c>
    </row>
    <row r="35" spans="1:6" x14ac:dyDescent="0.75">
      <c r="A35" s="2" t="s">
        <v>8</v>
      </c>
      <c r="B35" s="12" t="s">
        <v>84</v>
      </c>
      <c r="C35" s="14">
        <v>1.5357049724035903</v>
      </c>
      <c r="D35" s="13">
        <v>1.54</v>
      </c>
      <c r="E35" s="13">
        <v>18.43</v>
      </c>
      <c r="F35" s="14">
        <v>9.2142298344215412</v>
      </c>
    </row>
    <row r="36" spans="1:6" x14ac:dyDescent="0.75">
      <c r="A36" s="2" t="s">
        <v>8</v>
      </c>
      <c r="B36" s="12" t="s">
        <v>82</v>
      </c>
      <c r="C36" s="14">
        <v>5.8632788528645339</v>
      </c>
      <c r="D36" s="13">
        <v>5.86</v>
      </c>
      <c r="E36" s="13">
        <v>70.36</v>
      </c>
      <c r="F36" s="14">
        <v>35.179673117187207</v>
      </c>
    </row>
    <row r="37" spans="1:6" x14ac:dyDescent="0.75">
      <c r="A37" s="2" t="s">
        <v>8</v>
      </c>
      <c r="B37" s="12" t="s">
        <v>85</v>
      </c>
      <c r="C37" s="14">
        <v>2.6662308316007302</v>
      </c>
      <c r="D37" s="13">
        <v>2.67</v>
      </c>
      <c r="E37" s="13">
        <v>31.99</v>
      </c>
      <c r="F37" s="14">
        <v>15.997384989604381</v>
      </c>
    </row>
    <row r="38" spans="1:6" x14ac:dyDescent="0.75">
      <c r="A38" s="2" t="s">
        <v>8</v>
      </c>
      <c r="B38" s="12" t="s">
        <v>48</v>
      </c>
      <c r="C38" s="14">
        <v>16.194017085277039</v>
      </c>
      <c r="D38" s="13">
        <v>16.190000000000001</v>
      </c>
      <c r="E38" s="13">
        <v>194.33</v>
      </c>
      <c r="F38" s="14">
        <v>97.164102511662236</v>
      </c>
    </row>
    <row r="39" spans="1:6" x14ac:dyDescent="0.75">
      <c r="A39" s="2" t="s">
        <v>8</v>
      </c>
      <c r="B39" s="12" t="s">
        <v>83</v>
      </c>
      <c r="C39" s="14">
        <v>272.25027593618898</v>
      </c>
      <c r="D39" s="13">
        <v>272.25</v>
      </c>
      <c r="E39" s="13">
        <v>3267</v>
      </c>
      <c r="F39" s="14">
        <v>1633.501655617134</v>
      </c>
    </row>
    <row r="40" spans="1:6" x14ac:dyDescent="0.75">
      <c r="A40" s="2" t="s">
        <v>8</v>
      </c>
      <c r="B40" s="12" t="s">
        <v>86</v>
      </c>
      <c r="C40" s="14">
        <v>0.11377342744100298</v>
      </c>
      <c r="D40" s="13">
        <v>0.11</v>
      </c>
      <c r="E40" s="13">
        <v>1.37</v>
      </c>
      <c r="F40" s="14">
        <v>0.68264056464601797</v>
      </c>
    </row>
    <row r="41" spans="1:6" x14ac:dyDescent="0.75">
      <c r="A41" s="2" t="s">
        <v>8</v>
      </c>
      <c r="B41" s="12" t="s">
        <v>50</v>
      </c>
      <c r="C41" s="14">
        <v>6.5407135102954177</v>
      </c>
      <c r="D41" s="13">
        <v>6.54</v>
      </c>
      <c r="E41" s="13">
        <v>78.489999999999995</v>
      </c>
      <c r="F41" s="14">
        <v>39.244281061772512</v>
      </c>
    </row>
    <row r="42" spans="1:6" x14ac:dyDescent="0.75">
      <c r="A42" s="2" t="s">
        <v>76</v>
      </c>
      <c r="B42" s="12" t="s">
        <v>51</v>
      </c>
      <c r="C42" s="14">
        <v>0.10777614187328081</v>
      </c>
      <c r="D42" s="13">
        <v>0.11</v>
      </c>
      <c r="E42" s="13">
        <v>1.29</v>
      </c>
      <c r="F42" s="14">
        <v>0.64665685123968486</v>
      </c>
    </row>
    <row r="43" spans="1:6" x14ac:dyDescent="0.75">
      <c r="A43" s="2" t="s">
        <v>76</v>
      </c>
      <c r="B43" s="12" t="s">
        <v>47</v>
      </c>
      <c r="C43" s="14">
        <v>20.731525145109668</v>
      </c>
      <c r="D43" s="13">
        <v>20.73</v>
      </c>
      <c r="E43" s="13">
        <v>248.78</v>
      </c>
      <c r="F43" s="14">
        <v>124.38915087065801</v>
      </c>
    </row>
    <row r="44" spans="1:6" x14ac:dyDescent="0.75">
      <c r="A44" s="2" t="s">
        <v>76</v>
      </c>
      <c r="B44" s="12" t="s">
        <v>80</v>
      </c>
      <c r="C44" s="14">
        <v>1.9235547954906651</v>
      </c>
      <c r="D44" s="13">
        <v>1.92</v>
      </c>
      <c r="E44" s="13">
        <v>23.08</v>
      </c>
      <c r="F44" s="14">
        <v>11.54132877294399</v>
      </c>
    </row>
    <row r="45" spans="1:6" x14ac:dyDescent="0.75">
      <c r="A45" s="2" t="s">
        <v>76</v>
      </c>
      <c r="B45" s="12" t="s">
        <v>81</v>
      </c>
      <c r="C45" s="14">
        <v>4.1662809493992254</v>
      </c>
      <c r="D45" s="13">
        <v>4.17</v>
      </c>
      <c r="E45" s="13">
        <v>50</v>
      </c>
      <c r="F45" s="14">
        <v>24.997685696395354</v>
      </c>
    </row>
    <row r="46" spans="1:6" x14ac:dyDescent="0.75">
      <c r="A46" s="2" t="s">
        <v>76</v>
      </c>
      <c r="B46" s="12" t="s">
        <v>84</v>
      </c>
      <c r="C46" s="14">
        <v>222.69462826880681</v>
      </c>
      <c r="D46" s="13">
        <v>222.69</v>
      </c>
      <c r="E46" s="13">
        <v>2672.34</v>
      </c>
      <c r="F46" s="14">
        <v>1336.1677696128409</v>
      </c>
    </row>
    <row r="47" spans="1:6" x14ac:dyDescent="0.75">
      <c r="A47" s="2" t="s">
        <v>76</v>
      </c>
      <c r="B47" s="12" t="s">
        <v>82</v>
      </c>
      <c r="C47" s="14">
        <v>59.198309878371859</v>
      </c>
      <c r="D47" s="13">
        <v>59.2</v>
      </c>
      <c r="E47" s="13">
        <v>710.38</v>
      </c>
      <c r="F47" s="14">
        <v>355.18985927023112</v>
      </c>
    </row>
    <row r="48" spans="1:6" x14ac:dyDescent="0.75">
      <c r="A48" s="2" t="s">
        <v>76</v>
      </c>
      <c r="B48" s="12" t="s">
        <v>85</v>
      </c>
      <c r="C48" s="14">
        <v>3.2640481122071067E-2</v>
      </c>
      <c r="D48" s="13">
        <v>0.03</v>
      </c>
      <c r="E48" s="13">
        <v>0.39</v>
      </c>
      <c r="F48" s="14">
        <v>0.19584288673242642</v>
      </c>
    </row>
    <row r="49" spans="1:8" x14ac:dyDescent="0.75">
      <c r="A49" s="2" t="s">
        <v>76</v>
      </c>
      <c r="B49" s="12" t="s">
        <v>48</v>
      </c>
      <c r="C49" s="14">
        <v>101.57969217391528</v>
      </c>
      <c r="D49" s="13">
        <v>101.58</v>
      </c>
      <c r="E49" s="13">
        <v>1218.96</v>
      </c>
      <c r="F49" s="14">
        <v>609.47815304349172</v>
      </c>
    </row>
    <row r="50" spans="1:8" x14ac:dyDescent="0.75">
      <c r="A50" s="2" t="s">
        <v>76</v>
      </c>
      <c r="B50" s="12" t="s">
        <v>83</v>
      </c>
      <c r="C50" s="14">
        <v>3.9254095209875608</v>
      </c>
      <c r="D50" s="13">
        <v>3.93</v>
      </c>
      <c r="E50" s="13">
        <v>47.1</v>
      </c>
      <c r="F50" s="14">
        <v>23.552457125925365</v>
      </c>
    </row>
    <row r="51" spans="1:8" x14ac:dyDescent="0.75">
      <c r="A51" s="2" t="s">
        <v>76</v>
      </c>
      <c r="B51" s="12" t="s">
        <v>86</v>
      </c>
      <c r="C51" s="14">
        <v>0.63055511229682237</v>
      </c>
      <c r="D51" s="13">
        <v>0.63</v>
      </c>
      <c r="E51" s="13">
        <v>7.57</v>
      </c>
      <c r="F51" s="14">
        <v>3.783330673780934</v>
      </c>
    </row>
    <row r="52" spans="1:8" x14ac:dyDescent="0.75">
      <c r="A52" s="2" t="s">
        <v>76</v>
      </c>
      <c r="B52" s="12" t="s">
        <v>50</v>
      </c>
      <c r="C52" s="14">
        <v>1.2863044129102124</v>
      </c>
      <c r="D52" s="13">
        <v>1.29</v>
      </c>
      <c r="E52" s="13">
        <v>15.44</v>
      </c>
      <c r="F52" s="14">
        <v>7.7178264774612755</v>
      </c>
    </row>
    <row r="53" spans="1:8" x14ac:dyDescent="0.75">
      <c r="A53" s="2" t="s">
        <v>9</v>
      </c>
      <c r="B53" s="12" t="s">
        <v>80</v>
      </c>
      <c r="C53" s="14">
        <v>12.716898901405825</v>
      </c>
      <c r="D53" s="13">
        <v>12.72</v>
      </c>
      <c r="E53" s="13">
        <v>152.6</v>
      </c>
      <c r="F53" s="14">
        <v>76.301393408434947</v>
      </c>
    </row>
    <row r="54" spans="1:8" x14ac:dyDescent="0.75">
      <c r="A54" s="2" t="s">
        <v>9</v>
      </c>
      <c r="B54" s="12" t="s">
        <v>81</v>
      </c>
      <c r="C54" s="14">
        <v>28.396049419088154</v>
      </c>
      <c r="D54" s="13">
        <v>28.4</v>
      </c>
      <c r="E54" s="13">
        <v>340.75</v>
      </c>
      <c r="F54" s="14">
        <v>170.37629651452892</v>
      </c>
    </row>
    <row r="55" spans="1:8" x14ac:dyDescent="0.75">
      <c r="A55" s="2" t="s">
        <v>9</v>
      </c>
      <c r="B55" s="12" t="s">
        <v>84</v>
      </c>
      <c r="C55" s="14">
        <v>9.7037529447932567</v>
      </c>
      <c r="D55" s="13">
        <v>9.6999999999999993</v>
      </c>
      <c r="E55" s="13">
        <v>116.45</v>
      </c>
      <c r="F55" s="14">
        <v>58.222517668759536</v>
      </c>
    </row>
    <row r="56" spans="1:8" x14ac:dyDescent="0.75">
      <c r="A56" s="2" t="s">
        <v>9</v>
      </c>
      <c r="B56" s="12" t="s">
        <v>82</v>
      </c>
      <c r="C56" s="14">
        <v>9.5682540708022934</v>
      </c>
      <c r="D56" s="13">
        <v>9.57</v>
      </c>
      <c r="E56" s="13">
        <v>114.82</v>
      </c>
      <c r="F56" s="14">
        <v>57.40952442481376</v>
      </c>
      <c r="H56" s="14"/>
    </row>
    <row r="57" spans="1:8" x14ac:dyDescent="0.75">
      <c r="A57" s="2" t="s">
        <v>9</v>
      </c>
      <c r="B57" s="12" t="s">
        <v>85</v>
      </c>
      <c r="C57" s="14">
        <v>0.16704477762924141</v>
      </c>
      <c r="D57" s="13">
        <v>0.17</v>
      </c>
      <c r="E57" s="13">
        <v>2</v>
      </c>
      <c r="F57" s="14">
        <v>1.0022686657754487</v>
      </c>
    </row>
    <row r="58" spans="1:8" x14ac:dyDescent="0.75">
      <c r="A58" s="2" t="s">
        <v>9</v>
      </c>
      <c r="B58" s="12" t="s">
        <v>48</v>
      </c>
      <c r="C58" s="14">
        <v>5.901979484114988</v>
      </c>
      <c r="D58" s="13">
        <v>5.9</v>
      </c>
      <c r="E58" s="13">
        <v>70.819999999999993</v>
      </c>
      <c r="F58" s="14">
        <v>35.411876904689933</v>
      </c>
    </row>
    <row r="59" spans="1:8" x14ac:dyDescent="0.75">
      <c r="A59" s="2" t="s">
        <v>9</v>
      </c>
      <c r="B59" s="12" t="s">
        <v>83</v>
      </c>
      <c r="C59" s="14">
        <v>16.522908621941884</v>
      </c>
      <c r="D59" s="13">
        <v>16.52</v>
      </c>
      <c r="E59" s="13">
        <v>198.27</v>
      </c>
      <c r="F59" s="14">
        <v>99.137451731651311</v>
      </c>
    </row>
    <row r="60" spans="1:8" x14ac:dyDescent="0.75">
      <c r="A60" s="2" t="s">
        <v>9</v>
      </c>
      <c r="B60" s="12" t="s">
        <v>50</v>
      </c>
      <c r="C60" s="14">
        <v>0.97803910987017129</v>
      </c>
      <c r="D60" s="13">
        <v>0.98</v>
      </c>
      <c r="E60" s="13">
        <v>11.74</v>
      </c>
      <c r="F60" s="14">
        <v>5.8682346592210273</v>
      </c>
    </row>
    <row r="61" spans="1:8" x14ac:dyDescent="0.75">
      <c r="A61" s="2" t="s">
        <v>10</v>
      </c>
      <c r="B61" s="12" t="s">
        <v>51</v>
      </c>
      <c r="C61" s="14">
        <v>3.6233242468263547</v>
      </c>
      <c r="D61" s="13">
        <v>3.62</v>
      </c>
      <c r="E61" s="13">
        <v>43.48</v>
      </c>
      <c r="F61" s="14">
        <v>21.739945480958127</v>
      </c>
    </row>
    <row r="62" spans="1:8" x14ac:dyDescent="0.75">
      <c r="A62" s="2" t="s">
        <v>10</v>
      </c>
      <c r="B62" s="12" t="s">
        <v>47</v>
      </c>
      <c r="C62" s="14">
        <v>21.886883352359163</v>
      </c>
      <c r="D62" s="13">
        <v>21.89</v>
      </c>
      <c r="E62" s="13">
        <v>262.64</v>
      </c>
      <c r="F62" s="14">
        <v>131.32130011415501</v>
      </c>
    </row>
    <row r="63" spans="1:8" x14ac:dyDescent="0.75">
      <c r="A63" s="2" t="s">
        <v>10</v>
      </c>
      <c r="B63" s="12" t="s">
        <v>80</v>
      </c>
      <c r="C63" s="14">
        <v>20.272391575493192</v>
      </c>
      <c r="D63" s="13">
        <v>20.27</v>
      </c>
      <c r="E63" s="13">
        <v>243.27</v>
      </c>
      <c r="F63" s="14">
        <v>121.63434945295914</v>
      </c>
    </row>
    <row r="64" spans="1:8" x14ac:dyDescent="0.75">
      <c r="A64" s="2" t="s">
        <v>10</v>
      </c>
      <c r="B64" s="12" t="s">
        <v>81</v>
      </c>
      <c r="C64" s="14">
        <v>891.40864665279446</v>
      </c>
      <c r="D64" s="13">
        <v>891.41</v>
      </c>
      <c r="E64" s="13">
        <v>10696.9</v>
      </c>
      <c r="F64" s="14">
        <v>5348.4518799167663</v>
      </c>
    </row>
    <row r="65" spans="1:6" x14ac:dyDescent="0.75">
      <c r="A65" s="2" t="s">
        <v>10</v>
      </c>
      <c r="B65" s="12" t="s">
        <v>84</v>
      </c>
      <c r="C65" s="14">
        <v>531.93727020238953</v>
      </c>
      <c r="D65" s="13">
        <v>531.94000000000005</v>
      </c>
      <c r="E65" s="13">
        <v>6383.25</v>
      </c>
      <c r="F65" s="14">
        <v>3191.6236212143372</v>
      </c>
    </row>
    <row r="66" spans="1:6" x14ac:dyDescent="0.75">
      <c r="A66" s="2" t="s">
        <v>10</v>
      </c>
      <c r="B66" s="12" t="s">
        <v>82</v>
      </c>
      <c r="C66" s="14">
        <v>9.7360413280886746</v>
      </c>
      <c r="D66" s="13">
        <v>9.74</v>
      </c>
      <c r="E66" s="13">
        <v>116.83</v>
      </c>
      <c r="F66" s="14">
        <v>58.416247968532041</v>
      </c>
    </row>
    <row r="67" spans="1:6" x14ac:dyDescent="0.75">
      <c r="A67" s="2" t="s">
        <v>10</v>
      </c>
      <c r="B67" s="12" t="s">
        <v>48</v>
      </c>
      <c r="C67" s="14">
        <v>6.3855814723732918</v>
      </c>
      <c r="D67" s="13">
        <v>6.39</v>
      </c>
      <c r="E67" s="13">
        <v>76.63</v>
      </c>
      <c r="F67" s="14">
        <v>38.313488834239749</v>
      </c>
    </row>
    <row r="68" spans="1:6" x14ac:dyDescent="0.75">
      <c r="A68" s="2" t="s">
        <v>10</v>
      </c>
      <c r="B68" s="12" t="s">
        <v>83</v>
      </c>
      <c r="C68" s="14">
        <v>132.24443272429914</v>
      </c>
      <c r="D68" s="13">
        <v>132.24</v>
      </c>
      <c r="E68" s="13">
        <v>1586.93</v>
      </c>
      <c r="F68" s="14">
        <v>793.46659634579487</v>
      </c>
    </row>
    <row r="69" spans="1:6" x14ac:dyDescent="0.75">
      <c r="A69" s="2" t="s">
        <v>10</v>
      </c>
      <c r="B69" s="12" t="s">
        <v>86</v>
      </c>
      <c r="C69" s="14">
        <v>39.822713240514986</v>
      </c>
      <c r="D69" s="13">
        <v>39.82</v>
      </c>
      <c r="E69" s="13">
        <v>477.87</v>
      </c>
      <c r="F69" s="14">
        <v>238.93627944308992</v>
      </c>
    </row>
    <row r="70" spans="1:6" x14ac:dyDescent="0.75">
      <c r="A70" s="2" t="s">
        <v>10</v>
      </c>
      <c r="B70" s="12" t="s">
        <v>50</v>
      </c>
      <c r="C70" s="14">
        <v>2.9995869716312491</v>
      </c>
      <c r="D70" s="13">
        <v>3</v>
      </c>
      <c r="E70" s="13">
        <v>36</v>
      </c>
      <c r="F70" s="14">
        <v>17.997521829787491</v>
      </c>
    </row>
    <row r="71" spans="1:6" x14ac:dyDescent="0.75">
      <c r="A71" s="2" t="s">
        <v>0</v>
      </c>
      <c r="B71" s="12" t="s">
        <v>80</v>
      </c>
      <c r="C71" s="14">
        <v>35.666017736952568</v>
      </c>
      <c r="D71" s="13">
        <v>35.67</v>
      </c>
      <c r="E71" s="13">
        <v>427.99</v>
      </c>
      <c r="F71" s="14">
        <v>213.99610642171544</v>
      </c>
    </row>
    <row r="72" spans="1:6" x14ac:dyDescent="0.75">
      <c r="A72" s="2" t="s">
        <v>0</v>
      </c>
      <c r="B72" s="12" t="s">
        <v>81</v>
      </c>
      <c r="C72" s="14">
        <v>39.748121644456184</v>
      </c>
      <c r="D72" s="13">
        <v>39.75</v>
      </c>
      <c r="E72" s="13">
        <v>476.98</v>
      </c>
      <c r="F72" s="14">
        <v>238.48872986673709</v>
      </c>
    </row>
    <row r="73" spans="1:6" x14ac:dyDescent="0.75">
      <c r="A73" s="2" t="s">
        <v>0</v>
      </c>
      <c r="B73" s="12" t="s">
        <v>84</v>
      </c>
      <c r="C73" s="14">
        <v>12.082377979460507</v>
      </c>
      <c r="D73" s="13">
        <v>12.08</v>
      </c>
      <c r="E73" s="13">
        <v>144.99</v>
      </c>
      <c r="F73" s="14">
        <v>72.494267876763047</v>
      </c>
    </row>
    <row r="74" spans="1:6" x14ac:dyDescent="0.75">
      <c r="A74" s="2" t="s">
        <v>0</v>
      </c>
      <c r="B74" s="12" t="s">
        <v>82</v>
      </c>
      <c r="C74" s="14">
        <v>6.313492654016188</v>
      </c>
      <c r="D74" s="13">
        <v>6.31</v>
      </c>
      <c r="E74" s="13">
        <v>75.760000000000005</v>
      </c>
      <c r="F74" s="14">
        <v>37.880955924097123</v>
      </c>
    </row>
    <row r="75" spans="1:6" x14ac:dyDescent="0.75">
      <c r="A75" s="2" t="s">
        <v>0</v>
      </c>
      <c r="B75" s="12" t="s">
        <v>85</v>
      </c>
      <c r="C75" s="14">
        <v>5.696904826260611</v>
      </c>
      <c r="D75" s="13">
        <v>5.7</v>
      </c>
      <c r="E75" s="13">
        <v>68.36</v>
      </c>
      <c r="F75" s="14">
        <v>34.181428957563668</v>
      </c>
    </row>
    <row r="76" spans="1:6" x14ac:dyDescent="0.75">
      <c r="A76" s="2" t="s">
        <v>0</v>
      </c>
      <c r="B76" s="12" t="s">
        <v>48</v>
      </c>
      <c r="C76" s="14">
        <v>177.76560898754798</v>
      </c>
      <c r="D76" s="13">
        <v>177.77</v>
      </c>
      <c r="E76" s="13">
        <v>2133.19</v>
      </c>
      <c r="F76" s="14">
        <v>1066.5936539252878</v>
      </c>
    </row>
    <row r="77" spans="1:6" x14ac:dyDescent="0.75">
      <c r="A77" s="2" t="s">
        <v>0</v>
      </c>
      <c r="B77" s="12" t="s">
        <v>83</v>
      </c>
      <c r="C77" s="14">
        <v>0.19861362413998315</v>
      </c>
      <c r="D77" s="13">
        <v>0.2</v>
      </c>
      <c r="E77" s="13">
        <v>2.38</v>
      </c>
      <c r="F77" s="14">
        <v>1.1916817448398991</v>
      </c>
    </row>
    <row r="78" spans="1:6" x14ac:dyDescent="0.75">
      <c r="A78" s="2" t="s">
        <v>0</v>
      </c>
      <c r="B78" s="12" t="s">
        <v>50</v>
      </c>
      <c r="C78" s="14">
        <v>8.4011830303942379</v>
      </c>
      <c r="D78" s="13">
        <v>8.4</v>
      </c>
      <c r="E78" s="13">
        <v>100.81</v>
      </c>
      <c r="F78" s="14">
        <v>50.407098182365438</v>
      </c>
    </row>
    <row r="79" spans="1:6" x14ac:dyDescent="0.75">
      <c r="A79" s="2" t="s">
        <v>12</v>
      </c>
      <c r="B79" s="12" t="s">
        <v>47</v>
      </c>
      <c r="C79" s="14">
        <v>107.17326991180846</v>
      </c>
      <c r="D79" s="13">
        <v>107.17</v>
      </c>
      <c r="E79" s="13">
        <v>1286.08</v>
      </c>
      <c r="F79" s="14">
        <v>643.03961947085077</v>
      </c>
    </row>
    <row r="80" spans="1:6" x14ac:dyDescent="0.75">
      <c r="A80" s="2" t="s">
        <v>12</v>
      </c>
      <c r="B80" s="12" t="s">
        <v>80</v>
      </c>
      <c r="C80" s="14">
        <v>7.6176285118632112</v>
      </c>
      <c r="D80" s="13">
        <v>7.62</v>
      </c>
      <c r="E80" s="13">
        <v>91.41</v>
      </c>
      <c r="F80" s="14">
        <v>45.705771071179264</v>
      </c>
    </row>
    <row r="81" spans="1:6" x14ac:dyDescent="0.75">
      <c r="A81" s="2" t="s">
        <v>12</v>
      </c>
      <c r="B81" s="12" t="s">
        <v>81</v>
      </c>
      <c r="C81" s="14">
        <v>3.4549989818893942E-2</v>
      </c>
      <c r="D81" s="13">
        <v>0.03</v>
      </c>
      <c r="E81" s="13">
        <v>0.41</v>
      </c>
      <c r="F81" s="14">
        <v>0.20729993891336368</v>
      </c>
    </row>
    <row r="82" spans="1:6" x14ac:dyDescent="0.75">
      <c r="A82" s="2" t="s">
        <v>12</v>
      </c>
      <c r="B82" s="12" t="s">
        <v>46</v>
      </c>
      <c r="C82" s="14">
        <v>26.132981274946861</v>
      </c>
      <c r="D82" s="13">
        <v>26.13</v>
      </c>
      <c r="E82" s="13">
        <v>313.60000000000002</v>
      </c>
      <c r="F82" s="14">
        <v>156.79788764968117</v>
      </c>
    </row>
    <row r="83" spans="1:6" x14ac:dyDescent="0.75">
      <c r="A83" s="2" t="s">
        <v>12</v>
      </c>
      <c r="B83" s="12" t="s">
        <v>84</v>
      </c>
      <c r="C83" s="14">
        <v>193.24389552454406</v>
      </c>
      <c r="D83" s="13">
        <v>193.24</v>
      </c>
      <c r="E83" s="13">
        <v>2318.9299999999998</v>
      </c>
      <c r="F83" s="14">
        <v>1159.4633731472643</v>
      </c>
    </row>
    <row r="84" spans="1:6" x14ac:dyDescent="0.75">
      <c r="A84" s="2" t="s">
        <v>12</v>
      </c>
      <c r="B84" s="12" t="s">
        <v>82</v>
      </c>
      <c r="C84" s="14">
        <v>44.993062601823404</v>
      </c>
      <c r="D84" s="13">
        <v>44.99</v>
      </c>
      <c r="E84" s="13">
        <v>539.91999999999996</v>
      </c>
      <c r="F84" s="14">
        <v>269.95837561094044</v>
      </c>
    </row>
    <row r="85" spans="1:6" x14ac:dyDescent="0.75">
      <c r="A85" s="2" t="s">
        <v>12</v>
      </c>
      <c r="B85" s="12" t="s">
        <v>48</v>
      </c>
      <c r="C85" s="14">
        <v>534.50126713483951</v>
      </c>
      <c r="D85" s="13">
        <v>534.5</v>
      </c>
      <c r="E85" s="13">
        <v>6414.02</v>
      </c>
      <c r="F85" s="14">
        <v>3207.0076028090371</v>
      </c>
    </row>
    <row r="86" spans="1:6" x14ac:dyDescent="0.75">
      <c r="A86" s="2" t="s">
        <v>12</v>
      </c>
      <c r="B86" s="12" t="s">
        <v>83</v>
      </c>
      <c r="C86" s="14">
        <v>1.8769326724488725E-2</v>
      </c>
      <c r="D86" s="13">
        <v>0.02</v>
      </c>
      <c r="E86" s="13">
        <v>0.23</v>
      </c>
      <c r="F86" s="14">
        <v>0.11261596034693236</v>
      </c>
    </row>
    <row r="87" spans="1:6" x14ac:dyDescent="0.75">
      <c r="A87" s="2" t="s">
        <v>12</v>
      </c>
      <c r="B87" s="12" t="s">
        <v>50</v>
      </c>
      <c r="C87" s="14">
        <v>24.834176695574183</v>
      </c>
      <c r="D87" s="13">
        <v>24.83</v>
      </c>
      <c r="E87" s="13">
        <v>298.01</v>
      </c>
      <c r="F87" s="14">
        <v>149.00506017344509</v>
      </c>
    </row>
    <row r="88" spans="1:6" x14ac:dyDescent="0.75">
      <c r="A88" s="2" t="s">
        <v>1</v>
      </c>
      <c r="B88" s="12" t="s">
        <v>80</v>
      </c>
      <c r="C88" s="14">
        <v>0.31910666549912703</v>
      </c>
      <c r="D88" s="13">
        <v>0.32</v>
      </c>
      <c r="E88" s="13">
        <v>3.83</v>
      </c>
      <c r="F88" s="14">
        <v>1.9146399929947622</v>
      </c>
    </row>
    <row r="89" spans="1:6" x14ac:dyDescent="0.75">
      <c r="A89" s="2" t="s">
        <v>1</v>
      </c>
      <c r="B89" s="12" t="s">
        <v>81</v>
      </c>
      <c r="C89" s="14">
        <v>0.4270221942051684</v>
      </c>
      <c r="D89" s="13">
        <v>0.43</v>
      </c>
      <c r="E89" s="13">
        <v>5.12</v>
      </c>
      <c r="F89" s="14">
        <v>2.5621331652310109</v>
      </c>
    </row>
    <row r="90" spans="1:6" x14ac:dyDescent="0.75">
      <c r="A90" s="2" t="s">
        <v>1</v>
      </c>
      <c r="B90" s="12" t="s">
        <v>84</v>
      </c>
      <c r="C90" s="14">
        <v>10.103809884959468</v>
      </c>
      <c r="D90" s="13">
        <v>10.1</v>
      </c>
      <c r="E90" s="13">
        <v>121.25</v>
      </c>
      <c r="F90" s="14">
        <v>60.622859309756798</v>
      </c>
    </row>
    <row r="91" spans="1:6" x14ac:dyDescent="0.75">
      <c r="A91" s="2" t="s">
        <v>1</v>
      </c>
      <c r="B91" s="12" t="s">
        <v>82</v>
      </c>
      <c r="C91" s="14">
        <v>3.7396961373200281</v>
      </c>
      <c r="D91" s="13">
        <v>3.74</v>
      </c>
      <c r="E91" s="13">
        <v>44.88</v>
      </c>
      <c r="F91" s="14">
        <v>22.43817682392017</v>
      </c>
    </row>
    <row r="92" spans="1:6" x14ac:dyDescent="0.75">
      <c r="A92" s="2" t="s">
        <v>1</v>
      </c>
      <c r="B92" s="12" t="s">
        <v>48</v>
      </c>
      <c r="C92" s="14">
        <v>193.12191150878883</v>
      </c>
      <c r="D92" s="13">
        <v>193.12</v>
      </c>
      <c r="E92" s="13">
        <v>2317.46</v>
      </c>
      <c r="F92" s="14">
        <v>1158.731469052733</v>
      </c>
    </row>
    <row r="93" spans="1:6" x14ac:dyDescent="0.75">
      <c r="A93" s="2" t="s">
        <v>1</v>
      </c>
      <c r="B93" s="12" t="s">
        <v>83</v>
      </c>
      <c r="C93" s="14">
        <v>7.5904319758893219</v>
      </c>
      <c r="D93" s="13">
        <v>7.59</v>
      </c>
      <c r="E93" s="13">
        <v>91.09</v>
      </c>
      <c r="F93" s="14">
        <v>45.542591855335928</v>
      </c>
    </row>
    <row r="94" spans="1:6" x14ac:dyDescent="0.75">
      <c r="A94" s="2" t="s">
        <v>13</v>
      </c>
      <c r="B94" s="12" t="s">
        <v>47</v>
      </c>
      <c r="C94" s="14">
        <v>34.911689925828064</v>
      </c>
      <c r="D94" s="13">
        <v>34.909999999999997</v>
      </c>
      <c r="E94" s="13">
        <v>418.94</v>
      </c>
      <c r="F94" s="14">
        <v>209.47013955496837</v>
      </c>
    </row>
    <row r="95" spans="1:6" x14ac:dyDescent="0.75">
      <c r="A95" s="2" t="s">
        <v>13</v>
      </c>
      <c r="B95" s="12" t="s">
        <v>80</v>
      </c>
      <c r="C95" s="14">
        <v>15.815398173990642</v>
      </c>
      <c r="D95" s="13">
        <v>15.82</v>
      </c>
      <c r="E95" s="13">
        <v>189.78</v>
      </c>
      <c r="F95" s="14">
        <v>94.892389043943865</v>
      </c>
    </row>
    <row r="96" spans="1:6" x14ac:dyDescent="0.75">
      <c r="A96" s="2" t="s">
        <v>13</v>
      </c>
      <c r="B96" s="12" t="s">
        <v>81</v>
      </c>
      <c r="C96" s="14">
        <v>4.7912816349622214E-3</v>
      </c>
      <c r="D96" s="13">
        <v>0</v>
      </c>
      <c r="E96" s="13">
        <v>0.06</v>
      </c>
      <c r="F96" s="14">
        <v>2.8747689809773328E-2</v>
      </c>
    </row>
    <row r="97" spans="1:6" x14ac:dyDescent="0.75">
      <c r="A97" s="2" t="s">
        <v>13</v>
      </c>
      <c r="B97" s="12" t="s">
        <v>46</v>
      </c>
      <c r="C97" s="14">
        <v>20.664010605139005</v>
      </c>
      <c r="D97" s="13">
        <v>20.66</v>
      </c>
      <c r="E97" s="13">
        <v>247.97</v>
      </c>
      <c r="F97" s="14">
        <v>123.98406363083404</v>
      </c>
    </row>
    <row r="98" spans="1:6" x14ac:dyDescent="0.75">
      <c r="A98" s="2" t="s">
        <v>13</v>
      </c>
      <c r="B98" s="12" t="s">
        <v>84</v>
      </c>
      <c r="C98" s="14">
        <v>11.421113621641368</v>
      </c>
      <c r="D98" s="13">
        <v>11.42</v>
      </c>
      <c r="E98" s="13">
        <v>137.05000000000001</v>
      </c>
      <c r="F98" s="14">
        <v>68.526681729848221</v>
      </c>
    </row>
    <row r="99" spans="1:6" x14ac:dyDescent="0.75">
      <c r="A99" s="2" t="s">
        <v>13</v>
      </c>
      <c r="B99" s="12" t="s">
        <v>82</v>
      </c>
      <c r="C99" s="14">
        <v>126.68257778400034</v>
      </c>
      <c r="D99" s="13">
        <v>126.68</v>
      </c>
      <c r="E99" s="13">
        <v>1520.19</v>
      </c>
      <c r="F99" s="14">
        <v>760.09546670400198</v>
      </c>
    </row>
    <row r="100" spans="1:6" x14ac:dyDescent="0.75">
      <c r="A100" s="2" t="s">
        <v>13</v>
      </c>
      <c r="B100" s="12" t="s">
        <v>48</v>
      </c>
      <c r="C100" s="14">
        <v>1.1545099012511644</v>
      </c>
      <c r="D100" s="13">
        <v>1.1499999999999999</v>
      </c>
      <c r="E100" s="13">
        <v>13.85</v>
      </c>
      <c r="F100" s="14">
        <v>6.9270594075069871</v>
      </c>
    </row>
    <row r="101" spans="1:6" x14ac:dyDescent="0.75">
      <c r="A101" s="2" t="s">
        <v>13</v>
      </c>
      <c r="B101" s="12" t="s">
        <v>83</v>
      </c>
      <c r="C101" s="14">
        <v>244.85946395187347</v>
      </c>
      <c r="D101" s="13">
        <v>244.86</v>
      </c>
      <c r="E101" s="13">
        <v>2938.31</v>
      </c>
      <c r="F101" s="14">
        <v>1469.1567837112409</v>
      </c>
    </row>
    <row r="102" spans="1:6" x14ac:dyDescent="0.75">
      <c r="A102" s="2" t="s">
        <v>13</v>
      </c>
      <c r="B102" s="12" t="s">
        <v>50</v>
      </c>
      <c r="C102" s="14">
        <v>85.27321229614077</v>
      </c>
      <c r="D102" s="13">
        <v>85.27</v>
      </c>
      <c r="E102" s="13">
        <v>1023.28</v>
      </c>
      <c r="F102" s="14">
        <v>511.63927377684462</v>
      </c>
    </row>
    <row r="103" spans="1:6" x14ac:dyDescent="0.75">
      <c r="A103" s="2" t="s">
        <v>14</v>
      </c>
      <c r="B103" s="12" t="s">
        <v>51</v>
      </c>
      <c r="C103" s="14">
        <v>46.442358298911202</v>
      </c>
      <c r="D103" s="13">
        <v>46.44</v>
      </c>
      <c r="E103" s="13">
        <v>557.30999999999995</v>
      </c>
      <c r="F103" s="14">
        <v>278.65414979346718</v>
      </c>
    </row>
    <row r="104" spans="1:6" x14ac:dyDescent="0.75">
      <c r="A104" s="2" t="s">
        <v>14</v>
      </c>
      <c r="B104" s="12" t="s">
        <v>47</v>
      </c>
      <c r="C104" s="14">
        <v>3.9227570364167081</v>
      </c>
      <c r="D104" s="13">
        <v>3.92</v>
      </c>
      <c r="E104" s="13">
        <v>47.07</v>
      </c>
      <c r="F104" s="14">
        <v>23.536542218500248</v>
      </c>
    </row>
    <row r="105" spans="1:6" x14ac:dyDescent="0.75">
      <c r="A105" s="2" t="s">
        <v>14</v>
      </c>
      <c r="B105" s="12" t="s">
        <v>80</v>
      </c>
      <c r="C105" s="14">
        <v>8.0635690303117844</v>
      </c>
      <c r="D105" s="13">
        <v>8.06</v>
      </c>
      <c r="E105" s="13">
        <v>96.76</v>
      </c>
      <c r="F105" s="14">
        <v>48.381414181870703</v>
      </c>
    </row>
    <row r="106" spans="1:6" x14ac:dyDescent="0.75">
      <c r="A106" s="2" t="s">
        <v>14</v>
      </c>
      <c r="B106" s="12" t="s">
        <v>81</v>
      </c>
      <c r="C106" s="14">
        <v>19.949810015220553</v>
      </c>
      <c r="D106" s="13">
        <v>19.95</v>
      </c>
      <c r="E106" s="13">
        <v>239.4</v>
      </c>
      <c r="F106" s="14">
        <v>119.69886009132331</v>
      </c>
    </row>
    <row r="107" spans="1:6" x14ac:dyDescent="0.75">
      <c r="A107" s="2" t="s">
        <v>14</v>
      </c>
      <c r="B107" s="12" t="s">
        <v>84</v>
      </c>
      <c r="C107" s="14">
        <v>10.950515398537608</v>
      </c>
      <c r="D107" s="13">
        <v>10.95</v>
      </c>
      <c r="E107" s="13">
        <v>131.41</v>
      </c>
      <c r="F107" s="14">
        <v>65.703092391225638</v>
      </c>
    </row>
    <row r="108" spans="1:6" x14ac:dyDescent="0.75">
      <c r="A108" s="2" t="s">
        <v>14</v>
      </c>
      <c r="B108" s="12" t="s">
        <v>82</v>
      </c>
      <c r="C108" s="14">
        <v>3.8801585711781921</v>
      </c>
      <c r="D108" s="13">
        <v>3.88</v>
      </c>
      <c r="E108" s="13">
        <v>46.56</v>
      </c>
      <c r="F108" s="14">
        <v>23.280951427069155</v>
      </c>
    </row>
    <row r="109" spans="1:6" x14ac:dyDescent="0.75">
      <c r="A109" s="2" t="s">
        <v>14</v>
      </c>
      <c r="B109" s="12" t="s">
        <v>48</v>
      </c>
      <c r="C109" s="14">
        <v>2.6398839958072528E-2</v>
      </c>
      <c r="D109" s="13">
        <v>0.03</v>
      </c>
      <c r="E109" s="13">
        <v>0.32</v>
      </c>
      <c r="F109" s="14">
        <v>0.15839303974843516</v>
      </c>
    </row>
    <row r="110" spans="1:6" x14ac:dyDescent="0.75">
      <c r="A110" s="2" t="s">
        <v>14</v>
      </c>
      <c r="B110" s="12" t="s">
        <v>83</v>
      </c>
      <c r="C110" s="14">
        <v>12.984043791909238</v>
      </c>
      <c r="D110" s="13">
        <v>12.98</v>
      </c>
      <c r="E110" s="13">
        <v>155.81</v>
      </c>
      <c r="F110" s="14">
        <v>77.90426275145542</v>
      </c>
    </row>
    <row r="111" spans="1:6" x14ac:dyDescent="0.75">
      <c r="A111" s="2" t="s">
        <v>14</v>
      </c>
      <c r="B111" s="12" t="s">
        <v>50</v>
      </c>
      <c r="C111" s="14">
        <v>5.5912136462383026</v>
      </c>
      <c r="D111" s="13">
        <v>5.59</v>
      </c>
      <c r="E111" s="13">
        <v>67.09</v>
      </c>
      <c r="F111" s="14">
        <v>33.54728187742981</v>
      </c>
    </row>
    <row r="112" spans="1:6" x14ac:dyDescent="0.75">
      <c r="A112" s="2" t="s">
        <v>77</v>
      </c>
      <c r="B112" s="12" t="s">
        <v>51</v>
      </c>
      <c r="C112" s="14">
        <v>8.1658274539917891E-3</v>
      </c>
      <c r="D112" s="13">
        <v>0.01</v>
      </c>
      <c r="E112" s="13">
        <v>0.1</v>
      </c>
      <c r="F112" s="14">
        <v>4.8994964723950735E-2</v>
      </c>
    </row>
    <row r="113" spans="1:6" x14ac:dyDescent="0.75">
      <c r="A113" s="2" t="s">
        <v>77</v>
      </c>
      <c r="B113" s="12" t="s">
        <v>47</v>
      </c>
      <c r="C113" s="14">
        <v>7.0056515145129694</v>
      </c>
      <c r="D113" s="13">
        <v>7.01</v>
      </c>
      <c r="E113" s="13">
        <v>84.07</v>
      </c>
      <c r="F113" s="14">
        <v>42.033909087077816</v>
      </c>
    </row>
    <row r="114" spans="1:6" x14ac:dyDescent="0.75">
      <c r="A114" s="2" t="s">
        <v>77</v>
      </c>
      <c r="B114" s="12" t="s">
        <v>81</v>
      </c>
      <c r="C114" s="14">
        <v>0.94070131266344115</v>
      </c>
      <c r="D114" s="13">
        <v>0.94</v>
      </c>
      <c r="E114" s="13">
        <v>11.29</v>
      </c>
      <c r="F114" s="14">
        <v>5.6442078759806478</v>
      </c>
    </row>
    <row r="115" spans="1:6" x14ac:dyDescent="0.75">
      <c r="A115" s="2" t="s">
        <v>77</v>
      </c>
      <c r="B115" s="12" t="s">
        <v>84</v>
      </c>
      <c r="C115" s="14">
        <v>149.08574962931979</v>
      </c>
      <c r="D115" s="13">
        <v>149.09</v>
      </c>
      <c r="E115" s="13">
        <v>1789.03</v>
      </c>
      <c r="F115" s="14">
        <v>894.5144977759187</v>
      </c>
    </row>
    <row r="116" spans="1:6" x14ac:dyDescent="0.75">
      <c r="A116" s="2" t="s">
        <v>77</v>
      </c>
      <c r="B116" s="12" t="s">
        <v>82</v>
      </c>
      <c r="C116" s="14">
        <v>763.03798424306672</v>
      </c>
      <c r="D116" s="13">
        <v>763.04</v>
      </c>
      <c r="E116" s="13">
        <v>9156.4599999999991</v>
      </c>
      <c r="F116" s="14">
        <v>4578.2279054584005</v>
      </c>
    </row>
    <row r="117" spans="1:6" x14ac:dyDescent="0.75">
      <c r="A117" s="2" t="s">
        <v>77</v>
      </c>
      <c r="B117" s="12" t="s">
        <v>48</v>
      </c>
      <c r="C117" s="14">
        <v>6.1772837694387484</v>
      </c>
      <c r="D117" s="13">
        <v>6.18</v>
      </c>
      <c r="E117" s="13">
        <v>74.13</v>
      </c>
      <c r="F117" s="14">
        <v>37.063702616632497</v>
      </c>
    </row>
    <row r="118" spans="1:6" x14ac:dyDescent="0.75">
      <c r="A118" s="2" t="s">
        <v>77</v>
      </c>
      <c r="B118" s="12" t="s">
        <v>83</v>
      </c>
      <c r="C118" s="14">
        <v>33.054794961930668</v>
      </c>
      <c r="D118" s="13">
        <v>33.049999999999997</v>
      </c>
      <c r="E118" s="13">
        <v>396.66</v>
      </c>
      <c r="F118" s="14">
        <v>198.32876977158401</v>
      </c>
    </row>
    <row r="119" spans="1:6" x14ac:dyDescent="0.75">
      <c r="A119" s="2" t="s">
        <v>15</v>
      </c>
      <c r="B119" s="12" t="s">
        <v>47</v>
      </c>
      <c r="C119" s="14">
        <v>22.728829855643188</v>
      </c>
      <c r="D119" s="13">
        <v>22.73</v>
      </c>
      <c r="E119" s="13">
        <v>272.75</v>
      </c>
      <c r="F119" s="14">
        <v>136.37297913385913</v>
      </c>
    </row>
    <row r="120" spans="1:6" x14ac:dyDescent="0.75">
      <c r="A120" s="2" t="s">
        <v>15</v>
      </c>
      <c r="B120" s="12" t="s">
        <v>80</v>
      </c>
      <c r="C120" s="14">
        <v>101.90855221534107</v>
      </c>
      <c r="D120" s="13">
        <v>101.91</v>
      </c>
      <c r="E120" s="13">
        <v>1222.9000000000001</v>
      </c>
      <c r="F120" s="14">
        <v>611.45131329204639</v>
      </c>
    </row>
    <row r="121" spans="1:6" x14ac:dyDescent="0.75">
      <c r="A121" s="2" t="s">
        <v>15</v>
      </c>
      <c r="B121" s="12" t="s">
        <v>81</v>
      </c>
      <c r="C121" s="14">
        <v>0.32236879523248718</v>
      </c>
      <c r="D121" s="13">
        <v>0.32</v>
      </c>
      <c r="E121" s="13">
        <v>3.87</v>
      </c>
      <c r="F121" s="14">
        <v>1.9342127713949226</v>
      </c>
    </row>
    <row r="122" spans="1:6" x14ac:dyDescent="0.75">
      <c r="A122" s="2" t="s">
        <v>15</v>
      </c>
      <c r="B122" s="12" t="s">
        <v>84</v>
      </c>
      <c r="C122" s="14">
        <v>0.77759772459219489</v>
      </c>
      <c r="D122" s="13">
        <v>0.78</v>
      </c>
      <c r="E122" s="13">
        <v>9.33</v>
      </c>
      <c r="F122" s="14">
        <v>4.6655863475531696</v>
      </c>
    </row>
    <row r="123" spans="1:6" x14ac:dyDescent="0.75">
      <c r="A123" s="2" t="s">
        <v>15</v>
      </c>
      <c r="B123" s="12" t="s">
        <v>82</v>
      </c>
      <c r="C123" s="14">
        <v>0.41441546349377101</v>
      </c>
      <c r="D123" s="13">
        <v>0.41</v>
      </c>
      <c r="E123" s="13">
        <v>4.97</v>
      </c>
      <c r="F123" s="14">
        <v>2.4864927809626263</v>
      </c>
    </row>
    <row r="124" spans="1:6" x14ac:dyDescent="0.75">
      <c r="A124" s="2" t="s">
        <v>15</v>
      </c>
      <c r="B124" s="12" t="s">
        <v>48</v>
      </c>
      <c r="C124" s="14">
        <v>0.35816137145997556</v>
      </c>
      <c r="D124" s="13">
        <v>0.36</v>
      </c>
      <c r="E124" s="13">
        <v>4.3</v>
      </c>
      <c r="F124" s="14">
        <v>2.1489682287598537</v>
      </c>
    </row>
    <row r="125" spans="1:6" x14ac:dyDescent="0.75">
      <c r="A125" s="2" t="s">
        <v>15</v>
      </c>
      <c r="B125" s="12" t="s">
        <v>83</v>
      </c>
      <c r="C125" s="14">
        <v>1.5419013165061204</v>
      </c>
      <c r="D125" s="13">
        <v>1.54</v>
      </c>
      <c r="E125" s="13">
        <v>18.5</v>
      </c>
      <c r="F125" s="14">
        <v>9.251407899036721</v>
      </c>
    </row>
    <row r="126" spans="1:6" x14ac:dyDescent="0.75">
      <c r="A126" s="2" t="s">
        <v>15</v>
      </c>
      <c r="B126" s="12" t="s">
        <v>86</v>
      </c>
      <c r="C126" s="14">
        <v>5.7900799826467271</v>
      </c>
      <c r="D126" s="13">
        <v>5.79</v>
      </c>
      <c r="E126" s="13">
        <v>69.48</v>
      </c>
      <c r="F126" s="14">
        <v>34.740479895880362</v>
      </c>
    </row>
    <row r="127" spans="1:6" x14ac:dyDescent="0.75">
      <c r="A127" s="2" t="s">
        <v>15</v>
      </c>
      <c r="B127" s="12" t="s">
        <v>50</v>
      </c>
      <c r="C127" s="14">
        <v>5.312788396706944</v>
      </c>
      <c r="D127" s="13">
        <v>5.31</v>
      </c>
      <c r="E127" s="13">
        <v>63.75</v>
      </c>
      <c r="F127" s="14">
        <v>31.876730380241661</v>
      </c>
    </row>
    <row r="128" spans="1:6" x14ac:dyDescent="0.75">
      <c r="A128" s="2" t="s">
        <v>16</v>
      </c>
      <c r="B128" s="12" t="s">
        <v>51</v>
      </c>
      <c r="C128" s="14">
        <v>1253.0018310177909</v>
      </c>
      <c r="D128" s="13">
        <v>1253</v>
      </c>
      <c r="E128" s="13">
        <v>15036.02</v>
      </c>
      <c r="F128" s="14">
        <v>7518.0109861067458</v>
      </c>
    </row>
    <row r="129" spans="1:6" x14ac:dyDescent="0.75">
      <c r="A129" s="2" t="s">
        <v>16</v>
      </c>
      <c r="B129" s="12" t="s">
        <v>47</v>
      </c>
      <c r="C129" s="14">
        <v>15.38490482763191</v>
      </c>
      <c r="D129" s="13">
        <v>15.38</v>
      </c>
      <c r="E129" s="13">
        <v>184.62</v>
      </c>
      <c r="F129" s="14">
        <v>92.309428965791469</v>
      </c>
    </row>
    <row r="130" spans="1:6" x14ac:dyDescent="0.75">
      <c r="A130" s="2" t="s">
        <v>16</v>
      </c>
      <c r="B130" s="12" t="s">
        <v>80</v>
      </c>
      <c r="C130" s="14">
        <v>42.155962431142022</v>
      </c>
      <c r="D130" s="13">
        <v>42.16</v>
      </c>
      <c r="E130" s="13">
        <v>505.87</v>
      </c>
      <c r="F130" s="14">
        <v>252.93577458685212</v>
      </c>
    </row>
    <row r="131" spans="1:6" x14ac:dyDescent="0.75">
      <c r="A131" s="2" t="s">
        <v>16</v>
      </c>
      <c r="B131" s="12" t="s">
        <v>81</v>
      </c>
      <c r="C131" s="14">
        <v>28.161941200604534</v>
      </c>
      <c r="D131" s="13">
        <v>28.16</v>
      </c>
      <c r="E131" s="13">
        <v>337.94</v>
      </c>
      <c r="F131" s="14">
        <v>168.97164720362719</v>
      </c>
    </row>
    <row r="132" spans="1:6" x14ac:dyDescent="0.75">
      <c r="A132" s="2" t="s">
        <v>16</v>
      </c>
      <c r="B132" s="12" t="s">
        <v>46</v>
      </c>
      <c r="C132" s="14">
        <v>8.8306996177032442</v>
      </c>
      <c r="D132" s="13">
        <v>8.83</v>
      </c>
      <c r="E132" s="13">
        <v>105.97</v>
      </c>
      <c r="F132" s="14">
        <v>52.984197706219469</v>
      </c>
    </row>
    <row r="133" spans="1:6" x14ac:dyDescent="0.75">
      <c r="A133" s="2" t="s">
        <v>16</v>
      </c>
      <c r="B133" s="12" t="s">
        <v>84</v>
      </c>
      <c r="C133" s="14">
        <v>1133.3333671785233</v>
      </c>
      <c r="D133" s="13">
        <v>1133.33</v>
      </c>
      <c r="E133" s="13">
        <v>13600</v>
      </c>
      <c r="F133" s="14">
        <v>6800.0002030711403</v>
      </c>
    </row>
    <row r="134" spans="1:6" x14ac:dyDescent="0.75">
      <c r="A134" s="2" t="s">
        <v>16</v>
      </c>
      <c r="B134" s="12" t="s">
        <v>82</v>
      </c>
      <c r="C134" s="14">
        <v>4.2658631573297905</v>
      </c>
      <c r="D134" s="13">
        <v>4.2699999999999996</v>
      </c>
      <c r="E134" s="13">
        <v>51.19</v>
      </c>
      <c r="F134" s="14">
        <v>25.595178943978745</v>
      </c>
    </row>
    <row r="135" spans="1:6" x14ac:dyDescent="0.75">
      <c r="A135" s="2" t="s">
        <v>16</v>
      </c>
      <c r="B135" s="12" t="s">
        <v>85</v>
      </c>
      <c r="C135" s="14">
        <v>18.378017091306699</v>
      </c>
      <c r="D135" s="13">
        <v>18.38</v>
      </c>
      <c r="E135" s="13">
        <v>220.54</v>
      </c>
      <c r="F135" s="14">
        <v>110.26810254784019</v>
      </c>
    </row>
    <row r="136" spans="1:6" x14ac:dyDescent="0.75">
      <c r="A136" s="2" t="s">
        <v>16</v>
      </c>
      <c r="B136" s="12" t="s">
        <v>48</v>
      </c>
      <c r="C136" s="14">
        <v>221.4874314483146</v>
      </c>
      <c r="D136" s="13">
        <v>221.49</v>
      </c>
      <c r="E136" s="13">
        <v>2657.85</v>
      </c>
      <c r="F136" s="14">
        <v>1328.9245886898875</v>
      </c>
    </row>
    <row r="137" spans="1:6" x14ac:dyDescent="0.75">
      <c r="A137" s="2" t="s">
        <v>16</v>
      </c>
      <c r="B137" s="12" t="s">
        <v>83</v>
      </c>
      <c r="C137" s="14">
        <v>12.843539002863899</v>
      </c>
      <c r="D137" s="13">
        <v>12.84</v>
      </c>
      <c r="E137" s="13">
        <v>154.12</v>
      </c>
      <c r="F137" s="14">
        <v>77.061234017183409</v>
      </c>
    </row>
    <row r="138" spans="1:6" x14ac:dyDescent="0.75">
      <c r="A138" s="2" t="s">
        <v>16</v>
      </c>
      <c r="B138" s="12" t="s">
        <v>50</v>
      </c>
      <c r="C138" s="14">
        <v>87.174973575683069</v>
      </c>
      <c r="D138" s="13">
        <v>87.17</v>
      </c>
      <c r="E138" s="13">
        <v>1046.0999999999999</v>
      </c>
      <c r="F138" s="14">
        <v>523.04984145409844</v>
      </c>
    </row>
    <row r="139" spans="1:6" x14ac:dyDescent="0.75">
      <c r="A139" s="2" t="s">
        <v>17</v>
      </c>
      <c r="B139" s="12" t="s">
        <v>80</v>
      </c>
      <c r="C139" s="14">
        <v>2414.8050017315704</v>
      </c>
      <c r="D139" s="13">
        <v>2414.81</v>
      </c>
      <c r="E139" s="13">
        <v>28977.66</v>
      </c>
      <c r="F139" s="14">
        <v>14488.830010389422</v>
      </c>
    </row>
    <row r="140" spans="1:6" x14ac:dyDescent="0.75">
      <c r="A140" s="2" t="s">
        <v>17</v>
      </c>
      <c r="B140" s="12" t="s">
        <v>81</v>
      </c>
      <c r="C140" s="14">
        <v>2.4281975913574044E-2</v>
      </c>
      <c r="D140" s="13">
        <v>0.02</v>
      </c>
      <c r="E140" s="13">
        <v>0.28999999999999998</v>
      </c>
      <c r="F140" s="14">
        <v>0.14569185548144425</v>
      </c>
    </row>
    <row r="141" spans="1:6" x14ac:dyDescent="0.75">
      <c r="A141" s="2" t="s">
        <v>17</v>
      </c>
      <c r="B141" s="12" t="s">
        <v>46</v>
      </c>
      <c r="C141" s="14">
        <v>0.49734319368158125</v>
      </c>
      <c r="D141" s="13">
        <v>0.5</v>
      </c>
      <c r="E141" s="13">
        <v>5.97</v>
      </c>
      <c r="F141" s="14">
        <v>2.9840591620894874</v>
      </c>
    </row>
    <row r="142" spans="1:6" x14ac:dyDescent="0.75">
      <c r="A142" s="2" t="s">
        <v>17</v>
      </c>
      <c r="B142" s="12" t="s">
        <v>84</v>
      </c>
      <c r="C142" s="14">
        <v>12.146850210286651</v>
      </c>
      <c r="D142" s="13">
        <v>12.15</v>
      </c>
      <c r="E142" s="13">
        <v>145.76</v>
      </c>
      <c r="F142" s="14">
        <v>72.881101261719891</v>
      </c>
    </row>
    <row r="143" spans="1:6" x14ac:dyDescent="0.75">
      <c r="A143" s="2" t="s">
        <v>17</v>
      </c>
      <c r="B143" s="12" t="s">
        <v>82</v>
      </c>
      <c r="C143" s="14">
        <v>1.0225748162907862</v>
      </c>
      <c r="D143" s="13">
        <v>1.02</v>
      </c>
      <c r="E143" s="13">
        <v>12.27</v>
      </c>
      <c r="F143" s="14">
        <v>6.135448897744717</v>
      </c>
    </row>
    <row r="144" spans="1:6" x14ac:dyDescent="0.75">
      <c r="A144" s="2" t="s">
        <v>17</v>
      </c>
      <c r="B144" s="12" t="s">
        <v>85</v>
      </c>
      <c r="C144" s="14">
        <v>142.18620430205047</v>
      </c>
      <c r="D144" s="13">
        <v>142.19</v>
      </c>
      <c r="E144" s="13">
        <v>1706.23</v>
      </c>
      <c r="F144" s="14">
        <v>853.11722581230276</v>
      </c>
    </row>
    <row r="145" spans="1:6" x14ac:dyDescent="0.75">
      <c r="A145" s="2" t="s">
        <v>17</v>
      </c>
      <c r="B145" s="12" t="s">
        <v>48</v>
      </c>
      <c r="C145" s="14">
        <v>109.73527554516988</v>
      </c>
      <c r="D145" s="13">
        <v>109.74</v>
      </c>
      <c r="E145" s="13">
        <v>1316.82</v>
      </c>
      <c r="F145" s="14">
        <v>658.4116532710193</v>
      </c>
    </row>
    <row r="146" spans="1:6" x14ac:dyDescent="0.75">
      <c r="A146" s="2" t="s">
        <v>17</v>
      </c>
      <c r="B146" s="12" t="s">
        <v>83</v>
      </c>
      <c r="C146" s="14">
        <v>200.68237754333532</v>
      </c>
      <c r="D146" s="13">
        <v>200.68</v>
      </c>
      <c r="E146" s="13">
        <v>2408.19</v>
      </c>
      <c r="F146" s="14">
        <v>1204.094265260012</v>
      </c>
    </row>
    <row r="147" spans="1:6" x14ac:dyDescent="0.75">
      <c r="A147" s="2" t="s">
        <v>17</v>
      </c>
      <c r="B147" s="12" t="s">
        <v>86</v>
      </c>
      <c r="C147" s="14">
        <v>25.41209547495237</v>
      </c>
      <c r="D147" s="13">
        <v>25.41</v>
      </c>
      <c r="E147" s="13">
        <v>304.95</v>
      </c>
      <c r="F147" s="14">
        <v>152.47257284971423</v>
      </c>
    </row>
    <row r="148" spans="1:6" x14ac:dyDescent="0.75">
      <c r="A148" s="2" t="s">
        <v>17</v>
      </c>
      <c r="B148" s="12" t="s">
        <v>50</v>
      </c>
      <c r="C148" s="14">
        <v>16.869536113649872</v>
      </c>
      <c r="D148" s="13">
        <v>16.87</v>
      </c>
      <c r="E148" s="13">
        <v>202.43</v>
      </c>
      <c r="F148" s="14">
        <v>101.21721668189923</v>
      </c>
    </row>
    <row r="149" spans="1:6" x14ac:dyDescent="0.75">
      <c r="A149" s="2" t="s">
        <v>78</v>
      </c>
      <c r="B149" s="12" t="s">
        <v>51</v>
      </c>
      <c r="C149" s="14">
        <v>54.779157054771403</v>
      </c>
      <c r="D149" s="13">
        <v>54.78</v>
      </c>
      <c r="E149" s="13">
        <v>657.35</v>
      </c>
      <c r="F149" s="14">
        <v>328.67494232862845</v>
      </c>
    </row>
    <row r="150" spans="1:6" x14ac:dyDescent="0.75">
      <c r="A150" s="2" t="s">
        <v>78</v>
      </c>
      <c r="B150" s="12" t="s">
        <v>47</v>
      </c>
      <c r="C150" s="14">
        <v>0.92453608346039029</v>
      </c>
      <c r="D150" s="13">
        <v>0.92</v>
      </c>
      <c r="E150" s="13">
        <v>11.09</v>
      </c>
      <c r="F150" s="14">
        <v>5.5472165007623424</v>
      </c>
    </row>
    <row r="151" spans="1:6" x14ac:dyDescent="0.75">
      <c r="A151" s="2" t="s">
        <v>78</v>
      </c>
      <c r="B151" s="12" t="s">
        <v>80</v>
      </c>
      <c r="C151" s="14">
        <v>7.3573950707757532E-2</v>
      </c>
      <c r="D151" s="13">
        <v>7.0000000000000007E-2</v>
      </c>
      <c r="E151" s="13">
        <v>0.88</v>
      </c>
      <c r="F151" s="14">
        <v>0.44144370424654528</v>
      </c>
    </row>
    <row r="152" spans="1:6" x14ac:dyDescent="0.75">
      <c r="A152" s="2" t="s">
        <v>78</v>
      </c>
      <c r="B152" s="12" t="s">
        <v>81</v>
      </c>
      <c r="C152" s="14">
        <v>1.6061156669861831</v>
      </c>
      <c r="D152" s="13">
        <v>1.61</v>
      </c>
      <c r="E152" s="13">
        <v>19.27</v>
      </c>
      <c r="F152" s="14">
        <v>9.6366940019170997</v>
      </c>
    </row>
    <row r="153" spans="1:6" x14ac:dyDescent="0.75">
      <c r="A153" s="2" t="s">
        <v>78</v>
      </c>
      <c r="B153" s="12" t="s">
        <v>84</v>
      </c>
      <c r="C153" s="14">
        <v>6.1254439959309168E-2</v>
      </c>
      <c r="D153" s="13">
        <v>0.06</v>
      </c>
      <c r="E153" s="13">
        <v>0.74</v>
      </c>
      <c r="F153" s="14">
        <v>0.36752663975585503</v>
      </c>
    </row>
    <row r="154" spans="1:6" x14ac:dyDescent="0.75">
      <c r="A154" s="2" t="s">
        <v>78</v>
      </c>
      <c r="B154" s="12" t="s">
        <v>82</v>
      </c>
      <c r="C154" s="14">
        <v>1.409943385489469E-2</v>
      </c>
      <c r="D154" s="13">
        <v>0.01</v>
      </c>
      <c r="E154" s="13">
        <v>0.17</v>
      </c>
      <c r="F154" s="14">
        <v>8.4596603129368134E-2</v>
      </c>
    </row>
    <row r="155" spans="1:6" x14ac:dyDescent="0.75">
      <c r="A155" s="2" t="s">
        <v>78</v>
      </c>
      <c r="B155" s="12" t="s">
        <v>48</v>
      </c>
      <c r="C155" s="14">
        <v>49.13625914287293</v>
      </c>
      <c r="D155" s="13">
        <v>49.14</v>
      </c>
      <c r="E155" s="13">
        <v>589.64</v>
      </c>
      <c r="F155" s="14">
        <v>294.81755485723755</v>
      </c>
    </row>
    <row r="156" spans="1:6" x14ac:dyDescent="0.75">
      <c r="A156" s="2" t="s">
        <v>78</v>
      </c>
      <c r="B156" s="12" t="s">
        <v>83</v>
      </c>
      <c r="C156" s="14">
        <v>163.60187656592672</v>
      </c>
      <c r="D156" s="13">
        <v>163.6</v>
      </c>
      <c r="E156" s="13">
        <v>1963.22</v>
      </c>
      <c r="F156" s="14">
        <v>981.6112593955603</v>
      </c>
    </row>
    <row r="157" spans="1:6" x14ac:dyDescent="0.75">
      <c r="A157" s="2" t="s">
        <v>18</v>
      </c>
      <c r="B157" s="12" t="s">
        <v>47</v>
      </c>
      <c r="C157" s="14">
        <v>178.46047434612271</v>
      </c>
      <c r="D157" s="13">
        <v>178.46</v>
      </c>
      <c r="E157" s="13">
        <v>2141.5300000000002</v>
      </c>
      <c r="F157" s="14">
        <v>1070.7628460767364</v>
      </c>
    </row>
    <row r="158" spans="1:6" x14ac:dyDescent="0.75">
      <c r="A158" s="2" t="s">
        <v>18</v>
      </c>
      <c r="B158" s="12" t="s">
        <v>80</v>
      </c>
      <c r="C158" s="14">
        <v>55.061991628314921</v>
      </c>
      <c r="D158" s="13">
        <v>55.06</v>
      </c>
      <c r="E158" s="13">
        <v>660.74</v>
      </c>
      <c r="F158" s="14">
        <v>330.37194976988957</v>
      </c>
    </row>
    <row r="159" spans="1:6" x14ac:dyDescent="0.75">
      <c r="A159" s="2" t="s">
        <v>18</v>
      </c>
      <c r="B159" s="12" t="s">
        <v>81</v>
      </c>
      <c r="C159" s="14">
        <v>16.16884596380206</v>
      </c>
      <c r="D159" s="13">
        <v>16.170000000000002</v>
      </c>
      <c r="E159" s="13">
        <v>194.03</v>
      </c>
      <c r="F159" s="14">
        <v>97.013075782812351</v>
      </c>
    </row>
    <row r="160" spans="1:6" x14ac:dyDescent="0.75">
      <c r="A160" s="2" t="s">
        <v>18</v>
      </c>
      <c r="B160" s="12" t="s">
        <v>46</v>
      </c>
      <c r="C160" s="14">
        <v>42.039640641530781</v>
      </c>
      <c r="D160" s="13">
        <v>42.04</v>
      </c>
      <c r="E160" s="13">
        <v>504.48</v>
      </c>
      <c r="F160" s="14">
        <v>252.23784384918469</v>
      </c>
    </row>
    <row r="161" spans="1:6" x14ac:dyDescent="0.75">
      <c r="A161" s="2" t="s">
        <v>18</v>
      </c>
      <c r="B161" s="12" t="s">
        <v>84</v>
      </c>
      <c r="C161" s="14">
        <v>1.0975923722266949</v>
      </c>
      <c r="D161" s="13">
        <v>1.1000000000000001</v>
      </c>
      <c r="E161" s="13">
        <v>13.17</v>
      </c>
      <c r="F161" s="14">
        <v>6.5855542333601704</v>
      </c>
    </row>
    <row r="162" spans="1:6" x14ac:dyDescent="0.75">
      <c r="A162" s="2" t="s">
        <v>18</v>
      </c>
      <c r="B162" s="12" t="s">
        <v>82</v>
      </c>
      <c r="C162" s="14">
        <v>36.468106952438994</v>
      </c>
      <c r="D162" s="13">
        <v>36.47</v>
      </c>
      <c r="E162" s="13">
        <v>437.62</v>
      </c>
      <c r="F162" s="14">
        <v>218.80864171463395</v>
      </c>
    </row>
    <row r="163" spans="1:6" x14ac:dyDescent="0.75">
      <c r="A163" s="2" t="s">
        <v>18</v>
      </c>
      <c r="B163" s="12" t="s">
        <v>48</v>
      </c>
      <c r="C163" s="14">
        <v>8.6795409677550257</v>
      </c>
      <c r="D163" s="13">
        <v>8.68</v>
      </c>
      <c r="E163" s="13">
        <v>104.15</v>
      </c>
      <c r="F163" s="14">
        <v>52.077245806530165</v>
      </c>
    </row>
    <row r="164" spans="1:6" x14ac:dyDescent="0.75">
      <c r="A164" s="2" t="s">
        <v>18</v>
      </c>
      <c r="B164" s="12" t="s">
        <v>49</v>
      </c>
      <c r="C164" s="14">
        <v>0.21387734420810584</v>
      </c>
      <c r="D164" s="13">
        <v>0.21</v>
      </c>
      <c r="E164" s="13">
        <v>2.57</v>
      </c>
      <c r="F164" s="14">
        <v>1.2832640652486349</v>
      </c>
    </row>
    <row r="165" spans="1:6" x14ac:dyDescent="0.75">
      <c r="A165" s="2" t="s">
        <v>18</v>
      </c>
      <c r="B165" s="12" t="s">
        <v>83</v>
      </c>
      <c r="C165" s="14">
        <v>16.153775131382908</v>
      </c>
      <c r="D165" s="13">
        <v>16.149999999999999</v>
      </c>
      <c r="E165" s="13">
        <v>193.85</v>
      </c>
      <c r="F165" s="14">
        <v>96.922650788297446</v>
      </c>
    </row>
    <row r="166" spans="1:6" x14ac:dyDescent="0.75">
      <c r="A166" s="2" t="s">
        <v>19</v>
      </c>
      <c r="B166" s="12" t="s">
        <v>51</v>
      </c>
      <c r="C166" s="14">
        <v>38.805861274069777</v>
      </c>
      <c r="D166" s="13">
        <v>38.81</v>
      </c>
      <c r="E166" s="13">
        <v>465.67</v>
      </c>
      <c r="F166" s="14">
        <v>232.83516764441865</v>
      </c>
    </row>
    <row r="167" spans="1:6" x14ac:dyDescent="0.75">
      <c r="A167" s="2" t="s">
        <v>19</v>
      </c>
      <c r="B167" s="12" t="s">
        <v>47</v>
      </c>
      <c r="C167" s="14">
        <v>0.94639248625518901</v>
      </c>
      <c r="D167" s="13">
        <v>0.95</v>
      </c>
      <c r="E167" s="13">
        <v>11.36</v>
      </c>
      <c r="F167" s="14">
        <v>5.6783549175311343</v>
      </c>
    </row>
    <row r="168" spans="1:6" x14ac:dyDescent="0.75">
      <c r="A168" s="2" t="s">
        <v>19</v>
      </c>
      <c r="B168" s="12" t="s">
        <v>80</v>
      </c>
      <c r="C168" s="14">
        <v>34.941418696137909</v>
      </c>
      <c r="D168" s="13">
        <v>34.94</v>
      </c>
      <c r="E168" s="13">
        <v>419.3</v>
      </c>
      <c r="F168" s="14">
        <v>209.64851217682744</v>
      </c>
    </row>
    <row r="169" spans="1:6" x14ac:dyDescent="0.75">
      <c r="A169" s="2" t="s">
        <v>19</v>
      </c>
      <c r="B169" s="12" t="s">
        <v>81</v>
      </c>
      <c r="C169" s="14">
        <v>94.65854360799068</v>
      </c>
      <c r="D169" s="13">
        <v>94.66</v>
      </c>
      <c r="E169" s="13">
        <v>1135.9000000000001</v>
      </c>
      <c r="F169" s="14">
        <v>567.95126164794408</v>
      </c>
    </row>
    <row r="170" spans="1:6" x14ac:dyDescent="0.75">
      <c r="A170" s="2" t="s">
        <v>19</v>
      </c>
      <c r="B170" s="12" t="s">
        <v>84</v>
      </c>
      <c r="C170" s="14">
        <v>0.16172678000192747</v>
      </c>
      <c r="D170" s="13">
        <v>0.16</v>
      </c>
      <c r="E170" s="13">
        <v>1.94</v>
      </c>
      <c r="F170" s="14">
        <v>0.97036068001156484</v>
      </c>
    </row>
    <row r="171" spans="1:6" x14ac:dyDescent="0.75">
      <c r="A171" s="2" t="s">
        <v>19</v>
      </c>
      <c r="B171" s="12" t="s">
        <v>82</v>
      </c>
      <c r="C171" s="14">
        <v>11.146147725149849</v>
      </c>
      <c r="D171" s="13">
        <v>11.15</v>
      </c>
      <c r="E171" s="13">
        <v>133.75</v>
      </c>
      <c r="F171" s="14">
        <v>66.876886350899099</v>
      </c>
    </row>
    <row r="172" spans="1:6" x14ac:dyDescent="0.75">
      <c r="A172" s="2" t="s">
        <v>19</v>
      </c>
      <c r="B172" s="12" t="s">
        <v>48</v>
      </c>
      <c r="C172" s="14">
        <v>12.338481154581984</v>
      </c>
      <c r="D172" s="13">
        <v>12.34</v>
      </c>
      <c r="E172" s="13">
        <v>148.06</v>
      </c>
      <c r="F172" s="14">
        <v>74.030886927491906</v>
      </c>
    </row>
    <row r="173" spans="1:6" x14ac:dyDescent="0.75">
      <c r="A173" s="2" t="s">
        <v>19</v>
      </c>
      <c r="B173" s="12" t="s">
        <v>83</v>
      </c>
      <c r="C173" s="14">
        <v>250.53209629449609</v>
      </c>
      <c r="D173" s="13">
        <v>250.53</v>
      </c>
      <c r="E173" s="13">
        <v>3006.39</v>
      </c>
      <c r="F173" s="14">
        <v>1503.1925777669762</v>
      </c>
    </row>
    <row r="174" spans="1:6" x14ac:dyDescent="0.75">
      <c r="A174" s="2" t="s">
        <v>19</v>
      </c>
      <c r="B174" s="12" t="s">
        <v>50</v>
      </c>
      <c r="C174" s="14">
        <v>32.686155690866727</v>
      </c>
      <c r="D174" s="13">
        <v>32.69</v>
      </c>
      <c r="E174" s="13">
        <v>392.23</v>
      </c>
      <c r="F174" s="14">
        <v>196.11693414520036</v>
      </c>
    </row>
    <row r="175" spans="1:6" x14ac:dyDescent="0.75">
      <c r="A175" s="2" t="s">
        <v>21</v>
      </c>
      <c r="B175" s="12" t="s">
        <v>80</v>
      </c>
      <c r="C175" s="14">
        <v>17.204752499866114</v>
      </c>
      <c r="D175" s="13">
        <v>17.2</v>
      </c>
      <c r="E175" s="13">
        <v>206.46</v>
      </c>
      <c r="F175" s="14">
        <v>103.22851499919669</v>
      </c>
    </row>
    <row r="176" spans="1:6" x14ac:dyDescent="0.75">
      <c r="A176" s="2" t="s">
        <v>21</v>
      </c>
      <c r="B176" s="12" t="s">
        <v>81</v>
      </c>
      <c r="C176" s="14">
        <v>142.28687697820433</v>
      </c>
      <c r="D176" s="13">
        <v>142.29</v>
      </c>
      <c r="E176" s="13">
        <v>1707.44</v>
      </c>
      <c r="F176" s="14">
        <v>853.72126186922605</v>
      </c>
    </row>
    <row r="177" spans="1:6" x14ac:dyDescent="0.75">
      <c r="A177" s="2" t="s">
        <v>21</v>
      </c>
      <c r="B177" s="12" t="s">
        <v>84</v>
      </c>
      <c r="C177" s="14">
        <v>25.471180505232592</v>
      </c>
      <c r="D177" s="13">
        <v>25.47</v>
      </c>
      <c r="E177" s="13">
        <v>305.64999999999998</v>
      </c>
      <c r="F177" s="14">
        <v>152.82708303139555</v>
      </c>
    </row>
    <row r="178" spans="1:6" x14ac:dyDescent="0.75">
      <c r="A178" s="2" t="s">
        <v>21</v>
      </c>
      <c r="B178" s="12" t="s">
        <v>82</v>
      </c>
      <c r="C178" s="14">
        <v>179.40605792148523</v>
      </c>
      <c r="D178" s="13">
        <v>179.41</v>
      </c>
      <c r="E178" s="13">
        <v>2152.87</v>
      </c>
      <c r="F178" s="14">
        <v>1076.4363475289113</v>
      </c>
    </row>
    <row r="179" spans="1:6" x14ac:dyDescent="0.75">
      <c r="A179" s="2" t="s">
        <v>21</v>
      </c>
      <c r="B179" s="12" t="s">
        <v>48</v>
      </c>
      <c r="C179" s="14">
        <v>158.52072975683305</v>
      </c>
      <c r="D179" s="13">
        <v>158.52000000000001</v>
      </c>
      <c r="E179" s="13">
        <v>1902.25</v>
      </c>
      <c r="F179" s="14">
        <v>951.12437854099835</v>
      </c>
    </row>
    <row r="180" spans="1:6" x14ac:dyDescent="0.75">
      <c r="A180" s="2" t="s">
        <v>21</v>
      </c>
      <c r="B180" s="12" t="s">
        <v>83</v>
      </c>
      <c r="C180" s="14">
        <v>8.6266824231799024</v>
      </c>
      <c r="D180" s="13">
        <v>8.6300000000000008</v>
      </c>
      <c r="E180" s="13">
        <v>103.52</v>
      </c>
      <c r="F180" s="14">
        <v>51.760094539079411</v>
      </c>
    </row>
    <row r="181" spans="1:6" x14ac:dyDescent="0.75">
      <c r="A181" s="2" t="s">
        <v>21</v>
      </c>
      <c r="B181" s="12" t="s">
        <v>50</v>
      </c>
      <c r="C181" s="14">
        <v>846.7934668088435</v>
      </c>
      <c r="D181" s="13">
        <v>846.79</v>
      </c>
      <c r="E181" s="13">
        <v>10161.52</v>
      </c>
      <c r="F181" s="14">
        <v>5080.7608008530615</v>
      </c>
    </row>
    <row r="182" spans="1:6" x14ac:dyDescent="0.75">
      <c r="A182" s="2" t="s">
        <v>2</v>
      </c>
      <c r="B182" s="12" t="s">
        <v>47</v>
      </c>
      <c r="C182" s="14">
        <v>276.89409768615684</v>
      </c>
      <c r="D182" s="13">
        <v>276.89</v>
      </c>
      <c r="E182" s="13">
        <v>3322.73</v>
      </c>
      <c r="F182" s="14">
        <v>1661.3645861169412</v>
      </c>
    </row>
    <row r="183" spans="1:6" x14ac:dyDescent="0.75">
      <c r="A183" s="2" t="s">
        <v>2</v>
      </c>
      <c r="B183" s="12" t="s">
        <v>80</v>
      </c>
      <c r="C183" s="14">
        <v>3.1933640788619768</v>
      </c>
      <c r="D183" s="13">
        <v>3.19</v>
      </c>
      <c r="E183" s="13">
        <v>38.32</v>
      </c>
      <c r="F183" s="14">
        <v>19.160184473171864</v>
      </c>
    </row>
    <row r="184" spans="1:6" x14ac:dyDescent="0.75">
      <c r="A184" s="2" t="s">
        <v>2</v>
      </c>
      <c r="B184" s="12" t="s">
        <v>81</v>
      </c>
      <c r="C184" s="14">
        <v>7.3330829440253154E-2</v>
      </c>
      <c r="D184" s="13">
        <v>7.0000000000000007E-2</v>
      </c>
      <c r="E184" s="13">
        <v>0.88</v>
      </c>
      <c r="F184" s="14">
        <v>0.43998497664151892</v>
      </c>
    </row>
    <row r="185" spans="1:6" x14ac:dyDescent="0.75">
      <c r="A185" s="2" t="s">
        <v>2</v>
      </c>
      <c r="B185" s="12" t="s">
        <v>84</v>
      </c>
      <c r="C185" s="14">
        <v>0.7099341334357766</v>
      </c>
      <c r="D185" s="13">
        <v>0.71</v>
      </c>
      <c r="E185" s="13">
        <v>8.52</v>
      </c>
      <c r="F185" s="14">
        <v>4.2596048006146603</v>
      </c>
    </row>
    <row r="186" spans="1:6" x14ac:dyDescent="0.75">
      <c r="A186" s="2" t="s">
        <v>2</v>
      </c>
      <c r="B186" s="12" t="s">
        <v>82</v>
      </c>
      <c r="C186" s="14">
        <v>43.561756687727232</v>
      </c>
      <c r="D186" s="13">
        <v>43.56</v>
      </c>
      <c r="E186" s="13">
        <v>522.74</v>
      </c>
      <c r="F186" s="14">
        <v>261.37054012636338</v>
      </c>
    </row>
    <row r="187" spans="1:6" x14ac:dyDescent="0.75">
      <c r="A187" s="2" t="s">
        <v>2</v>
      </c>
      <c r="B187" s="12" t="s">
        <v>85</v>
      </c>
      <c r="C187" s="14">
        <v>0.3481671998273545</v>
      </c>
      <c r="D187" s="13">
        <v>0.35</v>
      </c>
      <c r="E187" s="13">
        <v>4.18</v>
      </c>
      <c r="F187" s="14">
        <v>2.0890031989641269</v>
      </c>
    </row>
    <row r="188" spans="1:6" x14ac:dyDescent="0.75">
      <c r="A188" s="2" t="s">
        <v>2</v>
      </c>
      <c r="B188" s="12" t="s">
        <v>48</v>
      </c>
      <c r="C188" s="14">
        <v>0.57094744011774623</v>
      </c>
      <c r="D188" s="13">
        <v>0.56999999999999995</v>
      </c>
      <c r="E188" s="13">
        <v>6.85</v>
      </c>
      <c r="F188" s="14">
        <v>3.4256846407064772</v>
      </c>
    </row>
    <row r="189" spans="1:6" x14ac:dyDescent="0.75">
      <c r="A189" s="2" t="s">
        <v>2</v>
      </c>
      <c r="B189" s="12" t="s">
        <v>83</v>
      </c>
      <c r="C189" s="14">
        <v>12.609230124421629</v>
      </c>
      <c r="D189" s="13">
        <v>12.61</v>
      </c>
      <c r="E189" s="13">
        <v>151.31</v>
      </c>
      <c r="F189" s="14">
        <v>75.655380746529772</v>
      </c>
    </row>
    <row r="190" spans="1:6" x14ac:dyDescent="0.75">
      <c r="A190" s="2" t="s">
        <v>2</v>
      </c>
      <c r="B190" s="12" t="s">
        <v>50</v>
      </c>
      <c r="C190" s="14">
        <v>430.08379297969987</v>
      </c>
      <c r="D190" s="13">
        <v>430.08</v>
      </c>
      <c r="E190" s="13">
        <v>5161.01</v>
      </c>
      <c r="F190" s="14">
        <v>2580.5027578781992</v>
      </c>
    </row>
    <row r="191" spans="1:6" x14ac:dyDescent="0.75">
      <c r="A191" s="2" t="s">
        <v>22</v>
      </c>
      <c r="B191" s="12" t="s">
        <v>47</v>
      </c>
      <c r="C191" s="14">
        <v>26.216780138211142</v>
      </c>
      <c r="D191" s="13">
        <v>26.22</v>
      </c>
      <c r="E191" s="13">
        <v>314.60000000000002</v>
      </c>
      <c r="F191" s="14">
        <v>157.30068082926684</v>
      </c>
    </row>
    <row r="192" spans="1:6" x14ac:dyDescent="0.75">
      <c r="A192" s="2" t="s">
        <v>22</v>
      </c>
      <c r="B192" s="12" t="s">
        <v>80</v>
      </c>
      <c r="C192" s="14">
        <v>119.85035198684147</v>
      </c>
      <c r="D192" s="13">
        <v>119.85</v>
      </c>
      <c r="E192" s="13">
        <v>1438.2</v>
      </c>
      <c r="F192" s="14">
        <v>719.10211192104873</v>
      </c>
    </row>
    <row r="193" spans="1:6" x14ac:dyDescent="0.75">
      <c r="A193" s="2" t="s">
        <v>22</v>
      </c>
      <c r="B193" s="12" t="s">
        <v>81</v>
      </c>
      <c r="C193" s="14">
        <v>39.266307501187335</v>
      </c>
      <c r="D193" s="13">
        <v>39.270000000000003</v>
      </c>
      <c r="E193" s="13">
        <v>471.2</v>
      </c>
      <c r="F193" s="14">
        <v>235.59784500712402</v>
      </c>
    </row>
    <row r="194" spans="1:6" x14ac:dyDescent="0.75">
      <c r="A194" s="2" t="s">
        <v>22</v>
      </c>
      <c r="B194" s="12" t="s">
        <v>84</v>
      </c>
      <c r="C194" s="14">
        <v>27.467321878154486</v>
      </c>
      <c r="D194" s="13">
        <v>27.47</v>
      </c>
      <c r="E194" s="13">
        <v>329.61</v>
      </c>
      <c r="F194" s="14">
        <v>164.8039312689269</v>
      </c>
    </row>
    <row r="195" spans="1:6" x14ac:dyDescent="0.75">
      <c r="A195" s="2" t="s">
        <v>22</v>
      </c>
      <c r="B195" s="12" t="s">
        <v>82</v>
      </c>
      <c r="C195" s="14">
        <v>7.3508883054739904</v>
      </c>
      <c r="D195" s="13">
        <v>7.35</v>
      </c>
      <c r="E195" s="13">
        <v>88.21</v>
      </c>
      <c r="F195" s="14">
        <v>44.105329832843942</v>
      </c>
    </row>
    <row r="196" spans="1:6" x14ac:dyDescent="0.75">
      <c r="A196" s="2" t="s">
        <v>22</v>
      </c>
      <c r="B196" s="12" t="s">
        <v>48</v>
      </c>
      <c r="C196" s="14">
        <v>47.146987165406223</v>
      </c>
      <c r="D196" s="13">
        <v>47.15</v>
      </c>
      <c r="E196" s="13">
        <v>565.76</v>
      </c>
      <c r="F196" s="14">
        <v>282.88192299243735</v>
      </c>
    </row>
    <row r="197" spans="1:6" x14ac:dyDescent="0.75">
      <c r="A197" s="2" t="s">
        <v>22</v>
      </c>
      <c r="B197" s="12" t="s">
        <v>49</v>
      </c>
      <c r="C197" s="14">
        <v>8.3816900137343744</v>
      </c>
      <c r="D197" s="13">
        <v>8.3800000000000008</v>
      </c>
      <c r="E197" s="13">
        <v>100.58</v>
      </c>
      <c r="F197" s="14">
        <v>50.290140082406253</v>
      </c>
    </row>
    <row r="198" spans="1:6" x14ac:dyDescent="0.75">
      <c r="A198" s="2" t="s">
        <v>22</v>
      </c>
      <c r="B198" s="12" t="s">
        <v>83</v>
      </c>
      <c r="C198" s="14">
        <v>0.11478955399992215</v>
      </c>
      <c r="D198" s="13">
        <v>0.11</v>
      </c>
      <c r="E198" s="13">
        <v>1.38</v>
      </c>
      <c r="F198" s="14">
        <v>0.6887373239995328</v>
      </c>
    </row>
    <row r="199" spans="1:6" x14ac:dyDescent="0.75">
      <c r="A199" s="2" t="s">
        <v>23</v>
      </c>
      <c r="B199" s="12" t="s">
        <v>51</v>
      </c>
      <c r="C199" s="14">
        <v>64.8883456942512</v>
      </c>
      <c r="D199" s="13">
        <v>64.89</v>
      </c>
      <c r="E199" s="13">
        <v>778.66</v>
      </c>
      <c r="F199" s="14">
        <v>389.3300741655072</v>
      </c>
    </row>
    <row r="200" spans="1:6" x14ac:dyDescent="0.75">
      <c r="A200" s="2" t="s">
        <v>23</v>
      </c>
      <c r="B200" s="12" t="s">
        <v>47</v>
      </c>
      <c r="C200" s="14">
        <v>32.168003436230983</v>
      </c>
      <c r="D200" s="13">
        <v>32.17</v>
      </c>
      <c r="E200" s="13">
        <v>386.02</v>
      </c>
      <c r="F200" s="14">
        <v>193.00802061738588</v>
      </c>
    </row>
    <row r="201" spans="1:6" x14ac:dyDescent="0.75">
      <c r="A201" s="2" t="s">
        <v>23</v>
      </c>
      <c r="B201" s="12" t="s">
        <v>81</v>
      </c>
      <c r="C201" s="14">
        <v>3.413306779805461</v>
      </c>
      <c r="D201" s="13">
        <v>3.41</v>
      </c>
      <c r="E201" s="13">
        <v>40.96</v>
      </c>
      <c r="F201" s="14">
        <v>20.479840678832765</v>
      </c>
    </row>
    <row r="202" spans="1:6" x14ac:dyDescent="0.75">
      <c r="A202" s="2" t="s">
        <v>23</v>
      </c>
      <c r="B202" s="12" t="s">
        <v>46</v>
      </c>
      <c r="C202" s="14">
        <v>3.9617933940526387E-2</v>
      </c>
      <c r="D202" s="13">
        <v>0.04</v>
      </c>
      <c r="E202" s="13">
        <v>0.48</v>
      </c>
      <c r="F202" s="14">
        <v>0.23770760364315829</v>
      </c>
    </row>
    <row r="203" spans="1:6" x14ac:dyDescent="0.75">
      <c r="A203" s="2" t="s">
        <v>23</v>
      </c>
      <c r="B203" s="12" t="s">
        <v>84</v>
      </c>
      <c r="C203" s="14">
        <v>77.338039471311021</v>
      </c>
      <c r="D203" s="13">
        <v>77.34</v>
      </c>
      <c r="E203" s="13">
        <v>928.06</v>
      </c>
      <c r="F203" s="14">
        <v>464.02823682786612</v>
      </c>
    </row>
    <row r="204" spans="1:6" x14ac:dyDescent="0.75">
      <c r="A204" s="2" t="s">
        <v>23</v>
      </c>
      <c r="B204" s="12" t="s">
        <v>82</v>
      </c>
      <c r="C204" s="14">
        <v>634.80566595264531</v>
      </c>
      <c r="D204" s="13">
        <v>634.80999999999995</v>
      </c>
      <c r="E204" s="13">
        <v>7617.67</v>
      </c>
      <c r="F204" s="14">
        <v>3808.8339957158723</v>
      </c>
    </row>
    <row r="205" spans="1:6" x14ac:dyDescent="0.75">
      <c r="A205" s="2" t="s">
        <v>23</v>
      </c>
      <c r="B205" s="12" t="s">
        <v>85</v>
      </c>
      <c r="C205" s="14">
        <v>65.553592255584277</v>
      </c>
      <c r="D205" s="13">
        <v>65.55</v>
      </c>
      <c r="E205" s="13">
        <v>786.64</v>
      </c>
      <c r="F205" s="14">
        <v>393.32155353350566</v>
      </c>
    </row>
    <row r="206" spans="1:6" x14ac:dyDescent="0.75">
      <c r="A206" s="2" t="s">
        <v>23</v>
      </c>
      <c r="B206" s="12" t="s">
        <v>48</v>
      </c>
      <c r="C206" s="14">
        <v>4.2434077006920328</v>
      </c>
      <c r="D206" s="13">
        <v>4.24</v>
      </c>
      <c r="E206" s="13">
        <v>50.92</v>
      </c>
      <c r="F206" s="14">
        <v>25.460446204152195</v>
      </c>
    </row>
    <row r="207" spans="1:6" x14ac:dyDescent="0.75">
      <c r="A207" s="2" t="s">
        <v>23</v>
      </c>
      <c r="B207" s="12" t="s">
        <v>83</v>
      </c>
      <c r="C207" s="14">
        <v>27.318996643383048</v>
      </c>
      <c r="D207" s="13">
        <v>27.32</v>
      </c>
      <c r="E207" s="13">
        <v>327.83</v>
      </c>
      <c r="F207" s="14">
        <v>163.91397986029827</v>
      </c>
    </row>
    <row r="208" spans="1:6" x14ac:dyDescent="0.75">
      <c r="A208" s="2" t="s">
        <v>23</v>
      </c>
      <c r="B208" s="12" t="s">
        <v>86</v>
      </c>
      <c r="C208" s="14">
        <v>590.50490458210606</v>
      </c>
      <c r="D208" s="13">
        <v>590.5</v>
      </c>
      <c r="E208" s="13">
        <v>7086.06</v>
      </c>
      <c r="F208" s="14">
        <v>3543.0294274926364</v>
      </c>
    </row>
    <row r="209" spans="1:6" x14ac:dyDescent="0.75">
      <c r="A209" s="2" t="s">
        <v>23</v>
      </c>
      <c r="B209" s="12" t="s">
        <v>50</v>
      </c>
      <c r="C209" s="14">
        <v>121.4268389520892</v>
      </c>
      <c r="D209" s="13">
        <v>121.43</v>
      </c>
      <c r="E209" s="13">
        <v>1457.12</v>
      </c>
      <c r="F209" s="14">
        <v>728.56103371253528</v>
      </c>
    </row>
    <row r="210" spans="1:6" x14ac:dyDescent="0.75">
      <c r="A210" s="2" t="s">
        <v>24</v>
      </c>
      <c r="B210" s="12" t="s">
        <v>47</v>
      </c>
      <c r="C210" s="14">
        <v>13.863323106471828</v>
      </c>
      <c r="D210" s="13">
        <v>13.86</v>
      </c>
      <c r="E210" s="13">
        <v>166.36</v>
      </c>
      <c r="F210" s="14">
        <v>83.179938638830976</v>
      </c>
    </row>
    <row r="211" spans="1:6" x14ac:dyDescent="0.75">
      <c r="A211" s="2" t="s">
        <v>24</v>
      </c>
      <c r="B211" s="12" t="s">
        <v>80</v>
      </c>
      <c r="C211" s="14">
        <v>8.768273795170918E-2</v>
      </c>
      <c r="D211" s="13">
        <v>0.09</v>
      </c>
      <c r="E211" s="13">
        <v>1.05</v>
      </c>
      <c r="F211" s="14">
        <v>0.52609642771025511</v>
      </c>
    </row>
    <row r="212" spans="1:6" x14ac:dyDescent="0.75">
      <c r="A212" s="2" t="s">
        <v>24</v>
      </c>
      <c r="B212" s="12" t="s">
        <v>81</v>
      </c>
      <c r="C212" s="14">
        <v>14.827287014578264</v>
      </c>
      <c r="D212" s="13">
        <v>14.83</v>
      </c>
      <c r="E212" s="13">
        <v>177.93</v>
      </c>
      <c r="F212" s="14">
        <v>88.963722087469577</v>
      </c>
    </row>
    <row r="213" spans="1:6" x14ac:dyDescent="0.75">
      <c r="A213" s="2" t="s">
        <v>24</v>
      </c>
      <c r="B213" s="12" t="s">
        <v>82</v>
      </c>
      <c r="C213" s="14">
        <v>754.73586799508212</v>
      </c>
      <c r="D213" s="13">
        <v>754.74</v>
      </c>
      <c r="E213" s="13">
        <v>9056.83</v>
      </c>
      <c r="F213" s="14">
        <v>4528.4152079704918</v>
      </c>
    </row>
    <row r="214" spans="1:6" x14ac:dyDescent="0.75">
      <c r="A214" s="2" t="s">
        <v>24</v>
      </c>
      <c r="B214" s="12" t="s">
        <v>48</v>
      </c>
      <c r="C214" s="14">
        <v>21.483525781239614</v>
      </c>
      <c r="D214" s="13">
        <v>21.48</v>
      </c>
      <c r="E214" s="13">
        <v>257.8</v>
      </c>
      <c r="F214" s="14">
        <v>128.9011546874377</v>
      </c>
    </row>
    <row r="215" spans="1:6" x14ac:dyDescent="0.75">
      <c r="A215" s="2" t="s">
        <v>24</v>
      </c>
      <c r="B215" s="12" t="s">
        <v>49</v>
      </c>
      <c r="C215" s="14">
        <v>11.560034249201399</v>
      </c>
      <c r="D215" s="13">
        <v>11.56</v>
      </c>
      <c r="E215" s="13">
        <v>138.72</v>
      </c>
      <c r="F215" s="14">
        <v>69.36020549520839</v>
      </c>
    </row>
    <row r="216" spans="1:6" x14ac:dyDescent="0.75">
      <c r="A216" s="2" t="s">
        <v>24</v>
      </c>
      <c r="B216" s="12" t="s">
        <v>83</v>
      </c>
      <c r="C216" s="14">
        <v>0.71583124758747541</v>
      </c>
      <c r="D216" s="13">
        <v>0.72</v>
      </c>
      <c r="E216" s="13">
        <v>8.59</v>
      </c>
      <c r="F216" s="14">
        <v>4.2949874855248531</v>
      </c>
    </row>
    <row r="217" spans="1:6" x14ac:dyDescent="0.75">
      <c r="A217" s="2" t="s">
        <v>25</v>
      </c>
      <c r="B217" s="12" t="s">
        <v>47</v>
      </c>
      <c r="C217" s="14">
        <v>227.33187310961802</v>
      </c>
      <c r="D217" s="13">
        <v>227.33</v>
      </c>
      <c r="E217" s="13">
        <v>2727.98</v>
      </c>
      <c r="F217" s="14">
        <v>1363.9912386577082</v>
      </c>
    </row>
    <row r="218" spans="1:6" x14ac:dyDescent="0.75">
      <c r="A218" s="2" t="s">
        <v>25</v>
      </c>
      <c r="B218" s="12" t="s">
        <v>80</v>
      </c>
      <c r="C218" s="14">
        <v>5.9614415315219587</v>
      </c>
      <c r="D218" s="13">
        <v>5.96</v>
      </c>
      <c r="E218" s="13">
        <v>71.540000000000006</v>
      </c>
      <c r="F218" s="14">
        <v>35.76864918913175</v>
      </c>
    </row>
    <row r="219" spans="1:6" x14ac:dyDescent="0.75">
      <c r="A219" s="2" t="s">
        <v>25</v>
      </c>
      <c r="B219" s="12" t="s">
        <v>81</v>
      </c>
      <c r="C219" s="14">
        <v>2167.8862549812097</v>
      </c>
      <c r="D219" s="13">
        <v>2167.89</v>
      </c>
      <c r="E219" s="13">
        <v>26014.639999999999</v>
      </c>
      <c r="F219" s="14">
        <v>13007.317529887259</v>
      </c>
    </row>
    <row r="220" spans="1:6" x14ac:dyDescent="0.75">
      <c r="A220" s="2" t="s">
        <v>25</v>
      </c>
      <c r="B220" s="12" t="s">
        <v>84</v>
      </c>
      <c r="C220" s="14">
        <v>8.6949256768513346E-3</v>
      </c>
      <c r="D220" s="13">
        <v>0.01</v>
      </c>
      <c r="E220" s="13">
        <v>0.1</v>
      </c>
      <c r="F220" s="14">
        <v>5.2169554061108014E-2</v>
      </c>
    </row>
    <row r="221" spans="1:6" x14ac:dyDescent="0.75">
      <c r="A221" s="2" t="s">
        <v>25</v>
      </c>
      <c r="B221" s="12" t="s">
        <v>82</v>
      </c>
      <c r="C221" s="14">
        <v>51.60559872380891</v>
      </c>
      <c r="D221" s="13">
        <v>51.61</v>
      </c>
      <c r="E221" s="13">
        <v>619.27</v>
      </c>
      <c r="F221" s="14">
        <v>309.63359234285343</v>
      </c>
    </row>
    <row r="222" spans="1:6" x14ac:dyDescent="0.75">
      <c r="A222" s="2" t="s">
        <v>25</v>
      </c>
      <c r="B222" s="12" t="s">
        <v>48</v>
      </c>
      <c r="C222" s="14">
        <v>16.08137832440924</v>
      </c>
      <c r="D222" s="13">
        <v>16.079999999999998</v>
      </c>
      <c r="E222" s="13">
        <v>192.98</v>
      </c>
      <c r="F222" s="14">
        <v>96.488269946455432</v>
      </c>
    </row>
    <row r="223" spans="1:6" x14ac:dyDescent="0.75">
      <c r="A223" s="2" t="s">
        <v>25</v>
      </c>
      <c r="B223" s="12" t="s">
        <v>83</v>
      </c>
      <c r="C223" s="14">
        <v>0.68878583236657975</v>
      </c>
      <c r="D223" s="13">
        <v>0.69</v>
      </c>
      <c r="E223" s="13">
        <v>8.27</v>
      </c>
      <c r="F223" s="14">
        <v>4.1327149941994783</v>
      </c>
    </row>
    <row r="224" spans="1:6" x14ac:dyDescent="0.75">
      <c r="A224" s="2" t="s">
        <v>25</v>
      </c>
      <c r="B224" s="12" t="s">
        <v>50</v>
      </c>
      <c r="C224" s="14">
        <v>6.8676379475294341E-2</v>
      </c>
      <c r="D224" s="13">
        <v>7.0000000000000007E-2</v>
      </c>
      <c r="E224" s="13">
        <v>0.82</v>
      </c>
      <c r="F224" s="14">
        <v>0.41205827685176599</v>
      </c>
    </row>
    <row r="225" spans="1:6" x14ac:dyDescent="0.75">
      <c r="A225" s="2" t="s">
        <v>26</v>
      </c>
      <c r="B225" s="12" t="s">
        <v>47</v>
      </c>
      <c r="C225" s="14">
        <v>4.8027170326516115</v>
      </c>
      <c r="D225" s="13">
        <v>4.8</v>
      </c>
      <c r="E225" s="13">
        <v>57.63</v>
      </c>
      <c r="F225" s="14">
        <v>28.816302195909671</v>
      </c>
    </row>
    <row r="226" spans="1:6" x14ac:dyDescent="0.75">
      <c r="A226" s="2" t="s">
        <v>26</v>
      </c>
      <c r="B226" s="12" t="s">
        <v>80</v>
      </c>
      <c r="C226" s="14">
        <v>205.26954305215256</v>
      </c>
      <c r="D226" s="13">
        <v>205.27</v>
      </c>
      <c r="E226" s="13">
        <v>2463.23</v>
      </c>
      <c r="F226" s="14">
        <v>1231.6172583129153</v>
      </c>
    </row>
    <row r="227" spans="1:6" x14ac:dyDescent="0.75">
      <c r="A227" s="2" t="s">
        <v>26</v>
      </c>
      <c r="B227" s="12" t="s">
        <v>81</v>
      </c>
      <c r="C227" s="14">
        <v>5.7260063809219733E-2</v>
      </c>
      <c r="D227" s="13">
        <v>0.06</v>
      </c>
      <c r="E227" s="13">
        <v>0.69</v>
      </c>
      <c r="F227" s="14">
        <v>0.34356038285531837</v>
      </c>
    </row>
    <row r="228" spans="1:6" x14ac:dyDescent="0.75">
      <c r="A228" s="2" t="s">
        <v>26</v>
      </c>
      <c r="B228" s="12" t="s">
        <v>46</v>
      </c>
      <c r="C228" s="14">
        <v>4.8060364930151813</v>
      </c>
      <c r="D228" s="13">
        <v>4.8099999999999996</v>
      </c>
      <c r="E228" s="13">
        <v>57.67</v>
      </c>
      <c r="F228" s="14">
        <v>28.836218958091091</v>
      </c>
    </row>
    <row r="229" spans="1:6" x14ac:dyDescent="0.75">
      <c r="A229" s="2" t="s">
        <v>26</v>
      </c>
      <c r="B229" s="12" t="s">
        <v>84</v>
      </c>
      <c r="C229" s="14">
        <v>28.038143777587493</v>
      </c>
      <c r="D229" s="13">
        <v>28.04</v>
      </c>
      <c r="E229" s="13">
        <v>336.46</v>
      </c>
      <c r="F229" s="14">
        <v>168.22886266552493</v>
      </c>
    </row>
    <row r="230" spans="1:6" x14ac:dyDescent="0.75">
      <c r="A230" s="2" t="s">
        <v>26</v>
      </c>
      <c r="B230" s="12" t="s">
        <v>82</v>
      </c>
      <c r="C230" s="14">
        <v>0.75528356279210096</v>
      </c>
      <c r="D230" s="13">
        <v>0.76</v>
      </c>
      <c r="E230" s="13">
        <v>9.06</v>
      </c>
      <c r="F230" s="14">
        <v>4.5317013767526051</v>
      </c>
    </row>
    <row r="231" spans="1:6" x14ac:dyDescent="0.75">
      <c r="A231" s="2" t="s">
        <v>26</v>
      </c>
      <c r="B231" s="12" t="s">
        <v>48</v>
      </c>
      <c r="C231" s="14">
        <v>151.42311924527607</v>
      </c>
      <c r="D231" s="13">
        <v>151.41999999999999</v>
      </c>
      <c r="E231" s="13">
        <v>1817.08</v>
      </c>
      <c r="F231" s="14">
        <v>908.53871547165647</v>
      </c>
    </row>
    <row r="232" spans="1:6" x14ac:dyDescent="0.75">
      <c r="A232" s="2" t="s">
        <v>26</v>
      </c>
      <c r="B232" s="12" t="s">
        <v>83</v>
      </c>
      <c r="C232" s="14">
        <v>2.2035323960059885</v>
      </c>
      <c r="D232" s="13">
        <v>2.2000000000000002</v>
      </c>
      <c r="E232" s="13">
        <v>26.44</v>
      </c>
      <c r="F232" s="14">
        <v>13.22119437603593</v>
      </c>
    </row>
    <row r="233" spans="1:6" x14ac:dyDescent="0.75">
      <c r="A233" s="2" t="s">
        <v>26</v>
      </c>
      <c r="B233" s="12" t="s">
        <v>50</v>
      </c>
      <c r="C233" s="14">
        <v>17.877609725703309</v>
      </c>
      <c r="D233" s="13">
        <v>17.88</v>
      </c>
      <c r="E233" s="13">
        <v>214.53</v>
      </c>
      <c r="F233" s="14">
        <v>107.26565835421985</v>
      </c>
    </row>
    <row r="234" spans="1:6" x14ac:dyDescent="0.75">
      <c r="A234" s="2" t="s">
        <v>79</v>
      </c>
      <c r="B234" s="12" t="s">
        <v>51</v>
      </c>
      <c r="C234" s="14">
        <v>3.7864245647879189</v>
      </c>
      <c r="D234" s="13">
        <v>3.79</v>
      </c>
      <c r="E234" s="13">
        <v>45.44</v>
      </c>
      <c r="F234" s="14">
        <v>22.718547388727512</v>
      </c>
    </row>
    <row r="235" spans="1:6" x14ac:dyDescent="0.75">
      <c r="A235" s="2" t="s">
        <v>79</v>
      </c>
      <c r="B235" s="12" t="s">
        <v>81</v>
      </c>
      <c r="C235" s="14">
        <v>0.21947743715389464</v>
      </c>
      <c r="D235" s="13">
        <v>0.22</v>
      </c>
      <c r="E235" s="13">
        <v>2.63</v>
      </c>
      <c r="F235" s="14">
        <v>1.3168646229233678</v>
      </c>
    </row>
    <row r="236" spans="1:6" x14ac:dyDescent="0.75">
      <c r="A236" s="2" t="s">
        <v>79</v>
      </c>
      <c r="B236" s="12" t="s">
        <v>82</v>
      </c>
      <c r="C236" s="14">
        <v>140.83678491194232</v>
      </c>
      <c r="D236" s="13">
        <v>140.84</v>
      </c>
      <c r="E236" s="13">
        <v>1690.04</v>
      </c>
      <c r="F236" s="14">
        <v>845.02070947165384</v>
      </c>
    </row>
    <row r="237" spans="1:6" x14ac:dyDescent="0.75">
      <c r="A237" s="2" t="s">
        <v>79</v>
      </c>
      <c r="B237" s="12" t="s">
        <v>48</v>
      </c>
      <c r="C237" s="14">
        <v>5.9368268447188246</v>
      </c>
      <c r="D237" s="13">
        <v>5.94</v>
      </c>
      <c r="E237" s="13">
        <v>71.239999999999995</v>
      </c>
      <c r="F237" s="14">
        <v>35.620961068312951</v>
      </c>
    </row>
    <row r="238" spans="1:6" x14ac:dyDescent="0.75">
      <c r="A238" s="2" t="s">
        <v>79</v>
      </c>
      <c r="B238" s="12" t="s">
        <v>83</v>
      </c>
      <c r="C238" s="14">
        <v>0.29925525394507346</v>
      </c>
      <c r="D238" s="13">
        <v>0.3</v>
      </c>
      <c r="E238" s="13">
        <v>3.59</v>
      </c>
      <c r="F238" s="14">
        <v>1.7955315236704408</v>
      </c>
    </row>
    <row r="239" spans="1:6" x14ac:dyDescent="0.75">
      <c r="A239" s="2" t="s">
        <v>79</v>
      </c>
      <c r="B239" s="12" t="s">
        <v>50</v>
      </c>
      <c r="C239" s="14">
        <v>60.812034905545723</v>
      </c>
      <c r="D239" s="13">
        <v>60.81</v>
      </c>
      <c r="E239" s="13">
        <v>729.74</v>
      </c>
      <c r="F239" s="14">
        <v>364.87220943327435</v>
      </c>
    </row>
    <row r="240" spans="1:6" x14ac:dyDescent="0.75">
      <c r="A240" s="2" t="s">
        <v>27</v>
      </c>
      <c r="B240" s="12" t="s">
        <v>47</v>
      </c>
      <c r="C240" s="14">
        <v>2.1935431501534399</v>
      </c>
      <c r="D240" s="13">
        <v>2.19</v>
      </c>
      <c r="E240" s="13">
        <v>26.32</v>
      </c>
      <c r="F240" s="14">
        <v>13.161258900920638</v>
      </c>
    </row>
    <row r="241" spans="1:6" x14ac:dyDescent="0.75">
      <c r="A241" s="2" t="s">
        <v>27</v>
      </c>
      <c r="B241" s="12" t="s">
        <v>80</v>
      </c>
      <c r="C241" s="14">
        <v>40.043237226590911</v>
      </c>
      <c r="D241" s="13">
        <v>40.04</v>
      </c>
      <c r="E241" s="13">
        <v>480.52</v>
      </c>
      <c r="F241" s="14">
        <v>240.25942335954548</v>
      </c>
    </row>
    <row r="242" spans="1:6" x14ac:dyDescent="0.75">
      <c r="A242" s="2" t="s">
        <v>27</v>
      </c>
      <c r="B242" s="12" t="s">
        <v>81</v>
      </c>
      <c r="C242" s="14">
        <v>23.693332098504225</v>
      </c>
      <c r="D242" s="13">
        <v>23.69</v>
      </c>
      <c r="E242" s="13">
        <v>284.32</v>
      </c>
      <c r="F242" s="14">
        <v>142.15999259102534</v>
      </c>
    </row>
    <row r="243" spans="1:6" x14ac:dyDescent="0.75">
      <c r="A243" s="2" t="s">
        <v>27</v>
      </c>
      <c r="B243" s="12" t="s">
        <v>84</v>
      </c>
      <c r="C243" s="14">
        <v>2.1602540935084833</v>
      </c>
      <c r="D243" s="13">
        <v>2.16</v>
      </c>
      <c r="E243" s="13">
        <v>25.92</v>
      </c>
      <c r="F243" s="14">
        <v>12.961524561050899</v>
      </c>
    </row>
    <row r="244" spans="1:6" x14ac:dyDescent="0.75">
      <c r="A244" s="2" t="s">
        <v>27</v>
      </c>
      <c r="B244" s="12" t="s">
        <v>82</v>
      </c>
      <c r="C244" s="14">
        <v>0.14645104774935561</v>
      </c>
      <c r="D244" s="13">
        <v>0.15</v>
      </c>
      <c r="E244" s="13">
        <v>1.76</v>
      </c>
      <c r="F244" s="14">
        <v>0.87870628649613369</v>
      </c>
    </row>
    <row r="245" spans="1:6" x14ac:dyDescent="0.75">
      <c r="A245" s="2" t="s">
        <v>27</v>
      </c>
      <c r="B245" s="12" t="s">
        <v>48</v>
      </c>
      <c r="C245" s="14">
        <v>1.2486241180433282</v>
      </c>
      <c r="D245" s="13">
        <v>1.25</v>
      </c>
      <c r="E245" s="13">
        <v>14.98</v>
      </c>
      <c r="F245" s="14">
        <v>7.4917447082599686</v>
      </c>
    </row>
    <row r="246" spans="1:6" x14ac:dyDescent="0.75">
      <c r="A246" s="2" t="s">
        <v>27</v>
      </c>
      <c r="B246" s="12" t="s">
        <v>83</v>
      </c>
      <c r="C246" s="14">
        <v>19.339732728422614</v>
      </c>
      <c r="D246" s="13">
        <v>19.34</v>
      </c>
      <c r="E246" s="13">
        <v>232.08</v>
      </c>
      <c r="F246" s="14">
        <v>116.03839637053568</v>
      </c>
    </row>
    <row r="247" spans="1:6" x14ac:dyDescent="0.75">
      <c r="A247" s="2" t="s">
        <v>28</v>
      </c>
      <c r="B247" s="12" t="s">
        <v>51</v>
      </c>
      <c r="C247" s="14">
        <v>85.966223809974167</v>
      </c>
      <c r="D247" s="13">
        <v>85.97</v>
      </c>
      <c r="E247" s="13">
        <v>1031.5899999999999</v>
      </c>
      <c r="F247" s="14">
        <v>515.797342859845</v>
      </c>
    </row>
    <row r="248" spans="1:6" x14ac:dyDescent="0.75">
      <c r="A248" s="2" t="s">
        <v>28</v>
      </c>
      <c r="B248" s="12" t="s">
        <v>80</v>
      </c>
      <c r="C248" s="14">
        <v>16.31904824425003</v>
      </c>
      <c r="D248" s="13">
        <v>16.32</v>
      </c>
      <c r="E248" s="13">
        <v>195.83</v>
      </c>
      <c r="F248" s="14">
        <v>97.91428946550019</v>
      </c>
    </row>
    <row r="249" spans="1:6" x14ac:dyDescent="0.75">
      <c r="A249" s="2" t="s">
        <v>28</v>
      </c>
      <c r="B249" s="12" t="s">
        <v>81</v>
      </c>
      <c r="C249" s="14">
        <v>1.5567173214600687</v>
      </c>
      <c r="D249" s="13">
        <v>1.56</v>
      </c>
      <c r="E249" s="13">
        <v>18.68</v>
      </c>
      <c r="F249" s="14">
        <v>9.3403039287604113</v>
      </c>
    </row>
    <row r="250" spans="1:6" x14ac:dyDescent="0.75">
      <c r="A250" s="2" t="s">
        <v>28</v>
      </c>
      <c r="B250" s="12" t="s">
        <v>46</v>
      </c>
      <c r="C250" s="14">
        <v>4.8290244546303339E-2</v>
      </c>
      <c r="D250" s="13">
        <v>0.05</v>
      </c>
      <c r="E250" s="13">
        <v>0.57999999999999996</v>
      </c>
      <c r="F250" s="14">
        <v>0.28974146727782002</v>
      </c>
    </row>
    <row r="251" spans="1:6" x14ac:dyDescent="0.75">
      <c r="A251" s="2" t="s">
        <v>28</v>
      </c>
      <c r="B251" s="12" t="s">
        <v>84</v>
      </c>
      <c r="C251" s="14">
        <v>1751.254151555082</v>
      </c>
      <c r="D251" s="13">
        <v>1751.25</v>
      </c>
      <c r="E251" s="13">
        <v>21015.05</v>
      </c>
      <c r="F251" s="14">
        <v>10507.524909330492</v>
      </c>
    </row>
    <row r="252" spans="1:6" x14ac:dyDescent="0.75">
      <c r="A252" s="2" t="s">
        <v>28</v>
      </c>
      <c r="B252" s="12" t="s">
        <v>82</v>
      </c>
      <c r="C252" s="14">
        <v>6.4831935153748006</v>
      </c>
      <c r="D252" s="13">
        <v>6.48</v>
      </c>
      <c r="E252" s="13">
        <v>77.8</v>
      </c>
      <c r="F252" s="14">
        <v>38.899161092248804</v>
      </c>
    </row>
    <row r="253" spans="1:6" x14ac:dyDescent="0.75">
      <c r="A253" s="2" t="s">
        <v>28</v>
      </c>
      <c r="B253" s="12" t="s">
        <v>85</v>
      </c>
      <c r="C253" s="14">
        <v>1.8961835134775498</v>
      </c>
      <c r="D253" s="13">
        <v>1.9</v>
      </c>
      <c r="E253" s="13">
        <v>22.75</v>
      </c>
      <c r="F253" s="14">
        <v>11.3771010808653</v>
      </c>
    </row>
    <row r="254" spans="1:6" x14ac:dyDescent="0.75">
      <c r="A254" s="2" t="s">
        <v>28</v>
      </c>
      <c r="B254" s="12" t="s">
        <v>48</v>
      </c>
      <c r="C254" s="14">
        <v>6.3985894837811701</v>
      </c>
      <c r="D254" s="13">
        <v>6.4</v>
      </c>
      <c r="E254" s="13">
        <v>76.78</v>
      </c>
      <c r="F254" s="14">
        <v>38.391536902687022</v>
      </c>
    </row>
    <row r="255" spans="1:6" x14ac:dyDescent="0.75">
      <c r="A255" s="2" t="s">
        <v>28</v>
      </c>
      <c r="B255" s="12" t="s">
        <v>83</v>
      </c>
      <c r="C255" s="14">
        <v>28.052122123864777</v>
      </c>
      <c r="D255" s="13">
        <v>28.05</v>
      </c>
      <c r="E255" s="13">
        <v>336.63</v>
      </c>
      <c r="F255" s="14">
        <v>168.31273274318869</v>
      </c>
    </row>
    <row r="256" spans="1:6" x14ac:dyDescent="0.75">
      <c r="A256" s="2" t="s">
        <v>28</v>
      </c>
      <c r="B256" s="12" t="s">
        <v>86</v>
      </c>
      <c r="C256" s="14">
        <v>21.836595409439941</v>
      </c>
      <c r="D256" s="13">
        <v>21.84</v>
      </c>
      <c r="E256" s="13">
        <v>262.04000000000002</v>
      </c>
      <c r="F256" s="14">
        <v>131.01957245663962</v>
      </c>
    </row>
    <row r="257" spans="1:6" x14ac:dyDescent="0.75">
      <c r="A257" s="2" t="s">
        <v>29</v>
      </c>
      <c r="B257" s="12" t="s">
        <v>51</v>
      </c>
      <c r="C257" s="14">
        <v>0.15225613846683536</v>
      </c>
      <c r="D257" s="13">
        <v>0.15</v>
      </c>
      <c r="E257" s="13">
        <v>1.83</v>
      </c>
      <c r="F257" s="14">
        <v>0.91353683080101211</v>
      </c>
    </row>
    <row r="258" spans="1:6" x14ac:dyDescent="0.75">
      <c r="A258" s="2" t="s">
        <v>29</v>
      </c>
      <c r="B258" s="12" t="s">
        <v>47</v>
      </c>
      <c r="C258" s="14">
        <v>103.20676649347938</v>
      </c>
      <c r="D258" s="13">
        <v>103.21</v>
      </c>
      <c r="E258" s="13">
        <v>1238.48</v>
      </c>
      <c r="F258" s="14">
        <v>619.24059896087635</v>
      </c>
    </row>
    <row r="259" spans="1:6" x14ac:dyDescent="0.75">
      <c r="A259" s="2" t="s">
        <v>29</v>
      </c>
      <c r="B259" s="12" t="s">
        <v>80</v>
      </c>
      <c r="C259" s="14">
        <v>8.8253215683628188</v>
      </c>
      <c r="D259" s="13">
        <v>8.83</v>
      </c>
      <c r="E259" s="13">
        <v>105.9</v>
      </c>
      <c r="F259" s="14">
        <v>52.951929410176909</v>
      </c>
    </row>
    <row r="260" spans="1:6" x14ac:dyDescent="0.75">
      <c r="A260" s="2" t="s">
        <v>29</v>
      </c>
      <c r="B260" s="12" t="s">
        <v>81</v>
      </c>
      <c r="C260" s="14">
        <v>98.366788588634776</v>
      </c>
      <c r="D260" s="13">
        <v>98.37</v>
      </c>
      <c r="E260" s="13">
        <v>1180.4000000000001</v>
      </c>
      <c r="F260" s="14">
        <v>590.20073153180874</v>
      </c>
    </row>
    <row r="261" spans="1:6" x14ac:dyDescent="0.75">
      <c r="A261" s="2" t="s">
        <v>29</v>
      </c>
      <c r="B261" s="12" t="s">
        <v>84</v>
      </c>
      <c r="C261" s="14">
        <v>143.93472542831014</v>
      </c>
      <c r="D261" s="13">
        <v>143.93</v>
      </c>
      <c r="E261" s="13">
        <v>1727.22</v>
      </c>
      <c r="F261" s="14">
        <v>863.60835256986093</v>
      </c>
    </row>
    <row r="262" spans="1:6" x14ac:dyDescent="0.75">
      <c r="A262" s="2" t="s">
        <v>29</v>
      </c>
      <c r="B262" s="12" t="s">
        <v>82</v>
      </c>
      <c r="C262" s="14">
        <v>0.46333257798722444</v>
      </c>
      <c r="D262" s="13">
        <v>0.46</v>
      </c>
      <c r="E262" s="13">
        <v>5.56</v>
      </c>
      <c r="F262" s="14">
        <v>2.7799954679233463</v>
      </c>
    </row>
    <row r="263" spans="1:6" x14ac:dyDescent="0.75">
      <c r="A263" s="2" t="s">
        <v>29</v>
      </c>
      <c r="B263" s="12" t="s">
        <v>85</v>
      </c>
      <c r="C263" s="14">
        <v>157.91164344323187</v>
      </c>
      <c r="D263" s="13">
        <v>157.91</v>
      </c>
      <c r="E263" s="13">
        <v>1894.94</v>
      </c>
      <c r="F263" s="14">
        <v>947.46986065939109</v>
      </c>
    </row>
    <row r="264" spans="1:6" x14ac:dyDescent="0.75">
      <c r="A264" s="2" t="s">
        <v>29</v>
      </c>
      <c r="B264" s="12" t="s">
        <v>48</v>
      </c>
      <c r="C264" s="14">
        <v>19.672526008561828</v>
      </c>
      <c r="D264" s="13">
        <v>19.670000000000002</v>
      </c>
      <c r="E264" s="13">
        <v>236.07</v>
      </c>
      <c r="F264" s="14">
        <v>118.03515605137098</v>
      </c>
    </row>
    <row r="265" spans="1:6" x14ac:dyDescent="0.75">
      <c r="A265" s="2" t="s">
        <v>29</v>
      </c>
      <c r="B265" s="12" t="s">
        <v>83</v>
      </c>
      <c r="C265" s="14">
        <v>4.5522274714034552</v>
      </c>
      <c r="D265" s="13">
        <v>4.55</v>
      </c>
      <c r="E265" s="13">
        <v>54.63</v>
      </c>
      <c r="F265" s="14">
        <v>27.313364828420731</v>
      </c>
    </row>
    <row r="266" spans="1:6" x14ac:dyDescent="0.75">
      <c r="A266" s="2" t="s">
        <v>29</v>
      </c>
      <c r="B266" s="12" t="s">
        <v>50</v>
      </c>
      <c r="C266" s="14">
        <v>34.164335175184299</v>
      </c>
      <c r="D266" s="13">
        <v>34.159999999999997</v>
      </c>
      <c r="E266" s="13">
        <v>409.97</v>
      </c>
      <c r="F266" s="14">
        <v>204.98601105110581</v>
      </c>
    </row>
    <row r="267" spans="1:6" x14ac:dyDescent="0.75">
      <c r="A267" s="2" t="s">
        <v>30</v>
      </c>
      <c r="B267" s="12" t="s">
        <v>47</v>
      </c>
      <c r="C267" s="14">
        <v>9.1612079152327066</v>
      </c>
      <c r="D267" s="13">
        <v>9.16</v>
      </c>
      <c r="E267" s="13">
        <v>109.93</v>
      </c>
      <c r="F267" s="14">
        <v>54.967247491396236</v>
      </c>
    </row>
    <row r="268" spans="1:6" x14ac:dyDescent="0.75">
      <c r="A268" s="2" t="s">
        <v>30</v>
      </c>
      <c r="B268" s="12" t="s">
        <v>80</v>
      </c>
      <c r="C268" s="14">
        <v>49.630515973244464</v>
      </c>
      <c r="D268" s="13">
        <v>49.63</v>
      </c>
      <c r="E268" s="13">
        <v>595.57000000000005</v>
      </c>
      <c r="F268" s="14">
        <v>297.7830958394668</v>
      </c>
    </row>
    <row r="269" spans="1:6" x14ac:dyDescent="0.75">
      <c r="A269" s="2" t="s">
        <v>30</v>
      </c>
      <c r="B269" s="12" t="s">
        <v>81</v>
      </c>
      <c r="C269" s="14">
        <v>13.790273103818668</v>
      </c>
      <c r="D269" s="13">
        <v>13.79</v>
      </c>
      <c r="E269" s="13">
        <v>165.48</v>
      </c>
      <c r="F269" s="14">
        <v>82.741638622912021</v>
      </c>
    </row>
    <row r="270" spans="1:6" x14ac:dyDescent="0.75">
      <c r="A270" s="2" t="s">
        <v>30</v>
      </c>
      <c r="B270" s="12" t="s">
        <v>84</v>
      </c>
      <c r="C270" s="14">
        <v>40.251949601786166</v>
      </c>
      <c r="D270" s="13">
        <v>40.25</v>
      </c>
      <c r="E270" s="13">
        <v>483.02</v>
      </c>
      <c r="F270" s="14">
        <v>241.51169761071702</v>
      </c>
    </row>
    <row r="271" spans="1:6" x14ac:dyDescent="0.75">
      <c r="A271" s="2" t="s">
        <v>30</v>
      </c>
      <c r="B271" s="12" t="s">
        <v>82</v>
      </c>
      <c r="C271" s="14">
        <v>235.45499061541602</v>
      </c>
      <c r="D271" s="13">
        <v>235.45</v>
      </c>
      <c r="E271" s="13">
        <v>2825.46</v>
      </c>
      <c r="F271" s="14">
        <v>1412.7299436924961</v>
      </c>
    </row>
    <row r="272" spans="1:6" x14ac:dyDescent="0.75">
      <c r="A272" s="2" t="s">
        <v>30</v>
      </c>
      <c r="B272" s="12" t="s">
        <v>85</v>
      </c>
      <c r="C272" s="14">
        <v>11.300576389666903</v>
      </c>
      <c r="D272" s="13">
        <v>11.3</v>
      </c>
      <c r="E272" s="13">
        <v>135.61000000000001</v>
      </c>
      <c r="F272" s="14">
        <v>67.80345833800142</v>
      </c>
    </row>
    <row r="273" spans="1:6" x14ac:dyDescent="0.75">
      <c r="A273" s="2" t="s">
        <v>30</v>
      </c>
      <c r="B273" s="12" t="s">
        <v>48</v>
      </c>
      <c r="C273" s="14">
        <v>80.131225145394737</v>
      </c>
      <c r="D273" s="13">
        <v>80.13</v>
      </c>
      <c r="E273" s="13">
        <v>961.57</v>
      </c>
      <c r="F273" s="14">
        <v>480.78735087236839</v>
      </c>
    </row>
    <row r="274" spans="1:6" x14ac:dyDescent="0.75">
      <c r="A274" s="2" t="s">
        <v>30</v>
      </c>
      <c r="B274" s="12" t="s">
        <v>83</v>
      </c>
      <c r="C274" s="14">
        <v>24.04456191771304</v>
      </c>
      <c r="D274" s="13">
        <v>24.04</v>
      </c>
      <c r="E274" s="13">
        <v>288.52999999999997</v>
      </c>
      <c r="F274" s="14">
        <v>144.26737150627824</v>
      </c>
    </row>
    <row r="275" spans="1:6" x14ac:dyDescent="0.75">
      <c r="A275" s="2" t="s">
        <v>30</v>
      </c>
      <c r="B275" s="12" t="s">
        <v>50</v>
      </c>
      <c r="C275" s="14">
        <v>0.29632294778208929</v>
      </c>
      <c r="D275" s="13">
        <v>0.3</v>
      </c>
      <c r="E275" s="13">
        <v>3.56</v>
      </c>
      <c r="F275" s="14">
        <v>1.7779376866925356</v>
      </c>
    </row>
    <row r="276" spans="1:6" x14ac:dyDescent="0.75">
      <c r="A276" s="13"/>
      <c r="B276" s="13"/>
      <c r="D276" s="13"/>
      <c r="E276" s="13"/>
      <c r="F276" s="13"/>
    </row>
    <row r="277" spans="1:6" x14ac:dyDescent="0.75">
      <c r="A277" s="13"/>
      <c r="B277" s="13"/>
      <c r="C277" s="13"/>
      <c r="D277" s="13"/>
      <c r="E277" s="13"/>
      <c r="F277" s="13"/>
    </row>
    <row r="278" spans="1:6" x14ac:dyDescent="0.75">
      <c r="A278" s="13"/>
      <c r="B278" s="13"/>
      <c r="C278" s="13"/>
      <c r="D278" s="13"/>
      <c r="E278" s="13"/>
      <c r="F278" s="13"/>
    </row>
    <row r="279" spans="1:6" x14ac:dyDescent="0.75">
      <c r="A279" s="13"/>
      <c r="B279" s="13"/>
      <c r="C279" s="13"/>
      <c r="D279" s="13"/>
      <c r="E279" s="13"/>
      <c r="F279" s="13"/>
    </row>
    <row r="280" spans="1:6" x14ac:dyDescent="0.75">
      <c r="A280" s="13"/>
      <c r="B280" s="13"/>
      <c r="C280" s="13"/>
      <c r="D280" s="13"/>
      <c r="E280" s="13"/>
      <c r="F280" s="13"/>
    </row>
    <row r="281" spans="1:6" x14ac:dyDescent="0.75">
      <c r="A281" s="13"/>
      <c r="B281" s="13"/>
      <c r="C281" s="13"/>
      <c r="D281" s="13"/>
      <c r="E281" s="13"/>
      <c r="F281" s="13"/>
    </row>
    <row r="282" spans="1:6" x14ac:dyDescent="0.75">
      <c r="A282" s="13"/>
      <c r="B282" s="13"/>
      <c r="C282" s="13"/>
      <c r="D282" s="13"/>
      <c r="E282" s="13"/>
      <c r="F282" s="13"/>
    </row>
    <row r="283" spans="1:6" x14ac:dyDescent="0.75">
      <c r="A283" s="13"/>
      <c r="B283" s="13"/>
      <c r="C283" s="13"/>
      <c r="D283" s="13"/>
      <c r="E283" s="13"/>
      <c r="F283" s="13"/>
    </row>
    <row r="284" spans="1:6" x14ac:dyDescent="0.75">
      <c r="A284" s="13"/>
      <c r="B284" s="13"/>
      <c r="C284" s="13"/>
      <c r="D284" s="13"/>
      <c r="E284" s="13"/>
      <c r="F284" s="13"/>
    </row>
    <row r="285" spans="1:6" x14ac:dyDescent="0.75">
      <c r="A285" s="13"/>
      <c r="B285" s="13"/>
      <c r="C285" s="13"/>
      <c r="D285" s="13"/>
      <c r="E285" s="13"/>
      <c r="F285" s="13"/>
    </row>
    <row r="286" spans="1:6" x14ac:dyDescent="0.75">
      <c r="A286" s="13"/>
      <c r="B286" s="13"/>
      <c r="C286" s="13"/>
      <c r="D286" s="13"/>
      <c r="E286" s="13"/>
      <c r="F286" s="13"/>
    </row>
    <row r="287" spans="1:6" x14ac:dyDescent="0.75">
      <c r="A287" s="13"/>
      <c r="B287" s="13"/>
      <c r="C287" s="13"/>
      <c r="D287" s="13"/>
      <c r="E287" s="13"/>
      <c r="F287" s="13"/>
    </row>
    <row r="288" spans="1:6" x14ac:dyDescent="0.75">
      <c r="A288" s="13"/>
      <c r="B288" s="13"/>
      <c r="C288" s="13"/>
      <c r="D288" s="13"/>
      <c r="E288" s="13"/>
      <c r="F288" s="13"/>
    </row>
    <row r="289" spans="1:6" x14ac:dyDescent="0.75">
      <c r="A289" s="13"/>
      <c r="B289" s="13"/>
      <c r="C289" s="13"/>
      <c r="D289" s="13"/>
      <c r="E289" s="13"/>
      <c r="F289" s="13"/>
    </row>
    <row r="290" spans="1:6" x14ac:dyDescent="0.75">
      <c r="A290" s="13"/>
      <c r="B290" s="13"/>
      <c r="C290" s="13"/>
      <c r="D290" s="13"/>
      <c r="E290" s="13"/>
      <c r="F290" s="13"/>
    </row>
    <row r="291" spans="1:6" x14ac:dyDescent="0.75">
      <c r="A291" s="13"/>
      <c r="B291" s="13"/>
      <c r="C291" s="13"/>
      <c r="D291" s="13"/>
      <c r="E291" s="13"/>
      <c r="F291" s="13"/>
    </row>
    <row r="292" spans="1:6" x14ac:dyDescent="0.75">
      <c r="A292" s="13"/>
      <c r="B292" s="13"/>
      <c r="C292" s="13"/>
      <c r="D292" s="13"/>
      <c r="E292" s="13"/>
      <c r="F292" s="13"/>
    </row>
    <row r="293" spans="1:6" x14ac:dyDescent="0.75">
      <c r="A293" s="13"/>
      <c r="B293" s="13"/>
      <c r="C293" s="13"/>
      <c r="D293" s="13"/>
      <c r="E293" s="13"/>
      <c r="F293" s="13"/>
    </row>
    <row r="294" spans="1:6" x14ac:dyDescent="0.75">
      <c r="A294" s="13"/>
      <c r="B294" s="13"/>
      <c r="C294" s="13"/>
      <c r="D294" s="13"/>
      <c r="E294" s="13"/>
      <c r="F294" s="13"/>
    </row>
    <row r="295" spans="1:6" x14ac:dyDescent="0.75">
      <c r="A295" s="13"/>
      <c r="B295" s="13"/>
      <c r="C295" s="13"/>
      <c r="D295" s="13"/>
      <c r="E295" s="13"/>
      <c r="F295" s="13"/>
    </row>
    <row r="296" spans="1:6" x14ac:dyDescent="0.75">
      <c r="A296" s="13"/>
      <c r="B296" s="13"/>
      <c r="C296" s="13"/>
      <c r="D296" s="13"/>
      <c r="E296" s="13"/>
      <c r="F296" s="13"/>
    </row>
    <row r="297" spans="1:6" x14ac:dyDescent="0.75">
      <c r="A297" s="13"/>
      <c r="B297" s="13"/>
      <c r="C297" s="13"/>
      <c r="D297" s="13"/>
      <c r="E297" s="13"/>
      <c r="F297" s="13"/>
    </row>
    <row r="298" spans="1:6" x14ac:dyDescent="0.75">
      <c r="A298" s="13"/>
      <c r="B298" s="13"/>
      <c r="C298" s="13"/>
      <c r="D298" s="13"/>
      <c r="E298" s="13"/>
      <c r="F298" s="13"/>
    </row>
    <row r="299" spans="1:6" x14ac:dyDescent="0.75">
      <c r="A299" s="13"/>
      <c r="B299" s="13"/>
      <c r="C299" s="13"/>
      <c r="D299" s="13"/>
      <c r="E299" s="13"/>
      <c r="F299" s="13"/>
    </row>
    <row r="300" spans="1:6" x14ac:dyDescent="0.75">
      <c r="A300" s="13"/>
      <c r="B300" s="13"/>
      <c r="C300" s="13"/>
      <c r="D300" s="13"/>
      <c r="E300" s="13"/>
      <c r="F300" s="13"/>
    </row>
    <row r="301" spans="1:6" x14ac:dyDescent="0.75">
      <c r="A301" s="13"/>
      <c r="B301" s="13"/>
      <c r="C301" s="13"/>
      <c r="D301" s="13"/>
      <c r="E301" s="13"/>
      <c r="F301" s="13"/>
    </row>
    <row r="302" spans="1:6" x14ac:dyDescent="0.75">
      <c r="A302" s="13"/>
      <c r="B302" s="13"/>
      <c r="C302" s="13"/>
      <c r="D302" s="13"/>
      <c r="E302" s="13"/>
      <c r="F302" s="13"/>
    </row>
    <row r="303" spans="1:6" x14ac:dyDescent="0.75">
      <c r="A303" s="13"/>
      <c r="B303" s="13"/>
      <c r="C303" s="13"/>
      <c r="D303" s="13"/>
      <c r="E303" s="13"/>
      <c r="F303" s="13"/>
    </row>
    <row r="304" spans="1:6" x14ac:dyDescent="0.75">
      <c r="A304" s="13"/>
      <c r="B304" s="13"/>
      <c r="C304" s="13"/>
      <c r="D304" s="13"/>
      <c r="E304" s="13"/>
      <c r="F304" s="13"/>
    </row>
    <row r="305" spans="1:6" x14ac:dyDescent="0.75">
      <c r="A305" s="13"/>
      <c r="B305" s="13"/>
      <c r="C305" s="13"/>
      <c r="D305" s="13"/>
      <c r="E305" s="13"/>
      <c r="F305" s="13"/>
    </row>
    <row r="306" spans="1:6" x14ac:dyDescent="0.75">
      <c r="A306" s="13"/>
      <c r="B306" s="13"/>
      <c r="C306" s="13"/>
      <c r="D306" s="13"/>
      <c r="E306" s="13"/>
      <c r="F306" s="13"/>
    </row>
    <row r="307" spans="1:6" x14ac:dyDescent="0.75">
      <c r="A307" s="13"/>
      <c r="B307" s="13"/>
      <c r="C307" s="13"/>
      <c r="D307" s="13"/>
      <c r="E307" s="13"/>
      <c r="F307" s="13"/>
    </row>
    <row r="308" spans="1:6" x14ac:dyDescent="0.75">
      <c r="A308" s="13"/>
      <c r="B308" s="13"/>
      <c r="C308" s="13"/>
      <c r="D308" s="13"/>
      <c r="E308" s="13"/>
      <c r="F308" s="13"/>
    </row>
    <row r="309" spans="1:6" x14ac:dyDescent="0.75">
      <c r="A309" s="13"/>
      <c r="B309" s="13"/>
      <c r="C309" s="13"/>
      <c r="D309" s="13"/>
      <c r="E309" s="13"/>
      <c r="F309" s="13"/>
    </row>
    <row r="310" spans="1:6" x14ac:dyDescent="0.75">
      <c r="A310" s="13"/>
      <c r="B310" s="13"/>
      <c r="C310" s="13"/>
      <c r="D310" s="13"/>
      <c r="E310" s="13"/>
      <c r="F310" s="13"/>
    </row>
    <row r="311" spans="1:6" x14ac:dyDescent="0.75">
      <c r="A311" s="13"/>
      <c r="B311" s="13"/>
      <c r="C311" s="13"/>
      <c r="D311" s="13"/>
      <c r="E311" s="13"/>
      <c r="F311" s="13"/>
    </row>
    <row r="312" spans="1:6" x14ac:dyDescent="0.75">
      <c r="A312" s="13"/>
      <c r="B312" s="13"/>
      <c r="C312" s="13"/>
      <c r="D312" s="13"/>
      <c r="E312" s="13"/>
      <c r="F312" s="13"/>
    </row>
    <row r="313" spans="1:6" x14ac:dyDescent="0.75">
      <c r="A313" s="13"/>
      <c r="B313" s="13"/>
      <c r="C313" s="13"/>
      <c r="D313" s="13"/>
      <c r="E313" s="13"/>
      <c r="F313" s="13"/>
    </row>
    <row r="314" spans="1:6" x14ac:dyDescent="0.75">
      <c r="A314" s="13"/>
      <c r="B314" s="13"/>
      <c r="C314" s="13"/>
      <c r="D314" s="13"/>
      <c r="E314" s="13"/>
      <c r="F314" s="13"/>
    </row>
    <row r="315" spans="1:6" x14ac:dyDescent="0.75">
      <c r="A315" s="13"/>
      <c r="B315" s="13"/>
      <c r="C315" s="13"/>
      <c r="D315" s="13"/>
      <c r="E315" s="13"/>
      <c r="F315" s="13"/>
    </row>
    <row r="316" spans="1:6" x14ac:dyDescent="0.75">
      <c r="A316" s="13"/>
      <c r="B316" s="13"/>
      <c r="C316" s="13"/>
      <c r="D316" s="13"/>
      <c r="E316" s="13"/>
      <c r="F316" s="13"/>
    </row>
    <row r="317" spans="1:6" x14ac:dyDescent="0.75">
      <c r="A317" s="13"/>
      <c r="B317" s="13"/>
      <c r="C317" s="13"/>
      <c r="D317" s="13"/>
      <c r="E317" s="13"/>
      <c r="F317" s="13"/>
    </row>
    <row r="318" spans="1:6" x14ac:dyDescent="0.75">
      <c r="A318" s="13"/>
      <c r="B318" s="13"/>
      <c r="C318" s="13"/>
      <c r="D318" s="13"/>
      <c r="E318" s="13"/>
      <c r="F318" s="13"/>
    </row>
    <row r="319" spans="1:6" x14ac:dyDescent="0.75">
      <c r="A319" s="13"/>
      <c r="B319" s="13"/>
      <c r="C319" s="13"/>
      <c r="D319" s="13"/>
      <c r="E319" s="13"/>
      <c r="F319" s="13"/>
    </row>
    <row r="320" spans="1:6" x14ac:dyDescent="0.75">
      <c r="A320" s="13"/>
      <c r="B320" s="13"/>
      <c r="C320" s="13"/>
      <c r="D320" s="13"/>
      <c r="E320" s="13"/>
      <c r="F320" s="13"/>
    </row>
    <row r="321" spans="1:6" x14ac:dyDescent="0.75">
      <c r="A321" s="13"/>
      <c r="B321" s="13"/>
      <c r="C321" s="13"/>
      <c r="D321" s="13"/>
      <c r="E321" s="13"/>
      <c r="F321" s="13"/>
    </row>
    <row r="322" spans="1:6" x14ac:dyDescent="0.75">
      <c r="A322" s="13"/>
      <c r="B322" s="13"/>
      <c r="C322" s="13"/>
      <c r="D322" s="13"/>
      <c r="E322" s="13"/>
      <c r="F322" s="13"/>
    </row>
    <row r="323" spans="1:6" x14ac:dyDescent="0.75">
      <c r="A323" s="13"/>
      <c r="B323" s="13"/>
      <c r="C323" s="13"/>
      <c r="D323" s="13"/>
      <c r="E323" s="13"/>
      <c r="F323" s="13"/>
    </row>
    <row r="324" spans="1:6" x14ac:dyDescent="0.75">
      <c r="A324" s="13"/>
      <c r="B324" s="13"/>
      <c r="C324" s="13"/>
      <c r="D324" s="13"/>
      <c r="E324" s="13"/>
      <c r="F324" s="13"/>
    </row>
    <row r="325" spans="1:6" x14ac:dyDescent="0.75">
      <c r="A325" s="13"/>
      <c r="B325" s="13"/>
      <c r="C325" s="13"/>
      <c r="D325" s="13"/>
      <c r="E325" s="13"/>
      <c r="F325" s="13"/>
    </row>
    <row r="326" spans="1:6" x14ac:dyDescent="0.75">
      <c r="A326" s="13"/>
      <c r="B326" s="13"/>
      <c r="C326" s="13"/>
      <c r="D326" s="13"/>
      <c r="E326" s="13"/>
      <c r="F326" s="13"/>
    </row>
    <row r="327" spans="1:6" x14ac:dyDescent="0.75">
      <c r="A327" s="13"/>
      <c r="B327" s="13"/>
      <c r="C327" s="13"/>
      <c r="D327" s="13"/>
      <c r="E327" s="13"/>
      <c r="F327" s="13"/>
    </row>
    <row r="328" spans="1:6" x14ac:dyDescent="0.75">
      <c r="A328" s="13"/>
      <c r="B328" s="13"/>
      <c r="C328" s="13"/>
      <c r="D328" s="13"/>
      <c r="E328" s="13"/>
      <c r="F328" s="13"/>
    </row>
    <row r="329" spans="1:6" x14ac:dyDescent="0.75">
      <c r="A329" s="13"/>
      <c r="B329" s="13"/>
      <c r="C329" s="13"/>
      <c r="D329" s="13"/>
      <c r="E329" s="13"/>
      <c r="F329" s="13"/>
    </row>
    <row r="330" spans="1:6" x14ac:dyDescent="0.75">
      <c r="A330" s="13"/>
      <c r="B330" s="13"/>
      <c r="C330" s="13"/>
      <c r="D330" s="13"/>
      <c r="E330" s="13"/>
      <c r="F330" s="13"/>
    </row>
    <row r="331" spans="1:6" x14ac:dyDescent="0.75">
      <c r="A331" s="13"/>
      <c r="B331" s="13"/>
      <c r="C331" s="13"/>
      <c r="D331" s="13"/>
      <c r="E331" s="13"/>
      <c r="F331" s="13"/>
    </row>
    <row r="332" spans="1:6" x14ac:dyDescent="0.75">
      <c r="A332" s="13"/>
      <c r="B332" s="13"/>
      <c r="C332" s="13"/>
      <c r="D332" s="13"/>
      <c r="E332" s="13"/>
      <c r="F332" s="13"/>
    </row>
    <row r="333" spans="1:6" x14ac:dyDescent="0.75">
      <c r="A333" s="13"/>
      <c r="B333" s="13"/>
      <c r="C333" s="13"/>
      <c r="D333" s="13"/>
      <c r="E333" s="13"/>
      <c r="F333" s="13"/>
    </row>
    <row r="334" spans="1:6" x14ac:dyDescent="0.75">
      <c r="A334" s="13"/>
      <c r="B334" s="13"/>
      <c r="C334" s="13"/>
      <c r="D334" s="13"/>
      <c r="E334" s="13"/>
      <c r="F334" s="13"/>
    </row>
    <row r="335" spans="1:6" x14ac:dyDescent="0.75">
      <c r="A335" s="13"/>
      <c r="B335" s="13"/>
      <c r="C335" s="13"/>
      <c r="D335" s="13"/>
      <c r="E335" s="13"/>
      <c r="F335" s="13"/>
    </row>
    <row r="336" spans="1:6" x14ac:dyDescent="0.75">
      <c r="A336" s="13"/>
      <c r="B336" s="13"/>
      <c r="C336" s="13"/>
      <c r="D336" s="13"/>
      <c r="E336" s="13"/>
      <c r="F336" s="13"/>
    </row>
    <row r="337" spans="1:6" x14ac:dyDescent="0.75">
      <c r="A337" s="13"/>
      <c r="B337" s="13"/>
      <c r="C337" s="13"/>
      <c r="D337" s="13"/>
      <c r="E337" s="13"/>
      <c r="F337" s="13"/>
    </row>
    <row r="338" spans="1:6" x14ac:dyDescent="0.75">
      <c r="A338" s="13"/>
      <c r="B338" s="13"/>
      <c r="C338" s="13"/>
      <c r="D338" s="13"/>
      <c r="E338" s="13"/>
      <c r="F338" s="13"/>
    </row>
    <row r="339" spans="1:6" x14ac:dyDescent="0.75">
      <c r="A339" s="13"/>
      <c r="B339" s="13"/>
      <c r="C339" s="13"/>
      <c r="D339" s="13"/>
      <c r="E339" s="13"/>
      <c r="F339" s="13"/>
    </row>
    <row r="340" spans="1:6" x14ac:dyDescent="0.75">
      <c r="A340" s="13"/>
      <c r="B340" s="13"/>
      <c r="C340" s="13"/>
      <c r="D340" s="13"/>
      <c r="E340" s="13"/>
      <c r="F340" s="13"/>
    </row>
    <row r="341" spans="1:6" x14ac:dyDescent="0.75">
      <c r="A341" s="13"/>
      <c r="B341" s="13"/>
      <c r="C341" s="13"/>
      <c r="D341" s="13"/>
      <c r="E341" s="13"/>
      <c r="F341" s="13"/>
    </row>
    <row r="342" spans="1:6" x14ac:dyDescent="0.75">
      <c r="A342" s="13"/>
      <c r="B342" s="13"/>
      <c r="C342" s="13"/>
      <c r="D342" s="13"/>
      <c r="E342" s="13"/>
      <c r="F342" s="13"/>
    </row>
    <row r="343" spans="1:6" x14ac:dyDescent="0.75">
      <c r="A343" s="13"/>
      <c r="B343" s="13"/>
      <c r="C343" s="13"/>
      <c r="D343" s="13"/>
      <c r="E343" s="13"/>
      <c r="F343" s="13"/>
    </row>
    <row r="344" spans="1:6" x14ac:dyDescent="0.75">
      <c r="A344" s="13"/>
      <c r="B344" s="13"/>
      <c r="C344" s="13"/>
      <c r="D344" s="13"/>
      <c r="E344" s="13"/>
      <c r="F344" s="13"/>
    </row>
    <row r="345" spans="1:6" x14ac:dyDescent="0.75">
      <c r="A345" s="13"/>
      <c r="B345" s="13"/>
      <c r="C345" s="13"/>
      <c r="D345" s="13"/>
      <c r="E345" s="13"/>
      <c r="F345" s="13"/>
    </row>
    <row r="346" spans="1:6" x14ac:dyDescent="0.75">
      <c r="A346" s="13"/>
      <c r="B346" s="13"/>
      <c r="C346" s="13"/>
      <c r="D346" s="13"/>
      <c r="E346" s="13"/>
      <c r="F346" s="13"/>
    </row>
    <row r="347" spans="1:6" x14ac:dyDescent="0.75">
      <c r="A347" s="13"/>
      <c r="B347" s="13"/>
      <c r="C347" s="13"/>
      <c r="D347" s="13"/>
      <c r="E347" s="13"/>
      <c r="F347" s="13"/>
    </row>
    <row r="348" spans="1:6" x14ac:dyDescent="0.75">
      <c r="A348" s="13"/>
      <c r="B348" s="13"/>
      <c r="C348" s="13"/>
      <c r="D348" s="13"/>
      <c r="E348" s="13"/>
      <c r="F348" s="13"/>
    </row>
    <row r="349" spans="1:6" x14ac:dyDescent="0.75">
      <c r="A349" s="13"/>
      <c r="B349" s="13"/>
      <c r="C349" s="13"/>
      <c r="D349" s="13"/>
      <c r="E349" s="13"/>
      <c r="F349" s="13"/>
    </row>
    <row r="350" spans="1:6" x14ac:dyDescent="0.75">
      <c r="A350" s="13"/>
      <c r="B350" s="13"/>
      <c r="C350" s="13"/>
      <c r="D350" s="13"/>
      <c r="E350" s="13"/>
      <c r="F350" s="13"/>
    </row>
    <row r="351" spans="1:6" x14ac:dyDescent="0.75">
      <c r="A351" s="13"/>
      <c r="B351" s="13"/>
      <c r="C351" s="13"/>
      <c r="D351" s="13"/>
      <c r="E351" s="13"/>
      <c r="F351" s="13"/>
    </row>
    <row r="352" spans="1:6" x14ac:dyDescent="0.75">
      <c r="A352" s="13"/>
      <c r="B352" s="13"/>
      <c r="C352" s="13"/>
      <c r="D352" s="13"/>
      <c r="E352" s="13"/>
      <c r="F352" s="13"/>
    </row>
    <row r="353" spans="1:6" x14ac:dyDescent="0.75">
      <c r="A353" s="13"/>
      <c r="B353" s="13"/>
      <c r="C353" s="13"/>
      <c r="D353" s="13"/>
      <c r="E353" s="13"/>
      <c r="F353" s="13"/>
    </row>
    <row r="354" spans="1:6" x14ac:dyDescent="0.75">
      <c r="A354" s="13"/>
      <c r="B354" s="13"/>
      <c r="C354" s="13"/>
      <c r="D354" s="13"/>
      <c r="E354" s="13"/>
      <c r="F354" s="13"/>
    </row>
    <row r="355" spans="1:6" x14ac:dyDescent="0.75">
      <c r="A355" s="13"/>
      <c r="B355" s="13"/>
      <c r="C355" s="13"/>
      <c r="D355" s="13"/>
      <c r="E355" s="13"/>
      <c r="F355" s="13"/>
    </row>
    <row r="356" spans="1:6" x14ac:dyDescent="0.75">
      <c r="A356" s="13"/>
      <c r="B356" s="13"/>
      <c r="C356" s="13"/>
      <c r="D356" s="13"/>
      <c r="E356" s="13"/>
      <c r="F356" s="13"/>
    </row>
    <row r="357" spans="1:6" x14ac:dyDescent="0.75">
      <c r="A357" s="13"/>
      <c r="B357" s="13"/>
      <c r="C357" s="13"/>
      <c r="D357" s="13"/>
      <c r="E357" s="13"/>
      <c r="F357" s="13"/>
    </row>
    <row r="358" spans="1:6" x14ac:dyDescent="0.75">
      <c r="A358" s="13"/>
      <c r="B358" s="13"/>
      <c r="C358" s="13"/>
      <c r="D358" s="13"/>
      <c r="E358" s="13"/>
      <c r="F358" s="13"/>
    </row>
    <row r="359" spans="1:6" x14ac:dyDescent="0.75">
      <c r="A359" s="13"/>
      <c r="B359" s="13"/>
      <c r="C359" s="13"/>
      <c r="D359" s="13"/>
      <c r="E359" s="13"/>
      <c r="F359" s="13"/>
    </row>
    <row r="360" spans="1:6" x14ac:dyDescent="0.75">
      <c r="A360" s="13"/>
      <c r="B360" s="13"/>
      <c r="C360" s="13"/>
      <c r="D360" s="13"/>
      <c r="E360" s="13"/>
      <c r="F360" s="13"/>
    </row>
    <row r="361" spans="1:6" x14ac:dyDescent="0.75">
      <c r="A361" s="13"/>
      <c r="B361" s="13"/>
      <c r="C361" s="13"/>
      <c r="D361" s="13"/>
      <c r="E361" s="13"/>
      <c r="F361" s="13"/>
    </row>
    <row r="362" spans="1:6" x14ac:dyDescent="0.75">
      <c r="A362" s="13"/>
      <c r="B362" s="13"/>
      <c r="C362" s="13"/>
      <c r="D362" s="13"/>
      <c r="E362" s="13"/>
      <c r="F362" s="13"/>
    </row>
    <row r="363" spans="1:6" x14ac:dyDescent="0.75">
      <c r="A363" s="13"/>
      <c r="B363" s="13"/>
      <c r="C363" s="13"/>
      <c r="D363" s="13"/>
      <c r="E363" s="13"/>
      <c r="F363" s="13"/>
    </row>
    <row r="364" spans="1:6" x14ac:dyDescent="0.75">
      <c r="A364" s="13"/>
      <c r="B364" s="13"/>
      <c r="C364" s="13"/>
      <c r="D364" s="13"/>
      <c r="E364" s="13"/>
      <c r="F364" s="13"/>
    </row>
    <row r="365" spans="1:6" x14ac:dyDescent="0.75">
      <c r="A365" s="13"/>
      <c r="B365" s="13"/>
      <c r="C365" s="13"/>
      <c r="D365" s="13"/>
      <c r="E365" s="13"/>
      <c r="F365" s="13"/>
    </row>
    <row r="366" spans="1:6" x14ac:dyDescent="0.75">
      <c r="A366" s="13"/>
      <c r="B366" s="13"/>
      <c r="C366" s="13"/>
      <c r="D366" s="13"/>
      <c r="E366" s="13"/>
      <c r="F366" s="13"/>
    </row>
    <row r="367" spans="1:6" x14ac:dyDescent="0.75">
      <c r="A367" s="13"/>
      <c r="B367" s="13"/>
      <c r="C367" s="13"/>
      <c r="D367" s="13"/>
      <c r="E367" s="13"/>
      <c r="F367" s="13"/>
    </row>
    <row r="368" spans="1:6" x14ac:dyDescent="0.75">
      <c r="A368" s="13"/>
      <c r="B368" s="13"/>
      <c r="C368" s="13"/>
      <c r="D368" s="13"/>
      <c r="E368" s="13"/>
      <c r="F368" s="13"/>
    </row>
    <row r="369" spans="1:6" x14ac:dyDescent="0.75">
      <c r="A369" s="13"/>
      <c r="B369" s="13"/>
      <c r="C369" s="13"/>
      <c r="D369" s="13"/>
      <c r="E369" s="13"/>
      <c r="F369" s="13"/>
    </row>
    <row r="370" spans="1:6" x14ac:dyDescent="0.75">
      <c r="A370" s="13"/>
      <c r="B370" s="13"/>
      <c r="C370" s="13"/>
      <c r="D370" s="13"/>
      <c r="E370" s="13"/>
      <c r="F370" s="13"/>
    </row>
    <row r="371" spans="1:6" x14ac:dyDescent="0.75">
      <c r="A371" s="13"/>
      <c r="B371" s="13"/>
      <c r="C371" s="13"/>
      <c r="D371" s="13"/>
      <c r="E371" s="13"/>
      <c r="F371" s="13"/>
    </row>
    <row r="372" spans="1:6" x14ac:dyDescent="0.75">
      <c r="A372" s="13"/>
      <c r="B372" s="13"/>
      <c r="C372" s="13"/>
      <c r="D372" s="13"/>
      <c r="E372" s="13"/>
      <c r="F372" s="13"/>
    </row>
    <row r="373" spans="1:6" x14ac:dyDescent="0.75">
      <c r="A373" s="13"/>
      <c r="B373" s="13"/>
      <c r="C373" s="13"/>
      <c r="D373" s="13"/>
      <c r="E373" s="13"/>
      <c r="F373" s="13"/>
    </row>
    <row r="374" spans="1:6" x14ac:dyDescent="0.75">
      <c r="A374" s="13"/>
      <c r="B374" s="13"/>
      <c r="C374" s="13"/>
      <c r="D374" s="13"/>
      <c r="E374" s="13"/>
      <c r="F374" s="13"/>
    </row>
    <row r="375" spans="1:6" x14ac:dyDescent="0.75">
      <c r="A375" s="13"/>
      <c r="B375" s="13"/>
      <c r="C375" s="13"/>
      <c r="D375" s="13"/>
      <c r="E375" s="13"/>
      <c r="F375" s="13"/>
    </row>
    <row r="376" spans="1:6" x14ac:dyDescent="0.75">
      <c r="A376" s="13"/>
      <c r="B376" s="13"/>
      <c r="C376" s="13"/>
      <c r="D376" s="13"/>
      <c r="E376" s="13"/>
      <c r="F376" s="13"/>
    </row>
    <row r="377" spans="1:6" x14ac:dyDescent="0.75">
      <c r="A377" s="13"/>
      <c r="B377" s="13"/>
      <c r="C377" s="13"/>
      <c r="D377" s="13"/>
      <c r="E377" s="13"/>
      <c r="F377" s="13"/>
    </row>
    <row r="378" spans="1:6" x14ac:dyDescent="0.75">
      <c r="A378" s="13"/>
      <c r="B378" s="13"/>
      <c r="C378" s="13"/>
      <c r="D378" s="13"/>
      <c r="E378" s="13"/>
      <c r="F378" s="13"/>
    </row>
    <row r="379" spans="1:6" x14ac:dyDescent="0.75">
      <c r="A379" s="13"/>
      <c r="B379" s="13"/>
      <c r="C379" s="13"/>
      <c r="D379" s="13"/>
      <c r="E379" s="13"/>
      <c r="F379" s="13"/>
    </row>
    <row r="380" spans="1:6" x14ac:dyDescent="0.75">
      <c r="A380" s="13"/>
      <c r="B380" s="13"/>
      <c r="C380" s="13"/>
      <c r="D380" s="13"/>
      <c r="E380" s="13"/>
      <c r="F380" s="13"/>
    </row>
    <row r="381" spans="1:6" x14ac:dyDescent="0.75">
      <c r="A381" s="13"/>
      <c r="B381" s="13"/>
      <c r="C381" s="13"/>
      <c r="D381" s="13"/>
      <c r="E381" s="13"/>
      <c r="F381" s="13"/>
    </row>
    <row r="382" spans="1:6" x14ac:dyDescent="0.75">
      <c r="A382" s="13"/>
      <c r="B382" s="13"/>
      <c r="C382" s="13"/>
      <c r="D382" s="13"/>
      <c r="E382" s="13"/>
      <c r="F382" s="13"/>
    </row>
    <row r="383" spans="1:6" x14ac:dyDescent="0.75">
      <c r="A383" s="13"/>
      <c r="B383" s="13"/>
      <c r="C383" s="13"/>
      <c r="D383" s="13"/>
      <c r="E383" s="13"/>
      <c r="F383" s="13"/>
    </row>
    <row r="384" spans="1:6" x14ac:dyDescent="0.75">
      <c r="A384" s="13"/>
      <c r="B384" s="13"/>
      <c r="C384" s="13"/>
      <c r="D384" s="13"/>
      <c r="E384" s="13"/>
      <c r="F384" s="13"/>
    </row>
    <row r="385" spans="1:6" x14ac:dyDescent="0.75">
      <c r="A385" s="13"/>
      <c r="B385" s="13"/>
      <c r="C385" s="13"/>
      <c r="D385" s="13"/>
      <c r="E385" s="13"/>
      <c r="F385" s="13"/>
    </row>
    <row r="386" spans="1:6" x14ac:dyDescent="0.75">
      <c r="A386" s="13"/>
      <c r="B386" s="13"/>
      <c r="C386" s="13"/>
      <c r="D386" s="13"/>
      <c r="E386" s="13"/>
      <c r="F386" s="13"/>
    </row>
    <row r="387" spans="1:6" x14ac:dyDescent="0.75">
      <c r="A387" s="13"/>
      <c r="B387" s="13"/>
      <c r="C387" s="13"/>
      <c r="D387" s="13"/>
      <c r="E387" s="13"/>
      <c r="F387" s="13"/>
    </row>
    <row r="388" spans="1:6" x14ac:dyDescent="0.75">
      <c r="A388" s="13"/>
      <c r="B388" s="13"/>
      <c r="C388" s="13"/>
      <c r="D388" s="13"/>
      <c r="E388" s="13"/>
      <c r="F388" s="13"/>
    </row>
    <row r="389" spans="1:6" x14ac:dyDescent="0.75">
      <c r="A389" s="13"/>
      <c r="B389" s="13"/>
      <c r="C389" s="13"/>
      <c r="D389" s="13"/>
      <c r="E389" s="13"/>
      <c r="F389" s="13"/>
    </row>
    <row r="390" spans="1:6" x14ac:dyDescent="0.75">
      <c r="A390" s="13"/>
      <c r="B390" s="13"/>
      <c r="C390" s="13"/>
      <c r="D390" s="13"/>
      <c r="E390" s="13"/>
      <c r="F390" s="13"/>
    </row>
    <row r="391" spans="1:6" x14ac:dyDescent="0.75">
      <c r="A391" s="13"/>
      <c r="B391" s="13"/>
      <c r="C391" s="13"/>
      <c r="D391" s="13"/>
      <c r="E391" s="13"/>
      <c r="F391" s="13"/>
    </row>
    <row r="392" spans="1:6" x14ac:dyDescent="0.75">
      <c r="A392" s="13"/>
      <c r="B392" s="13"/>
      <c r="C392" s="13"/>
      <c r="D392" s="13"/>
      <c r="E392" s="13"/>
      <c r="F392" s="13"/>
    </row>
    <row r="393" spans="1:6" x14ac:dyDescent="0.75">
      <c r="A393" s="13"/>
      <c r="B393" s="13"/>
      <c r="C393" s="13"/>
      <c r="D393" s="13"/>
      <c r="E393" s="13"/>
      <c r="F393" s="13"/>
    </row>
    <row r="394" spans="1:6" x14ac:dyDescent="0.75">
      <c r="A394" s="13"/>
      <c r="B394" s="13"/>
      <c r="C394" s="13"/>
      <c r="D394" s="13"/>
      <c r="E394" s="13"/>
      <c r="F394" s="13"/>
    </row>
    <row r="395" spans="1:6" x14ac:dyDescent="0.75">
      <c r="A395" s="13"/>
      <c r="B395" s="13"/>
      <c r="C395" s="13"/>
      <c r="D395" s="13"/>
      <c r="E395" s="13"/>
      <c r="F395" s="13"/>
    </row>
    <row r="396" spans="1:6" x14ac:dyDescent="0.75">
      <c r="A396" s="13"/>
      <c r="B396" s="13"/>
      <c r="C396" s="13"/>
      <c r="D396" s="13"/>
      <c r="E396" s="13"/>
      <c r="F396" s="13"/>
    </row>
    <row r="397" spans="1:6" x14ac:dyDescent="0.75">
      <c r="A397" s="13"/>
      <c r="B397" s="13"/>
      <c r="C397" s="13"/>
      <c r="D397" s="13"/>
      <c r="E397" s="13"/>
      <c r="F397" s="13"/>
    </row>
    <row r="398" spans="1:6" x14ac:dyDescent="0.75">
      <c r="A398" s="13"/>
      <c r="B398" s="13"/>
      <c r="C398" s="13"/>
      <c r="D398" s="13"/>
      <c r="E398" s="13"/>
      <c r="F398" s="13"/>
    </row>
    <row r="399" spans="1:6" x14ac:dyDescent="0.75">
      <c r="A399" s="13"/>
      <c r="B399" s="13"/>
      <c r="C399" s="13"/>
      <c r="D399" s="13"/>
      <c r="E399" s="13"/>
      <c r="F399" s="13"/>
    </row>
    <row r="400" spans="1:6" x14ac:dyDescent="0.75">
      <c r="A400" s="13"/>
      <c r="B400" s="13"/>
      <c r="C400" s="13"/>
      <c r="D400" s="13"/>
      <c r="E400" s="13"/>
      <c r="F400" s="13"/>
    </row>
    <row r="401" spans="1:6" x14ac:dyDescent="0.75">
      <c r="A401" s="13"/>
      <c r="B401" s="13"/>
      <c r="C401" s="13"/>
      <c r="D401" s="13"/>
      <c r="E401" s="13"/>
      <c r="F401" s="13"/>
    </row>
    <row r="402" spans="1:6" x14ac:dyDescent="0.75">
      <c r="A402" s="13"/>
      <c r="B402" s="13"/>
      <c r="C402" s="13"/>
      <c r="D402" s="13"/>
      <c r="E402" s="13"/>
      <c r="F402" s="13"/>
    </row>
    <row r="403" spans="1:6" x14ac:dyDescent="0.75">
      <c r="A403" s="13"/>
      <c r="B403" s="13"/>
      <c r="C403" s="13"/>
      <c r="D403" s="13"/>
      <c r="E403" s="13"/>
      <c r="F403" s="13"/>
    </row>
    <row r="404" spans="1:6" x14ac:dyDescent="0.75">
      <c r="A404" s="13"/>
      <c r="B404" s="13"/>
      <c r="C404" s="13"/>
      <c r="D404" s="13"/>
      <c r="E404" s="13"/>
      <c r="F404" s="13"/>
    </row>
    <row r="405" spans="1:6" x14ac:dyDescent="0.75">
      <c r="A405" s="13"/>
      <c r="B405" s="13"/>
      <c r="C405" s="13"/>
      <c r="D405" s="13"/>
      <c r="E405" s="13"/>
      <c r="F405" s="13"/>
    </row>
    <row r="406" spans="1:6" x14ac:dyDescent="0.75">
      <c r="A406" s="13"/>
      <c r="B406" s="13"/>
      <c r="C406" s="13"/>
      <c r="D406" s="13"/>
      <c r="E406" s="13"/>
      <c r="F406" s="13"/>
    </row>
    <row r="407" spans="1:6" x14ac:dyDescent="0.75">
      <c r="A407" s="13"/>
      <c r="B407" s="13"/>
      <c r="C407" s="13"/>
      <c r="D407" s="13"/>
      <c r="E407" s="13"/>
      <c r="F407" s="13"/>
    </row>
    <row r="408" spans="1:6" x14ac:dyDescent="0.75">
      <c r="A408" s="13"/>
      <c r="B408" s="13"/>
      <c r="C408" s="13"/>
      <c r="D408" s="13"/>
      <c r="E408" s="13"/>
      <c r="F408" s="13"/>
    </row>
    <row r="409" spans="1:6" x14ac:dyDescent="0.75">
      <c r="A409" s="13"/>
      <c r="B409" s="13"/>
      <c r="C409" s="13"/>
      <c r="D409" s="13"/>
      <c r="E409" s="13"/>
      <c r="F409" s="13"/>
    </row>
    <row r="410" spans="1:6" x14ac:dyDescent="0.75">
      <c r="A410" s="13"/>
      <c r="B410" s="13"/>
      <c r="C410" s="13"/>
      <c r="D410" s="13"/>
      <c r="E410" s="13"/>
      <c r="F410" s="13"/>
    </row>
    <row r="411" spans="1:6" x14ac:dyDescent="0.75">
      <c r="A411" s="13"/>
      <c r="B411" s="13"/>
      <c r="C411" s="13"/>
      <c r="D411" s="13"/>
      <c r="E411" s="13"/>
      <c r="F411" s="13"/>
    </row>
    <row r="412" spans="1:6" x14ac:dyDescent="0.75">
      <c r="A412" s="13"/>
      <c r="B412" s="13"/>
      <c r="C412" s="13"/>
      <c r="D412" s="13"/>
      <c r="E412" s="13"/>
      <c r="F412" s="13"/>
    </row>
    <row r="413" spans="1:6" x14ac:dyDescent="0.75">
      <c r="A413" s="13"/>
      <c r="B413" s="13"/>
      <c r="C413" s="13"/>
      <c r="D413" s="13"/>
      <c r="E413" s="13"/>
      <c r="F413" s="13"/>
    </row>
    <row r="414" spans="1:6" x14ac:dyDescent="0.75">
      <c r="A414" s="13"/>
      <c r="B414" s="13"/>
      <c r="C414" s="13"/>
      <c r="D414" s="13"/>
      <c r="E414" s="13"/>
      <c r="F414" s="13"/>
    </row>
    <row r="415" spans="1:6" x14ac:dyDescent="0.75">
      <c r="A415" s="13"/>
      <c r="B415" s="13"/>
      <c r="C415" s="13"/>
      <c r="D415" s="13"/>
      <c r="E415" s="13"/>
      <c r="F415" s="13"/>
    </row>
    <row r="416" spans="1:6" x14ac:dyDescent="0.75">
      <c r="A416" s="13"/>
      <c r="B416" s="13"/>
      <c r="C416" s="13"/>
      <c r="D416" s="13"/>
      <c r="E416" s="13"/>
      <c r="F416" s="13"/>
    </row>
    <row r="417" spans="1:6" x14ac:dyDescent="0.75">
      <c r="A417" s="13"/>
      <c r="B417" s="13"/>
      <c r="C417" s="13"/>
      <c r="D417" s="13"/>
      <c r="E417" s="13"/>
      <c r="F417" s="13"/>
    </row>
    <row r="418" spans="1:6" x14ac:dyDescent="0.75">
      <c r="A418" s="13"/>
      <c r="B418" s="13"/>
      <c r="C418" s="13"/>
      <c r="D418" s="13"/>
      <c r="E418" s="13"/>
      <c r="F418" s="13"/>
    </row>
    <row r="419" spans="1:6" x14ac:dyDescent="0.75">
      <c r="A419" s="13"/>
      <c r="B419" s="13"/>
      <c r="C419" s="13"/>
      <c r="D419" s="13"/>
      <c r="E419" s="13"/>
      <c r="F419" s="13"/>
    </row>
    <row r="420" spans="1:6" x14ac:dyDescent="0.75">
      <c r="A420" s="13"/>
      <c r="B420" s="13"/>
      <c r="C420" s="13"/>
      <c r="D420" s="13"/>
      <c r="E420" s="13"/>
      <c r="F420" s="13"/>
    </row>
    <row r="421" spans="1:6" x14ac:dyDescent="0.75">
      <c r="A421" s="13"/>
      <c r="B421" s="13"/>
      <c r="C421" s="13"/>
      <c r="D421" s="13"/>
      <c r="E421" s="13"/>
      <c r="F421" s="13"/>
    </row>
    <row r="422" spans="1:6" x14ac:dyDescent="0.75">
      <c r="A422" s="13"/>
      <c r="B422" s="13"/>
      <c r="C422" s="13"/>
      <c r="D422" s="13"/>
      <c r="E422" s="13"/>
      <c r="F422" s="13"/>
    </row>
    <row r="423" spans="1:6" x14ac:dyDescent="0.75">
      <c r="A423" s="13"/>
      <c r="B423" s="13"/>
      <c r="C423" s="13"/>
      <c r="D423" s="13"/>
      <c r="E423" s="13"/>
      <c r="F423" s="13"/>
    </row>
    <row r="424" spans="1:6" x14ac:dyDescent="0.75">
      <c r="A424" s="13"/>
      <c r="B424" s="13"/>
      <c r="C424" s="13"/>
      <c r="D424" s="13"/>
      <c r="E424" s="13"/>
      <c r="F424" s="13"/>
    </row>
    <row r="425" spans="1:6" x14ac:dyDescent="0.75">
      <c r="A425" s="13"/>
      <c r="B425" s="13"/>
      <c r="C425" s="13"/>
      <c r="D425" s="13"/>
      <c r="E425" s="13"/>
      <c r="F425" s="13"/>
    </row>
    <row r="426" spans="1:6" x14ac:dyDescent="0.75">
      <c r="A426" s="13"/>
      <c r="B426" s="13"/>
      <c r="C426" s="13"/>
      <c r="D426" s="13"/>
      <c r="E426" s="13"/>
      <c r="F426" s="13"/>
    </row>
    <row r="427" spans="1:6" x14ac:dyDescent="0.75">
      <c r="A427" s="13"/>
      <c r="B427" s="13"/>
      <c r="C427" s="13"/>
      <c r="D427" s="13"/>
      <c r="E427" s="13"/>
      <c r="F427" s="13"/>
    </row>
    <row r="428" spans="1:6" x14ac:dyDescent="0.75">
      <c r="A428" s="13"/>
      <c r="B428" s="13"/>
      <c r="C428" s="13"/>
      <c r="D428" s="13"/>
      <c r="E428" s="13"/>
      <c r="F428" s="13"/>
    </row>
    <row r="429" spans="1:6" x14ac:dyDescent="0.75">
      <c r="A429" s="13"/>
      <c r="B429" s="13"/>
      <c r="C429" s="13"/>
      <c r="D429" s="13"/>
      <c r="E429" s="13"/>
      <c r="F429" s="13"/>
    </row>
    <row r="430" spans="1:6" x14ac:dyDescent="0.75">
      <c r="A430" s="13"/>
      <c r="B430" s="13"/>
      <c r="C430" s="13"/>
      <c r="D430" s="13"/>
      <c r="E430" s="13"/>
      <c r="F430" s="13"/>
    </row>
    <row r="431" spans="1:6" x14ac:dyDescent="0.75">
      <c r="A431" s="13"/>
      <c r="B431" s="13"/>
      <c r="C431" s="13"/>
      <c r="D431" s="13"/>
      <c r="E431" s="13"/>
      <c r="F431" s="13"/>
    </row>
    <row r="432" spans="1:6" x14ac:dyDescent="0.75">
      <c r="A432" s="13"/>
      <c r="B432" s="13"/>
      <c r="C432" s="13"/>
      <c r="D432" s="13"/>
      <c r="E432" s="13"/>
      <c r="F432" s="13"/>
    </row>
    <row r="433" spans="1:6" x14ac:dyDescent="0.75">
      <c r="A433" s="13"/>
      <c r="B433" s="13"/>
      <c r="C433" s="13"/>
      <c r="D433" s="13"/>
      <c r="E433" s="13"/>
      <c r="F433" s="13"/>
    </row>
    <row r="434" spans="1:6" x14ac:dyDescent="0.75">
      <c r="A434" s="13"/>
      <c r="B434" s="13"/>
      <c r="C434" s="13"/>
      <c r="D434" s="13"/>
      <c r="E434" s="13"/>
      <c r="F434" s="13"/>
    </row>
    <row r="435" spans="1:6" x14ac:dyDescent="0.75">
      <c r="A435" s="13"/>
      <c r="B435" s="13"/>
      <c r="C435" s="13"/>
      <c r="D435" s="13"/>
      <c r="E435" s="13"/>
      <c r="F435" s="13"/>
    </row>
    <row r="436" spans="1:6" x14ac:dyDescent="0.75">
      <c r="A436" s="13"/>
      <c r="B436" s="13"/>
      <c r="C436" s="13"/>
      <c r="D436" s="13"/>
      <c r="E436" s="13"/>
      <c r="F436" s="13"/>
    </row>
    <row r="437" spans="1:6" x14ac:dyDescent="0.75">
      <c r="A437" s="13"/>
      <c r="B437" s="13"/>
      <c r="C437" s="13"/>
      <c r="D437" s="13"/>
      <c r="E437" s="13"/>
      <c r="F437" s="13"/>
    </row>
    <row r="438" spans="1:6" x14ac:dyDescent="0.75">
      <c r="A438" s="13"/>
      <c r="B438" s="13"/>
      <c r="C438" s="13"/>
      <c r="D438" s="13"/>
      <c r="E438" s="13"/>
      <c r="F438" s="13"/>
    </row>
    <row r="439" spans="1:6" x14ac:dyDescent="0.75">
      <c r="A439" s="13"/>
      <c r="B439" s="13"/>
      <c r="C439" s="13"/>
      <c r="D439" s="13"/>
      <c r="E439" s="13"/>
      <c r="F439" s="13"/>
    </row>
    <row r="440" spans="1:6" x14ac:dyDescent="0.75">
      <c r="A440" s="13"/>
      <c r="B440" s="13"/>
      <c r="C440" s="13"/>
      <c r="D440" s="13"/>
      <c r="E440" s="13"/>
      <c r="F440" s="13"/>
    </row>
    <row r="441" spans="1:6" x14ac:dyDescent="0.75">
      <c r="A441" s="13"/>
      <c r="B441" s="13"/>
      <c r="C441" s="13"/>
      <c r="D441" s="13"/>
      <c r="E441" s="13"/>
      <c r="F441" s="13"/>
    </row>
    <row r="442" spans="1:6" x14ac:dyDescent="0.75">
      <c r="A442" s="13"/>
      <c r="B442" s="13"/>
      <c r="C442" s="13"/>
      <c r="D442" s="13"/>
      <c r="E442" s="13"/>
      <c r="F442" s="13"/>
    </row>
    <row r="443" spans="1:6" x14ac:dyDescent="0.75">
      <c r="A443" s="13"/>
      <c r="B443" s="13"/>
      <c r="C443" s="13"/>
      <c r="D443" s="13"/>
      <c r="E443" s="13"/>
      <c r="F443" s="13"/>
    </row>
    <row r="444" spans="1:6" x14ac:dyDescent="0.75">
      <c r="A444" s="13"/>
      <c r="B444" s="13"/>
      <c r="C444" s="13"/>
      <c r="D444" s="13"/>
      <c r="E444" s="13"/>
      <c r="F444" s="13"/>
    </row>
    <row r="445" spans="1:6" x14ac:dyDescent="0.75">
      <c r="A445" s="13"/>
      <c r="B445" s="13"/>
      <c r="C445" s="13"/>
      <c r="D445" s="13"/>
      <c r="E445" s="13"/>
      <c r="F445" s="13"/>
    </row>
    <row r="446" spans="1:6" x14ac:dyDescent="0.75">
      <c r="A446" s="13"/>
      <c r="B446" s="13"/>
      <c r="C446" s="13"/>
      <c r="D446" s="13"/>
      <c r="E446" s="13"/>
      <c r="F446" s="13"/>
    </row>
    <row r="447" spans="1:6" x14ac:dyDescent="0.75">
      <c r="A447" s="13"/>
      <c r="B447" s="13"/>
      <c r="C447" s="13"/>
      <c r="D447" s="13"/>
      <c r="E447" s="13"/>
      <c r="F447" s="13"/>
    </row>
    <row r="448" spans="1:6" x14ac:dyDescent="0.75">
      <c r="A448" s="13"/>
      <c r="B448" s="13"/>
      <c r="C448" s="13"/>
      <c r="D448" s="13"/>
      <c r="E448" s="13"/>
      <c r="F448" s="13"/>
    </row>
    <row r="449" spans="1:6" x14ac:dyDescent="0.75">
      <c r="A449" s="13"/>
      <c r="B449" s="13"/>
      <c r="C449" s="13"/>
      <c r="D449" s="13"/>
      <c r="E449" s="13"/>
      <c r="F449" s="13"/>
    </row>
    <row r="450" spans="1:6" x14ac:dyDescent="0.75">
      <c r="A450" s="13"/>
      <c r="B450" s="13"/>
      <c r="C450" s="13"/>
      <c r="D450" s="13"/>
      <c r="E450" s="13"/>
      <c r="F450" s="13"/>
    </row>
    <row r="451" spans="1:6" x14ac:dyDescent="0.75">
      <c r="A451" s="13"/>
      <c r="B451" s="13"/>
      <c r="C451" s="13"/>
      <c r="D451" s="13"/>
      <c r="E451" s="13"/>
      <c r="F451" s="13"/>
    </row>
    <row r="452" spans="1:6" x14ac:dyDescent="0.75">
      <c r="A452" s="13"/>
      <c r="B452" s="13"/>
      <c r="C452" s="13"/>
      <c r="D452" s="13"/>
      <c r="E452" s="13"/>
      <c r="F452" s="13"/>
    </row>
    <row r="453" spans="1:6" x14ac:dyDescent="0.75">
      <c r="A453" s="13"/>
      <c r="B453" s="13"/>
      <c r="C453" s="13"/>
      <c r="D453" s="13"/>
      <c r="E453" s="13"/>
      <c r="F453" s="13"/>
    </row>
    <row r="454" spans="1:6" x14ac:dyDescent="0.75">
      <c r="A454" s="13"/>
      <c r="B454" s="13"/>
      <c r="C454" s="13"/>
      <c r="D454" s="13"/>
      <c r="E454" s="13"/>
      <c r="F454" s="13"/>
    </row>
    <row r="455" spans="1:6" x14ac:dyDescent="0.75">
      <c r="A455" s="13"/>
      <c r="B455" s="13"/>
      <c r="C455" s="13"/>
      <c r="D455" s="13"/>
      <c r="E455" s="13"/>
      <c r="F455" s="13"/>
    </row>
    <row r="456" spans="1:6" x14ac:dyDescent="0.75">
      <c r="A456" s="13"/>
      <c r="B456" s="13"/>
      <c r="C456" s="13"/>
      <c r="D456" s="13"/>
      <c r="E456" s="13"/>
      <c r="F456" s="13"/>
    </row>
    <row r="457" spans="1:6" x14ac:dyDescent="0.75">
      <c r="A457" s="13"/>
      <c r="B457" s="13"/>
      <c r="C457" s="13"/>
      <c r="D457" s="13"/>
      <c r="E457" s="13"/>
      <c r="F457" s="13"/>
    </row>
    <row r="458" spans="1:6" x14ac:dyDescent="0.75">
      <c r="A458" s="13"/>
      <c r="B458" s="13"/>
      <c r="C458" s="13"/>
      <c r="D458" s="13"/>
      <c r="E458" s="13"/>
      <c r="F458" s="13"/>
    </row>
    <row r="459" spans="1:6" x14ac:dyDescent="0.75">
      <c r="A459" s="13"/>
      <c r="B459" s="13"/>
      <c r="C459" s="13"/>
      <c r="D459" s="13"/>
      <c r="E459" s="13"/>
      <c r="F459" s="13"/>
    </row>
    <row r="460" spans="1:6" x14ac:dyDescent="0.75">
      <c r="A460" s="13"/>
      <c r="B460" s="13"/>
      <c r="C460" s="13"/>
      <c r="D460" s="13"/>
      <c r="E460" s="13"/>
      <c r="F460" s="13"/>
    </row>
    <row r="461" spans="1:6" x14ac:dyDescent="0.75">
      <c r="A461" s="13"/>
      <c r="B461" s="13"/>
      <c r="C461" s="13"/>
      <c r="D461" s="13"/>
      <c r="E461" s="13"/>
      <c r="F461" s="13"/>
    </row>
    <row r="462" spans="1:6" x14ac:dyDescent="0.75">
      <c r="A462" s="13"/>
      <c r="B462" s="13"/>
      <c r="C462" s="13"/>
      <c r="D462" s="13"/>
      <c r="E462" s="13"/>
      <c r="F462" s="13"/>
    </row>
    <row r="463" spans="1:6" x14ac:dyDescent="0.75">
      <c r="A463" s="13"/>
      <c r="B463" s="13"/>
      <c r="C463" s="13"/>
      <c r="D463" s="13"/>
      <c r="E463" s="13"/>
      <c r="F463" s="13"/>
    </row>
    <row r="464" spans="1:6" x14ac:dyDescent="0.75">
      <c r="A464" s="13"/>
      <c r="B464" s="13"/>
      <c r="C464" s="13"/>
      <c r="D464" s="13"/>
      <c r="E464" s="13"/>
      <c r="F464" s="13"/>
    </row>
    <row r="465" spans="1:6" x14ac:dyDescent="0.75">
      <c r="A465" s="13"/>
      <c r="B465" s="13"/>
      <c r="C465" s="13"/>
      <c r="D465" s="13"/>
      <c r="E465" s="13"/>
      <c r="F465" s="13"/>
    </row>
    <row r="466" spans="1:6" x14ac:dyDescent="0.75">
      <c r="A466" s="13"/>
      <c r="B466" s="13"/>
      <c r="C466" s="13"/>
      <c r="D466" s="13"/>
      <c r="E466" s="13"/>
      <c r="F466" s="13"/>
    </row>
    <row r="467" spans="1:6" x14ac:dyDescent="0.75">
      <c r="A467" s="13"/>
      <c r="B467" s="13"/>
      <c r="C467" s="13"/>
      <c r="D467" s="13"/>
      <c r="E467" s="13"/>
      <c r="F467" s="13"/>
    </row>
    <row r="468" spans="1:6" x14ac:dyDescent="0.75">
      <c r="A468" s="13"/>
      <c r="B468" s="13"/>
      <c r="C468" s="13"/>
      <c r="D468" s="13"/>
      <c r="E468" s="13"/>
      <c r="F468" s="13"/>
    </row>
    <row r="469" spans="1:6" x14ac:dyDescent="0.75">
      <c r="A469" s="13"/>
      <c r="B469" s="13"/>
      <c r="C469" s="13"/>
      <c r="D469" s="13"/>
      <c r="E469" s="13"/>
      <c r="F469" s="13"/>
    </row>
    <row r="470" spans="1:6" x14ac:dyDescent="0.75">
      <c r="A470" s="13"/>
      <c r="B470" s="13"/>
      <c r="C470" s="13"/>
      <c r="D470" s="13"/>
      <c r="E470" s="13"/>
      <c r="F470" s="13"/>
    </row>
    <row r="471" spans="1:6" x14ac:dyDescent="0.75">
      <c r="A471" s="13"/>
      <c r="B471" s="13"/>
      <c r="C471" s="13"/>
      <c r="D471" s="13"/>
      <c r="E471" s="13"/>
      <c r="F471" s="13"/>
    </row>
    <row r="472" spans="1:6" x14ac:dyDescent="0.75">
      <c r="A472" s="13"/>
      <c r="B472" s="13"/>
      <c r="C472" s="13"/>
      <c r="D472" s="13"/>
      <c r="E472" s="13"/>
      <c r="F472" s="13"/>
    </row>
    <row r="473" spans="1:6" x14ac:dyDescent="0.75">
      <c r="A473" s="13"/>
      <c r="B473" s="13"/>
      <c r="C473" s="13"/>
      <c r="D473" s="13"/>
      <c r="E473" s="13"/>
      <c r="F473" s="13"/>
    </row>
    <row r="474" spans="1:6" x14ac:dyDescent="0.75">
      <c r="A474" s="13"/>
      <c r="B474" s="13"/>
      <c r="C474" s="13"/>
      <c r="D474" s="13"/>
      <c r="E474" s="13"/>
      <c r="F474" s="13"/>
    </row>
    <row r="475" spans="1:6" x14ac:dyDescent="0.75">
      <c r="A475" s="13"/>
      <c r="B475" s="13"/>
      <c r="C475" s="13"/>
      <c r="D475" s="13"/>
      <c r="E475" s="13"/>
      <c r="F475" s="13"/>
    </row>
    <row r="476" spans="1:6" x14ac:dyDescent="0.75">
      <c r="A476" s="13"/>
      <c r="B476" s="13"/>
      <c r="C476" s="13"/>
      <c r="D476" s="13"/>
      <c r="E476" s="13"/>
      <c r="F476" s="13"/>
    </row>
    <row r="477" spans="1:6" x14ac:dyDescent="0.75">
      <c r="A477" s="13"/>
      <c r="B477" s="13"/>
      <c r="C477" s="13"/>
      <c r="D477" s="13"/>
      <c r="E477" s="13"/>
      <c r="F477" s="13"/>
    </row>
    <row r="478" spans="1:6" x14ac:dyDescent="0.75">
      <c r="A478" s="13"/>
      <c r="B478" s="13"/>
      <c r="C478" s="13"/>
      <c r="D478" s="13"/>
      <c r="E478" s="13"/>
      <c r="F478" s="13"/>
    </row>
    <row r="479" spans="1:6" x14ac:dyDescent="0.75">
      <c r="A479" s="13"/>
      <c r="B479" s="13"/>
      <c r="C479" s="13"/>
      <c r="D479" s="13"/>
      <c r="E479" s="13"/>
      <c r="F479" s="13"/>
    </row>
    <row r="480" spans="1:6" x14ac:dyDescent="0.75">
      <c r="A480" s="13"/>
      <c r="B480" s="13"/>
      <c r="C480" s="13"/>
      <c r="D480" s="13"/>
      <c r="E480" s="13"/>
      <c r="F480" s="13"/>
    </row>
    <row r="481" spans="1:6" x14ac:dyDescent="0.75">
      <c r="A481" s="13"/>
      <c r="B481" s="13"/>
      <c r="C481" s="13"/>
      <c r="D481" s="13"/>
      <c r="E481" s="13"/>
      <c r="F481" s="13"/>
    </row>
    <row r="482" spans="1:6" x14ac:dyDescent="0.75">
      <c r="A482" s="13"/>
      <c r="B482" s="13"/>
      <c r="C482" s="13"/>
      <c r="D482" s="13"/>
      <c r="E482" s="13"/>
      <c r="F482" s="13"/>
    </row>
    <row r="483" spans="1:6" x14ac:dyDescent="0.75">
      <c r="A483" s="13"/>
      <c r="B483" s="13"/>
      <c r="C483" s="13"/>
      <c r="D483" s="13"/>
      <c r="E483" s="13"/>
      <c r="F483" s="13"/>
    </row>
    <row r="484" spans="1:6" x14ac:dyDescent="0.75">
      <c r="A484" s="13"/>
      <c r="B484" s="13"/>
      <c r="C484" s="13"/>
      <c r="D484" s="13"/>
      <c r="E484" s="13"/>
      <c r="F484" s="13"/>
    </row>
    <row r="485" spans="1:6" x14ac:dyDescent="0.75">
      <c r="A485" s="13"/>
      <c r="B485" s="13"/>
      <c r="C485" s="13"/>
      <c r="D485" s="13"/>
      <c r="E485" s="13"/>
      <c r="F485" s="13"/>
    </row>
    <row r="486" spans="1:6" x14ac:dyDescent="0.75">
      <c r="A486" s="13"/>
      <c r="B486" s="13"/>
      <c r="C486" s="13"/>
      <c r="D486" s="13"/>
      <c r="E486" s="13"/>
      <c r="F486" s="13"/>
    </row>
    <row r="487" spans="1:6" x14ac:dyDescent="0.75">
      <c r="A487" s="13"/>
      <c r="B487" s="13"/>
      <c r="C487" s="13"/>
      <c r="D487" s="13"/>
      <c r="E487" s="13"/>
      <c r="F487" s="13"/>
    </row>
    <row r="488" spans="1:6" x14ac:dyDescent="0.75">
      <c r="A488" s="13"/>
      <c r="B488" s="13"/>
      <c r="C488" s="13"/>
      <c r="D488" s="13"/>
      <c r="E488" s="13"/>
      <c r="F488" s="13"/>
    </row>
    <row r="489" spans="1:6" x14ac:dyDescent="0.75">
      <c r="A489" s="13"/>
      <c r="B489" s="13"/>
      <c r="C489" s="13"/>
      <c r="D489" s="13"/>
      <c r="E489" s="13"/>
      <c r="F489" s="13"/>
    </row>
    <row r="490" spans="1:6" x14ac:dyDescent="0.75">
      <c r="A490" s="13"/>
      <c r="B490" s="13"/>
      <c r="C490" s="13"/>
      <c r="D490" s="13"/>
      <c r="E490" s="13"/>
      <c r="F490" s="13"/>
    </row>
    <row r="491" spans="1:6" x14ac:dyDescent="0.75">
      <c r="A491" s="13"/>
      <c r="B491" s="13"/>
      <c r="C491" s="13"/>
      <c r="D491" s="13"/>
      <c r="E491" s="13"/>
      <c r="F491" s="13"/>
    </row>
    <row r="492" spans="1:6" x14ac:dyDescent="0.75">
      <c r="A492" s="13"/>
      <c r="B492" s="13"/>
      <c r="C492" s="13"/>
      <c r="D492" s="13"/>
      <c r="E492" s="13"/>
      <c r="F492" s="13"/>
    </row>
    <row r="493" spans="1:6" x14ac:dyDescent="0.75">
      <c r="A493" s="13"/>
      <c r="B493" s="13"/>
      <c r="C493" s="13"/>
      <c r="D493" s="13"/>
      <c r="E493" s="13"/>
      <c r="F493" s="13"/>
    </row>
    <row r="494" spans="1:6" x14ac:dyDescent="0.75">
      <c r="A494" s="13"/>
      <c r="B494" s="13"/>
      <c r="C494" s="13"/>
      <c r="D494" s="13"/>
      <c r="E494" s="13"/>
      <c r="F494" s="13"/>
    </row>
    <row r="495" spans="1:6" x14ac:dyDescent="0.75">
      <c r="A495" s="13"/>
      <c r="B495" s="13"/>
      <c r="C495" s="13"/>
      <c r="D495" s="13"/>
      <c r="E495" s="13"/>
      <c r="F495" s="13"/>
    </row>
    <row r="496" spans="1:6" x14ac:dyDescent="0.75">
      <c r="A496" s="13"/>
      <c r="B496" s="13"/>
      <c r="C496" s="13"/>
      <c r="D496" s="13"/>
      <c r="E496" s="13"/>
      <c r="F496" s="13"/>
    </row>
    <row r="497" spans="1:6" x14ac:dyDescent="0.75">
      <c r="A497" s="13"/>
      <c r="B497" s="13"/>
      <c r="C497" s="13"/>
      <c r="D497" s="13"/>
      <c r="E497" s="13"/>
      <c r="F497" s="13"/>
    </row>
    <row r="498" spans="1:6" x14ac:dyDescent="0.75">
      <c r="A498" s="13"/>
      <c r="B498" s="13"/>
      <c r="C498" s="13"/>
      <c r="D498" s="13"/>
      <c r="E498" s="13"/>
      <c r="F498" s="13"/>
    </row>
    <row r="499" spans="1:6" x14ac:dyDescent="0.75">
      <c r="A499" s="13"/>
      <c r="B499" s="13"/>
      <c r="C499" s="13"/>
      <c r="D499" s="13"/>
      <c r="E499" s="13"/>
      <c r="F499" s="13"/>
    </row>
    <row r="500" spans="1:6" x14ac:dyDescent="0.75">
      <c r="A500" s="13"/>
      <c r="B500" s="13"/>
      <c r="C500" s="13"/>
      <c r="D500" s="13"/>
      <c r="E500" s="13"/>
      <c r="F500" s="13"/>
    </row>
    <row r="501" spans="1:6" x14ac:dyDescent="0.75">
      <c r="A501" s="13"/>
      <c r="B501" s="13"/>
      <c r="C501" s="13"/>
      <c r="D501" s="13"/>
      <c r="E501" s="13"/>
      <c r="F501" s="13"/>
    </row>
    <row r="502" spans="1:6" x14ac:dyDescent="0.75">
      <c r="A502" s="13"/>
      <c r="B502" s="13"/>
      <c r="C502" s="13"/>
      <c r="D502" s="13"/>
      <c r="E502" s="13"/>
      <c r="F502" s="13"/>
    </row>
    <row r="503" spans="1:6" x14ac:dyDescent="0.75">
      <c r="A503" s="13"/>
      <c r="B503" s="13"/>
      <c r="C503" s="13"/>
      <c r="D503" s="13"/>
      <c r="E503" s="13"/>
      <c r="F503" s="13"/>
    </row>
    <row r="504" spans="1:6" x14ac:dyDescent="0.75">
      <c r="A504" s="13"/>
      <c r="B504" s="13"/>
      <c r="C504" s="13"/>
      <c r="D504" s="13"/>
      <c r="E504" s="13"/>
      <c r="F504" s="13"/>
    </row>
    <row r="505" spans="1:6" x14ac:dyDescent="0.75">
      <c r="A505" s="13"/>
      <c r="B505" s="13"/>
      <c r="C505" s="13"/>
      <c r="D505" s="13"/>
      <c r="E505" s="13"/>
      <c r="F505" s="13"/>
    </row>
    <row r="506" spans="1:6" x14ac:dyDescent="0.75">
      <c r="A506" s="13"/>
      <c r="B506" s="13"/>
      <c r="C506" s="13"/>
      <c r="D506" s="13"/>
      <c r="E506" s="13"/>
      <c r="F506" s="13"/>
    </row>
    <row r="507" spans="1:6" x14ac:dyDescent="0.75">
      <c r="A507" s="13"/>
      <c r="B507" s="13"/>
      <c r="C507" s="13"/>
      <c r="D507" s="13"/>
      <c r="E507" s="13"/>
      <c r="F507" s="13"/>
    </row>
    <row r="508" spans="1:6" x14ac:dyDescent="0.75">
      <c r="A508" s="13"/>
      <c r="B508" s="13"/>
      <c r="C508" s="13"/>
      <c r="D508" s="13"/>
      <c r="E508" s="13"/>
      <c r="F508" s="13"/>
    </row>
    <row r="509" spans="1:6" x14ac:dyDescent="0.75">
      <c r="A509" s="13"/>
      <c r="B509" s="13"/>
      <c r="C509" s="13"/>
      <c r="D509" s="13"/>
      <c r="E509" s="13"/>
      <c r="F509" s="13"/>
    </row>
    <row r="510" spans="1:6" x14ac:dyDescent="0.75">
      <c r="A510" s="13"/>
      <c r="B510" s="13"/>
      <c r="C510" s="13"/>
      <c r="D510" s="13"/>
      <c r="E510" s="13"/>
      <c r="F510" s="13"/>
    </row>
    <row r="511" spans="1:6" x14ac:dyDescent="0.75">
      <c r="A511" s="13"/>
      <c r="B511" s="13"/>
      <c r="C511" s="13"/>
      <c r="D511" s="13"/>
      <c r="E511" s="13"/>
      <c r="F511" s="13"/>
    </row>
    <row r="512" spans="1:6" x14ac:dyDescent="0.75">
      <c r="A512" s="13"/>
      <c r="B512" s="13"/>
      <c r="C512" s="13"/>
      <c r="D512" s="13"/>
      <c r="E512" s="13"/>
      <c r="F512" s="13"/>
    </row>
    <row r="513" spans="1:6" x14ac:dyDescent="0.75">
      <c r="A513" s="13"/>
      <c r="B513" s="13"/>
      <c r="C513" s="13"/>
      <c r="D513" s="13"/>
      <c r="E513" s="13"/>
      <c r="F513" s="13"/>
    </row>
    <row r="514" spans="1:6" x14ac:dyDescent="0.75">
      <c r="A514" s="13"/>
      <c r="B514" s="13"/>
      <c r="C514" s="13"/>
      <c r="D514" s="13"/>
      <c r="E514" s="13"/>
      <c r="F514" s="13"/>
    </row>
    <row r="515" spans="1:6" x14ac:dyDescent="0.75">
      <c r="A515" s="13"/>
      <c r="B515" s="13"/>
      <c r="C515" s="13"/>
      <c r="D515" s="13"/>
      <c r="E515" s="13"/>
      <c r="F515" s="13"/>
    </row>
    <row r="516" spans="1:6" x14ac:dyDescent="0.75">
      <c r="A516" s="13"/>
      <c r="B516" s="13"/>
      <c r="C516" s="13"/>
      <c r="D516" s="13"/>
      <c r="E516" s="13"/>
      <c r="F516" s="13"/>
    </row>
    <row r="517" spans="1:6" x14ac:dyDescent="0.75">
      <c r="A517" s="13"/>
      <c r="B517" s="13"/>
      <c r="C517" s="13"/>
      <c r="D517" s="13"/>
      <c r="E517" s="13"/>
      <c r="F517" s="13"/>
    </row>
    <row r="518" spans="1:6" x14ac:dyDescent="0.75">
      <c r="A518" s="13"/>
      <c r="B518" s="13"/>
      <c r="C518" s="13"/>
      <c r="D518" s="13"/>
      <c r="E518" s="13"/>
      <c r="F518" s="13"/>
    </row>
    <row r="519" spans="1:6" x14ac:dyDescent="0.75">
      <c r="A519" s="13"/>
      <c r="B519" s="13"/>
      <c r="C519" s="13"/>
      <c r="D519" s="13"/>
      <c r="E519" s="13"/>
      <c r="F519" s="13"/>
    </row>
    <row r="520" spans="1:6" x14ac:dyDescent="0.75">
      <c r="A520" s="13"/>
      <c r="B520" s="13"/>
      <c r="C520" s="13"/>
      <c r="D520" s="13"/>
      <c r="E520" s="13"/>
      <c r="F520" s="13"/>
    </row>
    <row r="521" spans="1:6" x14ac:dyDescent="0.75">
      <c r="A521" s="13"/>
      <c r="B521" s="13"/>
      <c r="C521" s="13"/>
      <c r="D521" s="13"/>
      <c r="E521" s="13"/>
      <c r="F521" s="13"/>
    </row>
    <row r="522" spans="1:6" x14ac:dyDescent="0.75">
      <c r="A522" s="13"/>
      <c r="B522" s="13"/>
      <c r="C522" s="13"/>
      <c r="D522" s="13"/>
      <c r="E522" s="13"/>
      <c r="F522" s="13"/>
    </row>
    <row r="523" spans="1:6" x14ac:dyDescent="0.75">
      <c r="A523" s="13"/>
      <c r="B523" s="13"/>
      <c r="C523" s="13"/>
      <c r="D523" s="13"/>
      <c r="E523" s="13"/>
      <c r="F523" s="13"/>
    </row>
    <row r="524" spans="1:6" x14ac:dyDescent="0.75">
      <c r="A524" s="13"/>
      <c r="B524" s="13"/>
      <c r="C524" s="13"/>
      <c r="D524" s="13"/>
      <c r="E524" s="13"/>
      <c r="F524" s="13"/>
    </row>
    <row r="525" spans="1:6" x14ac:dyDescent="0.75">
      <c r="A525" s="13"/>
      <c r="B525" s="13"/>
      <c r="C525" s="13"/>
      <c r="D525" s="13"/>
      <c r="E525" s="13"/>
      <c r="F525" s="13"/>
    </row>
    <row r="526" spans="1:6" x14ac:dyDescent="0.75">
      <c r="A526" s="13"/>
      <c r="B526" s="13"/>
      <c r="C526" s="13"/>
      <c r="D526" s="13"/>
      <c r="E526" s="13"/>
      <c r="F526" s="13"/>
    </row>
    <row r="527" spans="1:6" x14ac:dyDescent="0.75">
      <c r="A527" s="13"/>
      <c r="B527" s="13"/>
      <c r="C527" s="13"/>
      <c r="D527" s="13"/>
      <c r="E527" s="13"/>
      <c r="F527" s="13"/>
    </row>
    <row r="528" spans="1:6" x14ac:dyDescent="0.75">
      <c r="A528" s="13"/>
      <c r="B528" s="13"/>
      <c r="C528" s="13"/>
      <c r="D528" s="13"/>
      <c r="E528" s="13"/>
      <c r="F528" s="13"/>
    </row>
    <row r="529" spans="1:6" x14ac:dyDescent="0.75">
      <c r="A529" s="13"/>
      <c r="B529" s="13"/>
      <c r="C529" s="13"/>
      <c r="D529" s="13"/>
      <c r="E529" s="13"/>
      <c r="F529" s="13"/>
    </row>
    <row r="530" spans="1:6" x14ac:dyDescent="0.75">
      <c r="A530" s="13"/>
      <c r="B530" s="13"/>
      <c r="C530" s="13"/>
      <c r="D530" s="13"/>
      <c r="E530" s="13"/>
      <c r="F530" s="13"/>
    </row>
    <row r="531" spans="1:6" x14ac:dyDescent="0.75">
      <c r="A531" s="13"/>
      <c r="B531" s="13"/>
      <c r="C531" s="13"/>
      <c r="D531" s="13"/>
      <c r="E531" s="13"/>
      <c r="F531" s="13"/>
    </row>
    <row r="532" spans="1:6" x14ac:dyDescent="0.75">
      <c r="A532" s="13"/>
      <c r="B532" s="13"/>
      <c r="C532" s="13"/>
      <c r="D532" s="13"/>
      <c r="E532" s="13"/>
      <c r="F532" s="13"/>
    </row>
    <row r="533" spans="1:6" x14ac:dyDescent="0.75">
      <c r="A533" s="13"/>
      <c r="B533" s="13"/>
      <c r="C533" s="13"/>
      <c r="D533" s="13"/>
      <c r="E533" s="13"/>
      <c r="F533" s="13"/>
    </row>
    <row r="534" spans="1:6" x14ac:dyDescent="0.75">
      <c r="A534" s="13"/>
      <c r="B534" s="13"/>
      <c r="C534" s="13"/>
      <c r="D534" s="13"/>
      <c r="E534" s="13"/>
      <c r="F534" s="13"/>
    </row>
    <row r="535" spans="1:6" x14ac:dyDescent="0.75">
      <c r="A535" s="13"/>
      <c r="B535" s="13"/>
      <c r="C535" s="13"/>
      <c r="D535" s="13"/>
      <c r="E535" s="13"/>
      <c r="F535" s="13"/>
    </row>
    <row r="536" spans="1:6" x14ac:dyDescent="0.75">
      <c r="A536" s="13"/>
      <c r="B536" s="13"/>
      <c r="C536" s="13"/>
      <c r="D536" s="13"/>
      <c r="E536" s="13"/>
      <c r="F536" s="13"/>
    </row>
    <row r="537" spans="1:6" x14ac:dyDescent="0.75">
      <c r="A537" s="13"/>
      <c r="B537" s="13"/>
      <c r="C537" s="13"/>
      <c r="D537" s="13"/>
      <c r="E537" s="13"/>
      <c r="F537" s="13"/>
    </row>
    <row r="538" spans="1:6" x14ac:dyDescent="0.75">
      <c r="A538" s="13"/>
      <c r="B538" s="13"/>
      <c r="C538" s="13"/>
      <c r="D538" s="13"/>
      <c r="E538" s="13"/>
      <c r="F538" s="13"/>
    </row>
    <row r="539" spans="1:6" x14ac:dyDescent="0.75">
      <c r="A539" s="13"/>
      <c r="B539" s="13"/>
      <c r="C539" s="13"/>
      <c r="D539" s="13"/>
      <c r="E539" s="13"/>
      <c r="F539" s="13"/>
    </row>
    <row r="540" spans="1:6" x14ac:dyDescent="0.75">
      <c r="A540" s="13"/>
      <c r="B540" s="13"/>
      <c r="C540" s="13"/>
      <c r="D540" s="13"/>
      <c r="E540" s="13"/>
      <c r="F540" s="13"/>
    </row>
    <row r="541" spans="1:6" x14ac:dyDescent="0.75">
      <c r="A541" s="13"/>
      <c r="B541" s="13"/>
      <c r="C541" s="13"/>
      <c r="D541" s="13"/>
      <c r="E541" s="13"/>
      <c r="F541" s="13"/>
    </row>
    <row r="542" spans="1:6" x14ac:dyDescent="0.75">
      <c r="A542" s="13"/>
      <c r="B542" s="13"/>
      <c r="C542" s="13"/>
      <c r="D542" s="13"/>
      <c r="E542" s="13"/>
      <c r="F542" s="13"/>
    </row>
    <row r="543" spans="1:6" x14ac:dyDescent="0.75">
      <c r="A543" s="13"/>
      <c r="B543" s="13"/>
      <c r="C543" s="13"/>
      <c r="D543" s="13"/>
      <c r="E543" s="13"/>
      <c r="F543" s="13"/>
    </row>
    <row r="544" spans="1:6" x14ac:dyDescent="0.75">
      <c r="A544" s="13"/>
      <c r="B544" s="13"/>
      <c r="C544" s="13"/>
      <c r="D544" s="13"/>
      <c r="E544" s="13"/>
      <c r="F544" s="13"/>
    </row>
    <row r="545" spans="1:6" x14ac:dyDescent="0.75">
      <c r="A545" s="13"/>
      <c r="B545" s="13"/>
      <c r="C545" s="13"/>
      <c r="D545" s="13"/>
      <c r="E545" s="13"/>
      <c r="F545" s="13"/>
    </row>
    <row r="546" spans="1:6" x14ac:dyDescent="0.75">
      <c r="A546" s="13"/>
      <c r="B546" s="13"/>
      <c r="C546" s="13"/>
      <c r="D546" s="13"/>
      <c r="E546" s="13"/>
      <c r="F546" s="13"/>
    </row>
    <row r="547" spans="1:6" x14ac:dyDescent="0.75">
      <c r="A547" s="13"/>
      <c r="B547" s="13"/>
      <c r="C547" s="13"/>
      <c r="D547" s="13"/>
      <c r="E547" s="13"/>
      <c r="F547" s="13"/>
    </row>
    <row r="548" spans="1:6" x14ac:dyDescent="0.75">
      <c r="A548" s="13"/>
      <c r="B548" s="13"/>
      <c r="C548" s="13"/>
      <c r="D548" s="13"/>
      <c r="E548" s="13"/>
      <c r="F548" s="13"/>
    </row>
    <row r="549" spans="1:6" x14ac:dyDescent="0.75">
      <c r="A549" s="13"/>
      <c r="B549" s="13"/>
      <c r="C549" s="13"/>
      <c r="D549" s="13"/>
      <c r="E549" s="13"/>
      <c r="F549" s="13"/>
    </row>
    <row r="550" spans="1:6" x14ac:dyDescent="0.75">
      <c r="A550" s="13"/>
      <c r="B550" s="13"/>
      <c r="C550" s="13"/>
      <c r="D550" s="13"/>
      <c r="E550" s="13"/>
      <c r="F550" s="13"/>
    </row>
    <row r="551" spans="1:6" x14ac:dyDescent="0.75">
      <c r="A551" s="13"/>
      <c r="B551" s="13"/>
      <c r="C551" s="13"/>
      <c r="D551" s="13"/>
      <c r="E551" s="13"/>
      <c r="F551" s="13"/>
    </row>
    <row r="552" spans="1:6" x14ac:dyDescent="0.75">
      <c r="A552" s="13"/>
      <c r="B552" s="13"/>
      <c r="C552" s="13"/>
      <c r="D552" s="13"/>
      <c r="E552" s="13"/>
      <c r="F552" s="13"/>
    </row>
    <row r="553" spans="1:6" x14ac:dyDescent="0.75">
      <c r="A553" s="13"/>
      <c r="B553" s="13"/>
      <c r="C553" s="13"/>
      <c r="D553" s="13"/>
      <c r="E553" s="13"/>
      <c r="F553" s="13"/>
    </row>
    <row r="554" spans="1:6" x14ac:dyDescent="0.75">
      <c r="A554" s="13"/>
      <c r="B554" s="13"/>
      <c r="C554" s="13"/>
      <c r="D554" s="13"/>
      <c r="E554" s="13"/>
      <c r="F554" s="13"/>
    </row>
    <row r="555" spans="1:6" x14ac:dyDescent="0.75">
      <c r="A555" s="13"/>
      <c r="B555" s="13"/>
      <c r="C555" s="13"/>
      <c r="D555" s="13"/>
      <c r="E555" s="13"/>
      <c r="F555" s="13"/>
    </row>
    <row r="556" spans="1:6" x14ac:dyDescent="0.75">
      <c r="A556" s="13"/>
      <c r="B556" s="13"/>
      <c r="C556" s="13"/>
      <c r="D556" s="13"/>
      <c r="E556" s="13"/>
      <c r="F556" s="13"/>
    </row>
    <row r="557" spans="1:6" x14ac:dyDescent="0.75">
      <c r="A557" s="13"/>
      <c r="B557" s="13"/>
      <c r="C557" s="13"/>
      <c r="D557" s="13"/>
      <c r="E557" s="13"/>
      <c r="F557" s="13"/>
    </row>
    <row r="558" spans="1:6" x14ac:dyDescent="0.75">
      <c r="A558" s="13"/>
      <c r="B558" s="13"/>
      <c r="C558" s="13"/>
      <c r="D558" s="13"/>
      <c r="E558" s="13"/>
      <c r="F558" s="13"/>
    </row>
    <row r="559" spans="1:6" x14ac:dyDescent="0.75">
      <c r="A559" s="13"/>
      <c r="B559" s="13"/>
      <c r="C559" s="13"/>
      <c r="D559" s="13"/>
      <c r="E559" s="13"/>
      <c r="F559" s="13"/>
    </row>
    <row r="560" spans="1:6" x14ac:dyDescent="0.75">
      <c r="A560" s="13"/>
      <c r="B560" s="13"/>
      <c r="C560" s="13"/>
      <c r="D560" s="13"/>
      <c r="E560" s="13"/>
      <c r="F560" s="13"/>
    </row>
    <row r="561" spans="1:6" x14ac:dyDescent="0.75">
      <c r="A561" s="13"/>
      <c r="B561" s="13"/>
      <c r="C561" s="13"/>
      <c r="D561" s="13"/>
      <c r="E561" s="13"/>
      <c r="F561" s="13"/>
    </row>
    <row r="562" spans="1:6" x14ac:dyDescent="0.75">
      <c r="A562" s="13"/>
      <c r="B562" s="13"/>
      <c r="C562" s="13"/>
      <c r="D562" s="13"/>
      <c r="E562" s="13"/>
      <c r="F562" s="13"/>
    </row>
    <row r="563" spans="1:6" x14ac:dyDescent="0.75">
      <c r="A563" s="13"/>
      <c r="B563" s="13"/>
      <c r="C563" s="13"/>
      <c r="D563" s="13"/>
      <c r="E563" s="13"/>
      <c r="F563" s="13"/>
    </row>
    <row r="564" spans="1:6" x14ac:dyDescent="0.75">
      <c r="A564" s="13"/>
      <c r="B564" s="13"/>
      <c r="C564" s="13"/>
      <c r="D564" s="13"/>
      <c r="E564" s="13"/>
      <c r="F564" s="13"/>
    </row>
    <row r="565" spans="1:6" x14ac:dyDescent="0.75">
      <c r="A565" s="13"/>
      <c r="B565" s="13"/>
      <c r="C565" s="13"/>
      <c r="D565" s="13"/>
      <c r="E565" s="13"/>
      <c r="F565" s="13"/>
    </row>
    <row r="566" spans="1:6" x14ac:dyDescent="0.75">
      <c r="A566" s="13"/>
      <c r="B566" s="13"/>
      <c r="C566" s="13"/>
      <c r="D566" s="13"/>
      <c r="E566" s="13"/>
      <c r="F566" s="13"/>
    </row>
    <row r="567" spans="1:6" x14ac:dyDescent="0.75">
      <c r="A567" s="13"/>
      <c r="B567" s="13"/>
      <c r="C567" s="13"/>
      <c r="D567" s="13"/>
      <c r="E567" s="13"/>
      <c r="F567" s="13"/>
    </row>
    <row r="568" spans="1:6" x14ac:dyDescent="0.75">
      <c r="A568" s="13"/>
      <c r="B568" s="13"/>
      <c r="C568" s="13"/>
      <c r="D568" s="13"/>
      <c r="E568" s="13"/>
      <c r="F568" s="13"/>
    </row>
    <row r="569" spans="1:6" x14ac:dyDescent="0.75">
      <c r="A569" s="13"/>
      <c r="B569" s="13"/>
      <c r="C569" s="13"/>
      <c r="D569" s="13"/>
      <c r="E569" s="13"/>
      <c r="F569" s="13"/>
    </row>
    <row r="570" spans="1:6" x14ac:dyDescent="0.75">
      <c r="A570" s="13"/>
      <c r="B570" s="13"/>
      <c r="C570" s="13"/>
      <c r="D570" s="13"/>
      <c r="E570" s="13"/>
      <c r="F570" s="13"/>
    </row>
    <row r="571" spans="1:6" x14ac:dyDescent="0.75">
      <c r="A571" s="13"/>
      <c r="B571" s="13"/>
      <c r="C571" s="13"/>
      <c r="D571" s="13"/>
      <c r="E571" s="13"/>
      <c r="F571" s="13"/>
    </row>
    <row r="572" spans="1:6" x14ac:dyDescent="0.75">
      <c r="A572" s="13"/>
      <c r="B572" s="13"/>
      <c r="C572" s="13"/>
      <c r="D572" s="13"/>
      <c r="E572" s="13"/>
      <c r="F572" s="13"/>
    </row>
    <row r="573" spans="1:6" x14ac:dyDescent="0.75">
      <c r="A573" s="13"/>
      <c r="B573" s="13"/>
      <c r="C573" s="13"/>
      <c r="D573" s="13"/>
      <c r="E573" s="13"/>
      <c r="F573" s="13"/>
    </row>
    <row r="574" spans="1:6" x14ac:dyDescent="0.75">
      <c r="A574" s="13"/>
      <c r="B574" s="13"/>
      <c r="C574" s="13"/>
      <c r="D574" s="13"/>
      <c r="E574" s="13"/>
      <c r="F574" s="13"/>
    </row>
    <row r="575" spans="1:6" x14ac:dyDescent="0.75">
      <c r="A575" s="13"/>
      <c r="B575" s="13"/>
      <c r="C575" s="13"/>
      <c r="D575" s="13"/>
      <c r="E575" s="13"/>
      <c r="F575" s="13"/>
    </row>
    <row r="576" spans="1:6" x14ac:dyDescent="0.75">
      <c r="A576" s="13"/>
      <c r="B576" s="13"/>
      <c r="C576" s="13"/>
      <c r="D576" s="13"/>
      <c r="E576" s="13"/>
      <c r="F576" s="13"/>
    </row>
    <row r="577" spans="1:6" x14ac:dyDescent="0.75">
      <c r="A577" s="13"/>
      <c r="B577" s="13"/>
      <c r="C577" s="13"/>
      <c r="D577" s="13"/>
      <c r="E577" s="13"/>
      <c r="F577" s="13"/>
    </row>
    <row r="578" spans="1:6" x14ac:dyDescent="0.75">
      <c r="A578" s="13"/>
      <c r="B578" s="13"/>
      <c r="C578" s="13"/>
      <c r="D578" s="13"/>
      <c r="E578" s="13"/>
      <c r="F578" s="13"/>
    </row>
    <row r="579" spans="1:6" x14ac:dyDescent="0.75">
      <c r="A579" s="13"/>
      <c r="B579" s="13"/>
      <c r="C579" s="13"/>
      <c r="D579" s="13"/>
      <c r="E579" s="13"/>
      <c r="F579" s="13"/>
    </row>
    <row r="580" spans="1:6" x14ac:dyDescent="0.75">
      <c r="A580" s="13"/>
      <c r="B580" s="13"/>
      <c r="C580" s="13"/>
      <c r="D580" s="13"/>
      <c r="E580" s="13"/>
      <c r="F580" s="13"/>
    </row>
    <row r="581" spans="1:6" x14ac:dyDescent="0.75">
      <c r="A581" s="13"/>
      <c r="B581" s="13"/>
      <c r="C581" s="13"/>
      <c r="D581" s="13"/>
      <c r="E581" s="13"/>
      <c r="F581" s="13"/>
    </row>
    <row r="582" spans="1:6" x14ac:dyDescent="0.75">
      <c r="A582" s="13"/>
      <c r="B582" s="13"/>
      <c r="C582" s="13"/>
      <c r="D582" s="13"/>
      <c r="E582" s="13"/>
      <c r="F582" s="13"/>
    </row>
    <row r="583" spans="1:6" x14ac:dyDescent="0.75">
      <c r="A583" s="13"/>
      <c r="B583" s="13"/>
      <c r="C583" s="13"/>
      <c r="D583" s="13"/>
      <c r="E583" s="13"/>
      <c r="F583" s="13"/>
    </row>
    <row r="584" spans="1:6" x14ac:dyDescent="0.75">
      <c r="A584" s="13"/>
      <c r="B584" s="13"/>
      <c r="C584" s="13"/>
      <c r="D584" s="13"/>
      <c r="E584" s="13"/>
      <c r="F584" s="13"/>
    </row>
    <row r="585" spans="1:6" x14ac:dyDescent="0.75">
      <c r="A585" s="13"/>
      <c r="B585" s="13"/>
      <c r="C585" s="13"/>
      <c r="D585" s="13"/>
      <c r="E585" s="13"/>
      <c r="F585" s="13"/>
    </row>
    <row r="586" spans="1:6" x14ac:dyDescent="0.75">
      <c r="A586" s="13"/>
      <c r="B586" s="13"/>
      <c r="C586" s="13"/>
      <c r="D586" s="13"/>
      <c r="E586" s="13"/>
      <c r="F586" s="13"/>
    </row>
    <row r="587" spans="1:6" x14ac:dyDescent="0.75">
      <c r="A587" s="13"/>
      <c r="B587" s="13"/>
      <c r="C587" s="13"/>
      <c r="D587" s="13"/>
      <c r="E587" s="13"/>
      <c r="F587" s="13"/>
    </row>
    <row r="588" spans="1:6" x14ac:dyDescent="0.75">
      <c r="A588" s="13"/>
      <c r="B588" s="13"/>
      <c r="C588" s="13"/>
      <c r="D588" s="13"/>
      <c r="E588" s="13"/>
      <c r="F588" s="13"/>
    </row>
    <row r="589" spans="1:6" x14ac:dyDescent="0.75">
      <c r="A589" s="13"/>
      <c r="B589" s="13"/>
      <c r="C589" s="13"/>
      <c r="D589" s="13"/>
      <c r="E589" s="13"/>
      <c r="F589" s="13"/>
    </row>
    <row r="590" spans="1:6" x14ac:dyDescent="0.75">
      <c r="A590" s="13"/>
      <c r="B590" s="13"/>
      <c r="C590" s="13"/>
      <c r="D590" s="13"/>
      <c r="E590" s="13"/>
      <c r="F590" s="13"/>
    </row>
    <row r="591" spans="1:6" x14ac:dyDescent="0.75">
      <c r="A591" s="13"/>
      <c r="B591" s="13"/>
      <c r="C591" s="13"/>
      <c r="D591" s="13"/>
      <c r="E591" s="13"/>
      <c r="F591" s="13"/>
    </row>
    <row r="592" spans="1:6" x14ac:dyDescent="0.75">
      <c r="A592" s="13"/>
      <c r="B592" s="13"/>
      <c r="C592" s="13"/>
      <c r="D592" s="13"/>
      <c r="E592" s="13"/>
      <c r="F592" s="13"/>
    </row>
    <row r="593" spans="1:6" x14ac:dyDescent="0.75">
      <c r="A593" s="13"/>
      <c r="B593" s="13"/>
      <c r="C593" s="13"/>
      <c r="D593" s="13"/>
      <c r="E593" s="13"/>
      <c r="F593" s="13"/>
    </row>
    <row r="594" spans="1:6" x14ac:dyDescent="0.75">
      <c r="A594" s="13"/>
      <c r="B594" s="13"/>
      <c r="C594" s="13"/>
      <c r="D594" s="13"/>
      <c r="E594" s="13"/>
      <c r="F594" s="13"/>
    </row>
    <row r="595" spans="1:6" x14ac:dyDescent="0.75">
      <c r="A595" s="13"/>
      <c r="B595" s="13"/>
      <c r="C595" s="13"/>
      <c r="D595" s="13"/>
      <c r="E595" s="13"/>
      <c r="F595" s="13"/>
    </row>
    <row r="596" spans="1:6" x14ac:dyDescent="0.75">
      <c r="A596" s="13"/>
      <c r="B596" s="13"/>
      <c r="C596" s="13"/>
      <c r="D596" s="13"/>
      <c r="E596" s="13"/>
      <c r="F596" s="13"/>
    </row>
    <row r="597" spans="1:6" x14ac:dyDescent="0.75">
      <c r="A597" s="13"/>
      <c r="B597" s="13"/>
      <c r="C597" s="13"/>
      <c r="D597" s="13"/>
      <c r="E597" s="13"/>
      <c r="F597" s="13"/>
    </row>
    <row r="598" spans="1:6" x14ac:dyDescent="0.75">
      <c r="A598" s="13"/>
      <c r="B598" s="13"/>
      <c r="C598" s="13"/>
      <c r="D598" s="13"/>
      <c r="E598" s="13"/>
      <c r="F598" s="13"/>
    </row>
  </sheetData>
  <autoFilter ref="A1:F1" xr:uid="{00000000-0001-0000-0800-000000000000}"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5"/>
  <sheetViews>
    <sheetView topLeftCell="B1" workbookViewId="0">
      <selection activeCell="I18" sqref="I18"/>
    </sheetView>
  </sheetViews>
  <sheetFormatPr defaultColWidth="11.453125" defaultRowHeight="14.75" x14ac:dyDescent="0.75"/>
  <cols>
    <col min="1" max="1" width="22.7265625" bestFit="1" customWidth="1"/>
    <col min="2" max="2" width="17" customWidth="1"/>
    <col min="13" max="13" width="13" customWidth="1"/>
  </cols>
  <sheetData>
    <row r="1" spans="1:9" x14ac:dyDescent="0.75">
      <c r="A1" s="2" t="s">
        <v>36</v>
      </c>
      <c r="B1" s="2" t="s">
        <v>42</v>
      </c>
      <c r="C1" s="2" t="s">
        <v>39</v>
      </c>
      <c r="D1" s="2" t="s">
        <v>43</v>
      </c>
      <c r="E1" s="2" t="s">
        <v>37</v>
      </c>
      <c r="F1" s="2" t="s">
        <v>40</v>
      </c>
      <c r="G1" s="2" t="s">
        <v>41</v>
      </c>
      <c r="H1" s="2" t="s">
        <v>44</v>
      </c>
      <c r="I1" s="2" t="s">
        <v>38</v>
      </c>
    </row>
    <row r="2" spans="1:9" x14ac:dyDescent="0.75">
      <c r="A2" s="2" t="s">
        <v>3</v>
      </c>
      <c r="B2" s="16" t="s">
        <v>47</v>
      </c>
      <c r="C2" s="17">
        <v>6.7054328597356161E-2</v>
      </c>
      <c r="D2" s="17">
        <v>7.5436119672025681E-2</v>
      </c>
      <c r="E2" s="17">
        <v>0.30628935261827978</v>
      </c>
      <c r="F2" s="17">
        <v>0.20719573853589512</v>
      </c>
      <c r="G2" s="17">
        <v>6.0296855765650227E-2</v>
      </c>
      <c r="H2" s="17">
        <v>0.20500930960321076</v>
      </c>
      <c r="I2" s="17">
        <v>7.8718295207582334E-2</v>
      </c>
    </row>
    <row r="3" spans="1:9" x14ac:dyDescent="0.75">
      <c r="A3" s="2" t="s">
        <v>3</v>
      </c>
      <c r="B3" s="16" t="s">
        <v>48</v>
      </c>
      <c r="C3" s="17">
        <v>2.7909442556907946E-2</v>
      </c>
      <c r="D3" s="17">
        <v>3.1398122876521439E-2</v>
      </c>
      <c r="E3" s="17">
        <v>0.36403410033997252</v>
      </c>
      <c r="F3" s="17">
        <v>0.24625836199468729</v>
      </c>
      <c r="G3" s="17">
        <v>5.7738725384256832E-2</v>
      </c>
      <c r="H3" s="17">
        <v>0.19631166630647323</v>
      </c>
      <c r="I3" s="17">
        <v>7.6349580541180684E-2</v>
      </c>
    </row>
    <row r="4" spans="1:9" x14ac:dyDescent="0.75">
      <c r="A4" s="2" t="s">
        <v>3</v>
      </c>
      <c r="B4" s="16" t="s">
        <v>83</v>
      </c>
      <c r="C4" s="17">
        <v>3.4042355146030698E-2</v>
      </c>
      <c r="D4" s="17">
        <v>3.829764953928453E-2</v>
      </c>
      <c r="E4" s="17">
        <v>0.42171772129711943</v>
      </c>
      <c r="F4" s="17">
        <v>0.28527963499511022</v>
      </c>
      <c r="G4" s="17">
        <v>4.9080963904139192E-2</v>
      </c>
      <c r="H4" s="17">
        <v>0.16687527727407325</v>
      </c>
      <c r="I4" s="17">
        <v>4.7063978442426491E-3</v>
      </c>
    </row>
    <row r="5" spans="1:9" x14ac:dyDescent="0.75">
      <c r="A5" s="2" t="s">
        <v>3</v>
      </c>
      <c r="B5" s="16" t="s">
        <v>51</v>
      </c>
      <c r="C5" s="17">
        <v>0.11491394565159173</v>
      </c>
      <c r="D5" s="17">
        <v>0.12927818885804068</v>
      </c>
      <c r="E5" s="17">
        <v>0.28041441938045258</v>
      </c>
      <c r="F5" s="17">
        <v>0.18969210722795324</v>
      </c>
      <c r="G5" s="17">
        <v>4.6593656601620084E-2</v>
      </c>
      <c r="H5" s="17">
        <v>0.15841843244550829</v>
      </c>
      <c r="I5" s="17">
        <v>8.0689249834833277E-2</v>
      </c>
    </row>
    <row r="6" spans="1:9" x14ac:dyDescent="0.75">
      <c r="A6" s="2" t="s">
        <v>3</v>
      </c>
      <c r="B6" s="16" t="s">
        <v>82</v>
      </c>
      <c r="C6" s="17">
        <v>0.13017144716540446</v>
      </c>
      <c r="D6" s="17">
        <v>0.14644287806108003</v>
      </c>
      <c r="E6" s="17">
        <v>0.26883060564135397</v>
      </c>
      <c r="F6" s="17">
        <v>0.18185599793385709</v>
      </c>
      <c r="G6" s="17">
        <v>4.5556946344323314E-2</v>
      </c>
      <c r="H6" s="17">
        <v>0.15489361757069928</v>
      </c>
      <c r="I6" s="17">
        <v>7.2248507283281915E-2</v>
      </c>
    </row>
    <row r="7" spans="1:9" x14ac:dyDescent="0.75">
      <c r="A7" s="2" t="s">
        <v>3</v>
      </c>
      <c r="B7" s="16" t="s">
        <v>81</v>
      </c>
      <c r="C7" s="17">
        <v>4.110185231432853E-2</v>
      </c>
      <c r="D7" s="17">
        <v>4.6239583853619592E-2</v>
      </c>
      <c r="E7" s="17">
        <v>0.44487462684163975</v>
      </c>
      <c r="F7" s="17">
        <v>0.30094460051052102</v>
      </c>
      <c r="G7" s="17">
        <v>2.4014346826779553E-2</v>
      </c>
      <c r="H7" s="17">
        <v>8.1648779211050487E-2</v>
      </c>
      <c r="I7" s="17">
        <v>6.1176210442061008E-2</v>
      </c>
    </row>
    <row r="8" spans="1:9" x14ac:dyDescent="0.75">
      <c r="A8" s="2" t="s">
        <v>3</v>
      </c>
      <c r="B8" s="16" t="s">
        <v>80</v>
      </c>
      <c r="C8" s="17">
        <v>0.20999040898973831</v>
      </c>
      <c r="D8" s="17">
        <v>0.23623921011345561</v>
      </c>
      <c r="E8" s="17">
        <v>0.23162336811373829</v>
      </c>
      <c r="F8" s="17">
        <v>0.1566863960769406</v>
      </c>
      <c r="G8" s="17">
        <v>2.4238133880751557E-2</v>
      </c>
      <c r="H8" s="17">
        <v>8.2409655194555287E-2</v>
      </c>
      <c r="I8" s="17">
        <v>5.8812827630820408E-2</v>
      </c>
    </row>
    <row r="9" spans="1:9" x14ac:dyDescent="0.75">
      <c r="A9" s="2" t="s">
        <v>5</v>
      </c>
      <c r="B9" s="16" t="s">
        <v>47</v>
      </c>
      <c r="C9" s="17">
        <v>0.11829441990318748</v>
      </c>
      <c r="D9" s="17">
        <v>0.13308122239108591</v>
      </c>
      <c r="E9" s="17">
        <v>0.17370068033647915</v>
      </c>
      <c r="F9" s="17">
        <v>0.11750340140408884</v>
      </c>
      <c r="G9" s="17">
        <v>9.5628529865338555E-2</v>
      </c>
      <c r="H9" s="17">
        <v>0.32513700154215108</v>
      </c>
      <c r="I9" s="17">
        <v>3.6654744557668928E-2</v>
      </c>
    </row>
    <row r="10" spans="1:9" x14ac:dyDescent="0.75">
      <c r="A10" s="2" t="s">
        <v>5</v>
      </c>
      <c r="B10" s="16" t="s">
        <v>48</v>
      </c>
      <c r="C10" s="17">
        <v>0.19555329687742318</v>
      </c>
      <c r="D10" s="17">
        <v>0.21999745898710107</v>
      </c>
      <c r="E10" s="17">
        <v>0.15578779522534356</v>
      </c>
      <c r="F10" s="17">
        <v>0.10538586147596769</v>
      </c>
      <c r="G10" s="17">
        <v>5.7112679788606208E-2</v>
      </c>
      <c r="H10" s="17">
        <v>0.19418311128126112</v>
      </c>
      <c r="I10" s="17">
        <v>7.1979796364297077E-2</v>
      </c>
    </row>
    <row r="11" spans="1:9" x14ac:dyDescent="0.75">
      <c r="A11" s="2" t="s">
        <v>5</v>
      </c>
      <c r="B11" s="16" t="s">
        <v>83</v>
      </c>
      <c r="C11" s="17">
        <v>0.20126507570074506</v>
      </c>
      <c r="D11" s="17">
        <v>0.22642321016333819</v>
      </c>
      <c r="E11" s="17">
        <v>0.14763584849978093</v>
      </c>
      <c r="F11" s="17">
        <v>9.9871309279263576E-2</v>
      </c>
      <c r="G11" s="17">
        <v>4.7161545623550238E-2</v>
      </c>
      <c r="H11" s="17">
        <v>0.16034925512007081</v>
      </c>
      <c r="I11" s="17">
        <v>0.11729375561325117</v>
      </c>
    </row>
    <row r="12" spans="1:9" x14ac:dyDescent="0.75">
      <c r="A12" s="2" t="s">
        <v>5</v>
      </c>
      <c r="B12" s="16" t="s">
        <v>51</v>
      </c>
      <c r="C12" s="17">
        <v>0.23863045979375577</v>
      </c>
      <c r="D12" s="17">
        <v>0.26845926726797525</v>
      </c>
      <c r="E12" s="17">
        <v>0.11636254992045941</v>
      </c>
      <c r="F12" s="17">
        <v>7.8715842593251956E-2</v>
      </c>
      <c r="G12" s="17">
        <v>5.2768566840669863E-2</v>
      </c>
      <c r="H12" s="17">
        <v>0.17941312725827754</v>
      </c>
      <c r="I12" s="17">
        <v>6.565018632561026E-2</v>
      </c>
    </row>
    <row r="13" spans="1:9" x14ac:dyDescent="0.75">
      <c r="A13" s="2" t="s">
        <v>5</v>
      </c>
      <c r="B13" s="16" t="s">
        <v>50</v>
      </c>
      <c r="C13" s="17">
        <v>0.16201996161493473</v>
      </c>
      <c r="D13" s="17">
        <v>0.18227245681680157</v>
      </c>
      <c r="E13" s="17">
        <v>0.13725422522240899</v>
      </c>
      <c r="F13" s="17">
        <v>9.2848446473982563E-2</v>
      </c>
      <c r="G13" s="17">
        <v>7.7651690591288722E-2</v>
      </c>
      <c r="H13" s="17">
        <v>0.26401574801038163</v>
      </c>
      <c r="I13" s="17">
        <v>8.3937471270201791E-2</v>
      </c>
    </row>
    <row r="14" spans="1:9" x14ac:dyDescent="0.75">
      <c r="A14" s="2" t="s">
        <v>5</v>
      </c>
      <c r="B14" s="16" t="s">
        <v>82</v>
      </c>
      <c r="C14" s="17">
        <v>0.17531134791962372</v>
      </c>
      <c r="D14" s="17">
        <v>0.19722526640957669</v>
      </c>
      <c r="E14" s="17">
        <v>0.21808861786249767</v>
      </c>
      <c r="F14" s="17">
        <v>0.14753053561286605</v>
      </c>
      <c r="G14" s="17">
        <v>5.5597733002582146E-2</v>
      </c>
      <c r="H14" s="17">
        <v>0.18903229220877932</v>
      </c>
      <c r="I14" s="17">
        <v>1.7214206984074387E-2</v>
      </c>
    </row>
    <row r="15" spans="1:9" x14ac:dyDescent="0.75">
      <c r="A15" s="2" t="s">
        <v>5</v>
      </c>
      <c r="B15" s="16" t="s">
        <v>81</v>
      </c>
      <c r="C15" s="17">
        <v>0.1446911632273773</v>
      </c>
      <c r="D15" s="17">
        <v>0.16277755863079946</v>
      </c>
      <c r="E15" s="17">
        <v>0.2994443781757351</v>
      </c>
      <c r="F15" s="17">
        <v>0.20256531464829139</v>
      </c>
      <c r="G15" s="17">
        <v>2.2313650280068369E-2</v>
      </c>
      <c r="H15" s="17">
        <v>7.5866410952232455E-2</v>
      </c>
      <c r="I15" s="17">
        <v>9.2341524085495896E-2</v>
      </c>
    </row>
    <row r="16" spans="1:9" x14ac:dyDescent="0.75">
      <c r="A16" s="2" t="s">
        <v>5</v>
      </c>
      <c r="B16" s="16" t="s">
        <v>80</v>
      </c>
      <c r="C16" s="17">
        <v>0.32365181724692915</v>
      </c>
      <c r="D16" s="17">
        <v>0.3641082944027953</v>
      </c>
      <c r="E16" s="17">
        <v>8.8958651359901247E-2</v>
      </c>
      <c r="F16" s="17">
        <v>6.0177911214050847E-2</v>
      </c>
      <c r="G16" s="17">
        <v>2.6914789867668126E-2</v>
      </c>
      <c r="H16" s="17">
        <v>9.1510285550071624E-2</v>
      </c>
      <c r="I16" s="17">
        <v>4.4678250358583638E-2</v>
      </c>
    </row>
    <row r="17" spans="1:16" x14ac:dyDescent="0.75">
      <c r="A17" s="2" t="s">
        <v>5</v>
      </c>
      <c r="B17" s="16" t="s">
        <v>84</v>
      </c>
      <c r="C17" s="17">
        <v>0.20330419302928443</v>
      </c>
      <c r="D17" s="17">
        <v>0.22871721715794499</v>
      </c>
      <c r="E17" s="17">
        <v>8.3943545779427267E-2</v>
      </c>
      <c r="F17" s="17">
        <v>5.6785339791965504E-2</v>
      </c>
      <c r="G17" s="17">
        <v>7.1567163767542352E-2</v>
      </c>
      <c r="H17" s="17">
        <v>0.24332835680964399</v>
      </c>
      <c r="I17" s="17">
        <v>0.11235418366419148</v>
      </c>
    </row>
    <row r="18" spans="1:16" x14ac:dyDescent="0.75">
      <c r="A18" s="2" t="s">
        <v>55</v>
      </c>
      <c r="B18" s="16" t="s">
        <v>47</v>
      </c>
      <c r="C18" s="17">
        <v>0.11671001955980406</v>
      </c>
      <c r="D18" s="17">
        <v>0.13129877200477957</v>
      </c>
      <c r="E18" s="17">
        <v>0.29404952046801697</v>
      </c>
      <c r="F18" s="17">
        <v>0.19891585208130561</v>
      </c>
      <c r="G18" s="17">
        <v>3.7520039439887208E-2</v>
      </c>
      <c r="H18" s="17">
        <v>0.12756813409561651</v>
      </c>
      <c r="I18" s="17">
        <v>9.393766235059009E-2</v>
      </c>
    </row>
    <row r="19" spans="1:16" x14ac:dyDescent="0.75">
      <c r="A19" s="2" t="s">
        <v>55</v>
      </c>
      <c r="B19" s="16" t="s">
        <v>48</v>
      </c>
      <c r="C19" s="17">
        <v>0.10450514425914602</v>
      </c>
      <c r="D19" s="17">
        <v>0.11756828729153927</v>
      </c>
      <c r="E19" s="17">
        <v>0.34711445966509791</v>
      </c>
      <c r="F19" s="17">
        <v>0.23481272271462506</v>
      </c>
      <c r="G19" s="17">
        <v>4.0424585074272684E-2</v>
      </c>
      <c r="H19" s="17">
        <v>0.13744358925252712</v>
      </c>
      <c r="I19" s="17">
        <v>1.8131211742791975E-2</v>
      </c>
    </row>
    <row r="20" spans="1:16" x14ac:dyDescent="0.75">
      <c r="A20" s="2" t="s">
        <v>55</v>
      </c>
      <c r="B20" s="16" t="s">
        <v>83</v>
      </c>
      <c r="C20" s="17">
        <v>6.7860216292198822E-2</v>
      </c>
      <c r="D20" s="17">
        <v>7.6342743328723664E-2</v>
      </c>
      <c r="E20" s="17">
        <v>0.41523074310852559</v>
      </c>
      <c r="F20" s="17">
        <v>0.28089138504400263</v>
      </c>
      <c r="G20" s="17">
        <v>3.1937761223927677E-2</v>
      </c>
      <c r="H20" s="17">
        <v>0.10858838816135409</v>
      </c>
      <c r="I20" s="17">
        <v>1.9148762841267541E-2</v>
      </c>
    </row>
    <row r="21" spans="1:16" x14ac:dyDescent="0.75">
      <c r="A21" s="2" t="s">
        <v>55</v>
      </c>
      <c r="B21" s="16" t="s">
        <v>50</v>
      </c>
      <c r="C21" s="17">
        <v>8.5157730965692124E-2</v>
      </c>
      <c r="D21" s="17">
        <v>9.580244733640364E-2</v>
      </c>
      <c r="E21" s="17">
        <v>0.35973878257713837</v>
      </c>
      <c r="F21" s="17">
        <v>0.24335270586100535</v>
      </c>
      <c r="G21" s="17">
        <v>4.8518805610805897E-2</v>
      </c>
      <c r="H21" s="17">
        <v>0.16496393907674006</v>
      </c>
      <c r="I21" s="17">
        <v>2.4655885722146831E-3</v>
      </c>
    </row>
    <row r="22" spans="1:16" x14ac:dyDescent="0.75">
      <c r="A22" s="2" t="s">
        <v>55</v>
      </c>
      <c r="B22" s="16" t="s">
        <v>82</v>
      </c>
      <c r="C22" s="17">
        <v>2.0393817683646027E-2</v>
      </c>
      <c r="D22" s="17">
        <v>2.2943044894101778E-2</v>
      </c>
      <c r="E22" s="17">
        <v>0.42156298848829271</v>
      </c>
      <c r="F22" s="17">
        <v>0.28517496280090393</v>
      </c>
      <c r="G22" s="17">
        <v>3.6291874741994828E-2</v>
      </c>
      <c r="H22" s="17">
        <v>0.12339237412278242</v>
      </c>
      <c r="I22" s="17">
        <v>9.0240937268278421E-2</v>
      </c>
    </row>
    <row r="23" spans="1:16" x14ac:dyDescent="0.75">
      <c r="A23" s="2" t="s">
        <v>55</v>
      </c>
      <c r="B23" s="16" t="s">
        <v>81</v>
      </c>
      <c r="C23" s="17">
        <v>0.13429110054740803</v>
      </c>
      <c r="D23" s="17">
        <v>0.15107748811583402</v>
      </c>
      <c r="E23" s="17">
        <v>0.33064392778036844</v>
      </c>
      <c r="F23" s="17">
        <v>0.22367089232201395</v>
      </c>
      <c r="G23" s="17">
        <v>7.6934049676930941E-3</v>
      </c>
      <c r="H23" s="17">
        <v>2.615757689015652E-2</v>
      </c>
      <c r="I23" s="17">
        <v>0.12646560937652584</v>
      </c>
    </row>
    <row r="24" spans="1:16" x14ac:dyDescent="0.75">
      <c r="A24" s="2" t="s">
        <v>55</v>
      </c>
      <c r="B24" s="16" t="s">
        <v>84</v>
      </c>
      <c r="C24" s="17">
        <v>0.18299048501183199</v>
      </c>
      <c r="D24" s="17">
        <v>0.20586429563831099</v>
      </c>
      <c r="E24" s="17">
        <v>0.24734592162408053</v>
      </c>
      <c r="F24" s="17">
        <v>0.16732224109864272</v>
      </c>
      <c r="G24" s="17">
        <v>4.1171700309435962E-2</v>
      </c>
      <c r="H24" s="17">
        <v>0.13998378105208226</v>
      </c>
      <c r="I24" s="17">
        <v>1.5321575265615506E-2</v>
      </c>
    </row>
    <row r="25" spans="1:16" x14ac:dyDescent="0.75">
      <c r="A25" s="2" t="s">
        <v>55</v>
      </c>
      <c r="B25" s="16" t="s">
        <v>80</v>
      </c>
      <c r="C25" s="17">
        <v>0.2008165921559194</v>
      </c>
      <c r="D25" s="17">
        <v>0.22591866617540934</v>
      </c>
      <c r="E25" s="17">
        <v>0.24652142026538698</v>
      </c>
      <c r="F25" s="17">
        <v>0.16676449017952649</v>
      </c>
      <c r="G25" s="17">
        <v>1.7273194846186293E-2</v>
      </c>
      <c r="H25" s="17">
        <v>5.8728862477033392E-2</v>
      </c>
      <c r="I25" s="17">
        <v>8.3976773900538149E-2</v>
      </c>
    </row>
    <row r="26" spans="1:16" x14ac:dyDescent="0.75">
      <c r="A26" s="2" t="s">
        <v>55</v>
      </c>
      <c r="B26" s="16" t="s">
        <v>46</v>
      </c>
      <c r="C26" s="17">
        <v>0.13716940008712156</v>
      </c>
      <c r="D26" s="17">
        <v>0.15431557509801175</v>
      </c>
      <c r="E26" s="17">
        <v>0.32316302015955278</v>
      </c>
      <c r="F26" s="17">
        <v>0.21861027834322688</v>
      </c>
      <c r="G26" s="17">
        <v>2.0907073268026641E-2</v>
      </c>
      <c r="H26" s="17">
        <v>7.108404911129057E-2</v>
      </c>
      <c r="I26" s="17">
        <v>7.4750603932769888E-2</v>
      </c>
    </row>
    <row r="27" spans="1:16" x14ac:dyDescent="0.75">
      <c r="A27" s="2" t="s">
        <v>7</v>
      </c>
      <c r="B27" s="16" t="s">
        <v>49</v>
      </c>
      <c r="C27" s="17">
        <v>5.9683157133480193E-2</v>
      </c>
      <c r="D27" s="17">
        <v>6.7143551775165219E-2</v>
      </c>
      <c r="E27" s="17">
        <v>0.2612437531360659</v>
      </c>
      <c r="F27" s="17">
        <v>0.17672371535675047</v>
      </c>
      <c r="G27" s="17">
        <v>8.5474822787833138E-2</v>
      </c>
      <c r="H27" s="17">
        <v>0.29061439747863266</v>
      </c>
      <c r="I27" s="17">
        <v>5.9116602332072388E-2</v>
      </c>
    </row>
    <row r="28" spans="1:16" x14ac:dyDescent="0.75">
      <c r="A28" s="2" t="s">
        <v>7</v>
      </c>
      <c r="B28" s="16" t="s">
        <v>48</v>
      </c>
      <c r="C28" s="17">
        <v>0.18210506856898881</v>
      </c>
      <c r="D28" s="17">
        <v>0.20486820214011239</v>
      </c>
      <c r="E28" s="17">
        <v>0.14181504414404783</v>
      </c>
      <c r="F28" s="17">
        <v>9.5933706332738233E-2</v>
      </c>
      <c r="G28" s="17">
        <v>5.6446026515909666E-2</v>
      </c>
      <c r="H28" s="17">
        <v>0.19191649015409287</v>
      </c>
      <c r="I28" s="17">
        <v>0.1269154621441102</v>
      </c>
    </row>
    <row r="29" spans="1:16" x14ac:dyDescent="0.75">
      <c r="A29" s="2" t="s">
        <v>7</v>
      </c>
      <c r="B29" s="16" t="s">
        <v>81</v>
      </c>
      <c r="C29" s="17">
        <f>18.2105068568989%-0.08</f>
        <v>0.102105068568989</v>
      </c>
      <c r="D29" s="17">
        <f>20.4868202140112%-0.08</f>
        <v>0.124868202140112</v>
      </c>
      <c r="E29" s="17">
        <f>0.09+12.691546214411%+14.1815044144048%</f>
        <v>0.358730506288158</v>
      </c>
      <c r="F29" s="17">
        <f>0.14+9.59337063327382%</f>
        <v>0.23593370633273819</v>
      </c>
      <c r="G29" s="17">
        <f>5.64460265159097%-0.02</f>
        <v>3.644602651590971E-2</v>
      </c>
      <c r="H29" s="17">
        <f>19.1916490154093%-0.05</f>
        <v>0.14191649015409302</v>
      </c>
      <c r="I29" s="17">
        <v>0</v>
      </c>
    </row>
    <row r="30" spans="1:16" x14ac:dyDescent="0.75">
      <c r="A30" s="2" t="s">
        <v>8</v>
      </c>
      <c r="B30" s="16" t="s">
        <v>47</v>
      </c>
      <c r="C30" s="17">
        <v>0.12630232287135024</v>
      </c>
      <c r="D30" s="17">
        <v>0.14209011323026902</v>
      </c>
      <c r="E30" s="17">
        <v>0.30473335251243933</v>
      </c>
      <c r="F30" s="17">
        <v>0.20614315022900306</v>
      </c>
      <c r="G30" s="17">
        <v>4.7955590433630679E-2</v>
      </c>
      <c r="H30" s="17">
        <v>0.16304900747434431</v>
      </c>
      <c r="I30" s="17">
        <v>9.7264632489633129E-3</v>
      </c>
      <c r="J30" s="17"/>
      <c r="K30" s="17"/>
      <c r="L30" s="17"/>
      <c r="M30" s="17"/>
      <c r="N30" s="17"/>
      <c r="O30" s="17"/>
      <c r="P30" s="17"/>
    </row>
    <row r="31" spans="1:16" x14ac:dyDescent="0.75">
      <c r="A31" s="2" t="s">
        <v>8</v>
      </c>
      <c r="B31" s="16" t="s">
        <v>48</v>
      </c>
      <c r="C31" s="17">
        <v>8.3332496312558499E-2</v>
      </c>
      <c r="D31" s="17">
        <v>9.374905835162832E-2</v>
      </c>
      <c r="E31" s="17">
        <v>0.33631003888042321</v>
      </c>
      <c r="F31" s="17">
        <v>0.22750384983087452</v>
      </c>
      <c r="G31" s="17">
        <v>4.0851083158522254E-2</v>
      </c>
      <c r="H31" s="17">
        <v>0.13889368273897565</v>
      </c>
      <c r="I31" s="17">
        <v>7.9359790727017487E-2</v>
      </c>
      <c r="J31" s="23"/>
    </row>
    <row r="32" spans="1:16" x14ac:dyDescent="0.75">
      <c r="A32" s="2" t="s">
        <v>8</v>
      </c>
      <c r="B32" s="16" t="s">
        <v>83</v>
      </c>
      <c r="C32" s="17">
        <v>9.6146761501323993E-2</v>
      </c>
      <c r="D32" s="17">
        <v>0.10816510668898949</v>
      </c>
      <c r="E32" s="17">
        <v>0.36278934310701738</v>
      </c>
      <c r="F32" s="17">
        <v>0.24541632033710001</v>
      </c>
      <c r="G32" s="17">
        <v>2.9298785903157196E-2</v>
      </c>
      <c r="H32" s="17">
        <v>9.9615872070734468E-2</v>
      </c>
      <c r="I32" s="17">
        <v>5.8567810391677577E-2</v>
      </c>
    </row>
    <row r="33" spans="1:9" x14ac:dyDescent="0.75">
      <c r="A33" s="2" t="s">
        <v>8</v>
      </c>
      <c r="B33" s="16" t="s">
        <v>50</v>
      </c>
      <c r="C33" s="17">
        <v>7.7218842342198363E-2</v>
      </c>
      <c r="D33" s="17">
        <v>8.6871197634973155E-2</v>
      </c>
      <c r="E33" s="17">
        <v>0.34407271791554167</v>
      </c>
      <c r="F33" s="17">
        <v>0.2327550738840429</v>
      </c>
      <c r="G33" s="17">
        <v>5.6134364920350413E-2</v>
      </c>
      <c r="H33" s="17">
        <v>0.1908568407291914</v>
      </c>
      <c r="I33" s="17">
        <v>1.2090962573702013E-2</v>
      </c>
    </row>
    <row r="34" spans="1:9" x14ac:dyDescent="0.75">
      <c r="A34" s="2" t="s">
        <v>8</v>
      </c>
      <c r="B34" s="16" t="s">
        <v>51</v>
      </c>
      <c r="C34" s="17">
        <v>2.5545520791053263E-2</v>
      </c>
      <c r="D34" s="17">
        <v>2.8738710889934922E-2</v>
      </c>
      <c r="E34" s="17">
        <v>0.39574327486936811</v>
      </c>
      <c r="F34" s="17">
        <v>0.26770868594104313</v>
      </c>
      <c r="G34" s="17">
        <v>5.2280723441505118E-2</v>
      </c>
      <c r="H34" s="17">
        <v>0.17775445970111739</v>
      </c>
      <c r="I34" s="17">
        <v>5.2228624365978082E-2</v>
      </c>
    </row>
    <row r="35" spans="1:9" x14ac:dyDescent="0.75">
      <c r="A35" s="2" t="s">
        <v>8</v>
      </c>
      <c r="B35" s="16" t="s">
        <v>86</v>
      </c>
      <c r="C35" s="17">
        <v>0.11268643883118748</v>
      </c>
      <c r="D35" s="17">
        <v>0.12677224368508591</v>
      </c>
      <c r="E35" s="17">
        <v>0.28586022668984318</v>
      </c>
      <c r="F35" s="17">
        <v>0.19337603570195275</v>
      </c>
      <c r="G35" s="17">
        <v>6.3691779490765849E-2</v>
      </c>
      <c r="H35" s="17">
        <v>0.21655205026860389</v>
      </c>
      <c r="I35" s="17">
        <v>1.0612253325609222E-3</v>
      </c>
    </row>
    <row r="36" spans="1:9" x14ac:dyDescent="0.75">
      <c r="A36" s="2" t="s">
        <v>8</v>
      </c>
      <c r="B36" s="16" t="s">
        <v>82</v>
      </c>
      <c r="C36" s="17">
        <v>9.0698947529067146E-3</v>
      </c>
      <c r="D36" s="17">
        <v>1.0203631597020054E-2</v>
      </c>
      <c r="E36" s="17">
        <v>0.44701294203690162</v>
      </c>
      <c r="F36" s="17">
        <v>0.30239110784849227</v>
      </c>
      <c r="G36" s="17">
        <v>4.6779017857041666E-2</v>
      </c>
      <c r="H36" s="17">
        <v>0.15904866071394166</v>
      </c>
      <c r="I36" s="17">
        <v>2.54947451936961E-2</v>
      </c>
    </row>
    <row r="37" spans="1:9" x14ac:dyDescent="0.75">
      <c r="A37" s="2" t="s">
        <v>8</v>
      </c>
      <c r="B37" s="16" t="s">
        <v>81</v>
      </c>
      <c r="C37" s="17">
        <v>7.6113636703146595E-2</v>
      </c>
      <c r="D37" s="17">
        <v>8.5627841291039911E-2</v>
      </c>
      <c r="E37" s="17">
        <v>0.42412491508516487</v>
      </c>
      <c r="F37" s="17">
        <v>0.28690803079290567</v>
      </c>
      <c r="G37" s="17">
        <v>2.4704135090902253E-2</v>
      </c>
      <c r="H37" s="17">
        <v>8.3994059309067656E-2</v>
      </c>
      <c r="I37" s="17">
        <v>1.8527381727773018E-2</v>
      </c>
    </row>
    <row r="38" spans="1:9" x14ac:dyDescent="0.75">
      <c r="A38" s="2" t="s">
        <v>8</v>
      </c>
      <c r="B38" s="16" t="s">
        <v>46</v>
      </c>
      <c r="C38" s="17">
        <v>0.19976601306744765</v>
      </c>
      <c r="D38" s="17">
        <v>0.22473676470087858</v>
      </c>
      <c r="E38" s="17">
        <v>0.28579475774704616</v>
      </c>
      <c r="F38" s="17">
        <v>0.19333174788770768</v>
      </c>
      <c r="G38" s="17">
        <v>2.1344334337710231E-2</v>
      </c>
      <c r="H38" s="17">
        <v>7.2570736748214779E-2</v>
      </c>
      <c r="I38" s="17">
        <v>2.4556455109948599E-3</v>
      </c>
    </row>
    <row r="39" spans="1:9" x14ac:dyDescent="0.75">
      <c r="A39" s="2" t="s">
        <v>8</v>
      </c>
      <c r="B39" s="16" t="s">
        <v>80</v>
      </c>
      <c r="C39" s="17">
        <v>0.14029375837452707</v>
      </c>
      <c r="D39" s="17">
        <v>0.15783047817134296</v>
      </c>
      <c r="E39" s="17">
        <v>0.30514689498391834</v>
      </c>
      <c r="F39" s="17">
        <v>0.20642289954794477</v>
      </c>
      <c r="G39" s="17">
        <v>2.6375133151346531E-2</v>
      </c>
      <c r="H39" s="17">
        <v>8.9675452714578205E-2</v>
      </c>
      <c r="I39" s="17">
        <v>7.425538305634205E-2</v>
      </c>
    </row>
    <row r="40" spans="1:9" x14ac:dyDescent="0.75">
      <c r="A40" s="2" t="s">
        <v>8</v>
      </c>
      <c r="B40" s="16" t="s">
        <v>84</v>
      </c>
      <c r="C40" s="17">
        <v>6.1511832048612221E-2</v>
      </c>
      <c r="D40" s="17">
        <v>6.9200811054688741E-2</v>
      </c>
      <c r="E40" s="17">
        <v>0.30241182990876753</v>
      </c>
      <c r="F40" s="17">
        <v>0.20457270846769568</v>
      </c>
      <c r="G40" s="17">
        <v>6.1286085675857083E-2</v>
      </c>
      <c r="H40" s="17">
        <v>0.20837269129791408</v>
      </c>
      <c r="I40" s="17">
        <v>9.2644041546464662E-2</v>
      </c>
    </row>
    <row r="41" spans="1:9" x14ac:dyDescent="0.75">
      <c r="A41" s="2" t="s">
        <v>8</v>
      </c>
      <c r="B41" s="16" t="s">
        <v>85</v>
      </c>
      <c r="C41" s="17">
        <v>0.1207491124638185</v>
      </c>
      <c r="D41" s="17">
        <v>0.13584275152179581</v>
      </c>
      <c r="E41" s="17">
        <v>0.28210787919625541</v>
      </c>
      <c r="F41" s="17">
        <v>0.1908376829857022</v>
      </c>
      <c r="G41" s="17">
        <v>5.6833536782439055E-2</v>
      </c>
      <c r="H41" s="17">
        <v>0.1932340250602928</v>
      </c>
      <c r="I41" s="17">
        <v>2.0395011989696288E-2</v>
      </c>
    </row>
    <row r="42" spans="1:9" x14ac:dyDescent="0.75">
      <c r="A42" s="2" t="s">
        <v>76</v>
      </c>
      <c r="B42" s="16" t="s">
        <v>51</v>
      </c>
      <c r="C42" s="17">
        <v>0.14527957495902274</v>
      </c>
      <c r="D42" s="17">
        <v>0.16343952182890101</v>
      </c>
      <c r="E42" s="17">
        <v>0.21567516644406459</v>
      </c>
      <c r="F42" s="17">
        <v>0.14589790671216132</v>
      </c>
      <c r="G42" s="17">
        <v>6.5372560662656981E-2</v>
      </c>
      <c r="H42" s="17">
        <v>0.22226670625303371</v>
      </c>
      <c r="I42" s="17">
        <v>4.2068563140160165E-2</v>
      </c>
    </row>
    <row r="43" spans="1:9" x14ac:dyDescent="0.75">
      <c r="A43" s="2" t="s">
        <v>76</v>
      </c>
      <c r="B43" s="16" t="s">
        <v>47</v>
      </c>
      <c r="C43" s="17">
        <v>2.9709625256487411E-2</v>
      </c>
      <c r="D43" s="17">
        <v>3.3423328413548337E-2</v>
      </c>
      <c r="E43" s="17">
        <v>0.25219081010499428</v>
      </c>
      <c r="F43" s="17">
        <v>0.17059966565926085</v>
      </c>
      <c r="G43" s="17">
        <v>8.9744301641029658E-2</v>
      </c>
      <c r="H43" s="17">
        <v>0.30513062557950088</v>
      </c>
      <c r="I43" s="17">
        <v>0.11920164334517858</v>
      </c>
    </row>
    <row r="44" spans="1:9" x14ac:dyDescent="0.75">
      <c r="A44" s="2" t="s">
        <v>76</v>
      </c>
      <c r="B44" s="16" t="s">
        <v>83</v>
      </c>
      <c r="C44" s="17">
        <v>8.3086896063291352E-2</v>
      </c>
      <c r="D44" s="17">
        <v>9.3472758071202769E-2</v>
      </c>
      <c r="E44" s="17">
        <v>0.31946931898352665</v>
      </c>
      <c r="F44" s="17">
        <v>0.21611159813591507</v>
      </c>
      <c r="G44" s="17">
        <v>6.4345072843119744E-2</v>
      </c>
      <c r="H44" s="17">
        <v>0.21877324766660713</v>
      </c>
      <c r="I44" s="17">
        <v>4.7411082363373325E-3</v>
      </c>
    </row>
    <row r="45" spans="1:9" x14ac:dyDescent="0.75">
      <c r="A45" s="2" t="s">
        <v>76</v>
      </c>
      <c r="B45" s="16" t="s">
        <v>48</v>
      </c>
      <c r="C45" s="17">
        <v>8.986732357023712E-2</v>
      </c>
      <c r="D45" s="17">
        <v>0.10110073901651677</v>
      </c>
      <c r="E45" s="17">
        <v>0.28444445074470337</v>
      </c>
      <c r="F45" s="17">
        <v>0.19241830491553463</v>
      </c>
      <c r="G45" s="17">
        <v>5.7219700671821049E-2</v>
      </c>
      <c r="H45" s="17">
        <v>0.19454698228419157</v>
      </c>
      <c r="I45" s="17">
        <v>8.040249879699557E-2</v>
      </c>
    </row>
    <row r="46" spans="1:9" x14ac:dyDescent="0.75">
      <c r="A46" s="2" t="s">
        <v>76</v>
      </c>
      <c r="B46" s="16" t="s">
        <v>50</v>
      </c>
      <c r="C46" s="17">
        <v>4.4922419220583626E-2</v>
      </c>
      <c r="D46" s="17">
        <v>5.0537721623156583E-2</v>
      </c>
      <c r="E46" s="17">
        <v>0.26375254729991232</v>
      </c>
      <c r="F46" s="17">
        <v>0.17842084082052895</v>
      </c>
      <c r="G46" s="17">
        <v>0.10083083391837679</v>
      </c>
      <c r="H46" s="17">
        <v>0.34282483532248104</v>
      </c>
      <c r="I46" s="17">
        <v>1.8710801794960652E-2</v>
      </c>
    </row>
    <row r="47" spans="1:9" x14ac:dyDescent="0.75">
      <c r="A47" s="2" t="s">
        <v>76</v>
      </c>
      <c r="B47" s="16" t="s">
        <v>82</v>
      </c>
      <c r="C47" s="17">
        <v>0.12704147286820314</v>
      </c>
      <c r="D47" s="17">
        <v>0.14292165697672854</v>
      </c>
      <c r="E47" s="17">
        <v>0.23382081253722867</v>
      </c>
      <c r="F47" s="17">
        <v>0.1581729025987135</v>
      </c>
      <c r="G47" s="17">
        <v>6.5691385313092487E-2</v>
      </c>
      <c r="H47" s="17">
        <v>0.22335071006451443</v>
      </c>
      <c r="I47" s="17">
        <v>4.900105964151924E-2</v>
      </c>
    </row>
    <row r="48" spans="1:9" x14ac:dyDescent="0.75">
      <c r="A48" s="2" t="s">
        <v>76</v>
      </c>
      <c r="B48" s="16" t="s">
        <v>86</v>
      </c>
      <c r="C48" s="17">
        <v>2.4921833706649368E-2</v>
      </c>
      <c r="D48" s="17">
        <v>2.8037062919980538E-2</v>
      </c>
      <c r="E48" s="17">
        <v>0.24123144599918184</v>
      </c>
      <c r="F48" s="17">
        <v>0.16318597817591712</v>
      </c>
      <c r="G48" s="17">
        <v>0.12097607487516303</v>
      </c>
      <c r="H48" s="17">
        <v>0.41131865457555428</v>
      </c>
      <c r="I48" s="17">
        <v>1.0328949747553828E-2</v>
      </c>
    </row>
    <row r="49" spans="1:9" x14ac:dyDescent="0.75">
      <c r="A49" s="2" t="s">
        <v>76</v>
      </c>
      <c r="B49" s="16" t="s">
        <v>81</v>
      </c>
      <c r="C49" s="17">
        <v>0.19231893426702754</v>
      </c>
      <c r="D49" s="17">
        <v>0.21635880105040597</v>
      </c>
      <c r="E49" s="17">
        <v>0.26943483436779853</v>
      </c>
      <c r="F49" s="17">
        <v>0.1822647408958637</v>
      </c>
      <c r="G49" s="17">
        <v>1.9049358825321869E-2</v>
      </c>
      <c r="H49" s="17">
        <v>6.4767820006094351E-2</v>
      </c>
      <c r="I49" s="17">
        <v>5.5805510587488061E-2</v>
      </c>
    </row>
    <row r="50" spans="1:9" x14ac:dyDescent="0.75">
      <c r="A50" s="2" t="s">
        <v>76</v>
      </c>
      <c r="B50" s="16" t="s">
        <v>80</v>
      </c>
      <c r="C50" s="17">
        <v>0.22563297757920717</v>
      </c>
      <c r="D50" s="17">
        <v>0.25383709977660807</v>
      </c>
      <c r="E50" s="17">
        <v>0.18014142135194619</v>
      </c>
      <c r="F50" s="17">
        <v>0.12186037326749301</v>
      </c>
      <c r="G50" s="17">
        <v>3.5943860210261587E-2</v>
      </c>
      <c r="H50" s="17">
        <v>0.1222091247148894</v>
      </c>
      <c r="I50" s="17">
        <v>6.0375143099594464E-2</v>
      </c>
    </row>
    <row r="51" spans="1:9" x14ac:dyDescent="0.75">
      <c r="A51" s="2" t="s">
        <v>76</v>
      </c>
      <c r="B51" s="16" t="s">
        <v>84</v>
      </c>
      <c r="C51" s="17">
        <v>6.1326367192070311E-2</v>
      </c>
      <c r="D51" s="17">
        <v>6.8992163091079098E-2</v>
      </c>
      <c r="E51" s="17">
        <v>0.21840913030403689</v>
      </c>
      <c r="F51" s="17">
        <v>0.14774735285273083</v>
      </c>
      <c r="G51" s="17">
        <v>8.6619783326159314E-2</v>
      </c>
      <c r="H51" s="17">
        <v>0.29450726330894167</v>
      </c>
      <c r="I51" s="17">
        <v>0.12239793992498194</v>
      </c>
    </row>
    <row r="52" spans="1:9" x14ac:dyDescent="0.75">
      <c r="A52" s="2" t="s">
        <v>76</v>
      </c>
      <c r="B52" s="16" t="s">
        <v>85</v>
      </c>
      <c r="C52" s="17">
        <v>0.1779282128926184</v>
      </c>
      <c r="D52" s="17">
        <v>0.20016923950419571</v>
      </c>
      <c r="E52" s="17">
        <v>0.1673035980612676</v>
      </c>
      <c r="F52" s="17">
        <v>0.1131759633943869</v>
      </c>
      <c r="G52" s="17">
        <v>7.3774003618206838E-2</v>
      </c>
      <c r="H52" s="17">
        <v>0.25083161230190326</v>
      </c>
      <c r="I52" s="17">
        <v>1.6817370227421247E-2</v>
      </c>
    </row>
    <row r="53" spans="1:9" x14ac:dyDescent="0.75">
      <c r="A53" s="2" t="s">
        <v>9</v>
      </c>
      <c r="B53" s="16" t="s">
        <v>83</v>
      </c>
      <c r="C53" s="17">
        <v>1.5838840319566888E-3</v>
      </c>
      <c r="D53" s="17">
        <v>1.7818695359512748E-3</v>
      </c>
      <c r="E53" s="17">
        <v>0.45372017791076041</v>
      </c>
      <c r="F53" s="17">
        <v>0.30692835564551441</v>
      </c>
      <c r="G53" s="17">
        <v>4.8338223593854E-2</v>
      </c>
      <c r="H53" s="17">
        <v>0.16434996021910359</v>
      </c>
      <c r="I53" s="17">
        <v>2.3297529062859645E-2</v>
      </c>
    </row>
    <row r="54" spans="1:9" x14ac:dyDescent="0.75">
      <c r="A54" s="2" t="s">
        <v>9</v>
      </c>
      <c r="B54" s="16" t="s">
        <v>48</v>
      </c>
      <c r="C54" s="17">
        <v>2.9878002307476156E-2</v>
      </c>
      <c r="D54" s="17">
        <v>3.3612752595910678E-2</v>
      </c>
      <c r="E54" s="17">
        <v>0.36762700661212061</v>
      </c>
      <c r="F54" s="17">
        <v>0.24868885741408159</v>
      </c>
      <c r="G54" s="17">
        <v>5.5271498739924173E-2</v>
      </c>
      <c r="H54" s="17">
        <v>0.18792309571574217</v>
      </c>
      <c r="I54" s="17">
        <v>7.6998786614744574E-2</v>
      </c>
    </row>
    <row r="55" spans="1:9" x14ac:dyDescent="0.75">
      <c r="A55" s="2" t="s">
        <v>9</v>
      </c>
      <c r="B55" s="16" t="s">
        <v>50</v>
      </c>
      <c r="C55" s="17">
        <v>1.8541679520555004E-2</v>
      </c>
      <c r="D55" s="17">
        <v>2.0859389460624378E-2</v>
      </c>
      <c r="E55" s="17">
        <v>0.37355725635138248</v>
      </c>
      <c r="F55" s="17">
        <v>0.25270049694358226</v>
      </c>
      <c r="G55" s="17">
        <v>7.1842357952044369E-2</v>
      </c>
      <c r="H55" s="17">
        <v>0.24426401703695086</v>
      </c>
      <c r="I55" s="17">
        <v>1.8234802734860556E-2</v>
      </c>
    </row>
    <row r="56" spans="1:9" x14ac:dyDescent="0.75">
      <c r="A56" s="2" t="s">
        <v>9</v>
      </c>
      <c r="B56" s="16" t="s">
        <v>82</v>
      </c>
      <c r="C56" s="17">
        <v>0.17108885287001982</v>
      </c>
      <c r="D56" s="17">
        <v>0.19247495947877227</v>
      </c>
      <c r="E56" s="17">
        <v>0.25466197631767512</v>
      </c>
      <c r="F56" s="17">
        <v>0.17227133692078023</v>
      </c>
      <c r="G56" s="17">
        <v>2.6524104896173233E-2</v>
      </c>
      <c r="H56" s="17">
        <v>9.0181956646988998E-2</v>
      </c>
      <c r="I56" s="17">
        <v>9.2796812869590295E-2</v>
      </c>
    </row>
    <row r="57" spans="1:9" x14ac:dyDescent="0.75">
      <c r="A57" s="2" t="s">
        <v>9</v>
      </c>
      <c r="B57" s="16" t="s">
        <v>81</v>
      </c>
      <c r="C57" s="17">
        <v>7.9029402518705161E-2</v>
      </c>
      <c r="D57" s="17">
        <v>8.8908077833543306E-2</v>
      </c>
      <c r="E57" s="17">
        <v>0.44984821335906205</v>
      </c>
      <c r="F57" s="17">
        <v>0.30430908550760077</v>
      </c>
      <c r="G57" s="17">
        <v>8.3141989768711396E-3</v>
      </c>
      <c r="H57" s="17">
        <v>2.8268276521361872E-2</v>
      </c>
      <c r="I57" s="17">
        <v>4.1322745282855622E-2</v>
      </c>
    </row>
    <row r="58" spans="1:9" x14ac:dyDescent="0.75">
      <c r="A58" s="2" t="s">
        <v>9</v>
      </c>
      <c r="B58" s="16" t="s">
        <v>84</v>
      </c>
      <c r="C58" s="17">
        <v>0.12208276285349833</v>
      </c>
      <c r="D58" s="17">
        <v>0.13734310821018561</v>
      </c>
      <c r="E58" s="17">
        <v>0.28646527760450191</v>
      </c>
      <c r="F58" s="17">
        <v>0.19378533485010424</v>
      </c>
      <c r="G58" s="17">
        <v>4.8959762443547473E-2</v>
      </c>
      <c r="H58" s="17">
        <v>0.16646319230806139</v>
      </c>
      <c r="I58" s="17">
        <v>4.4900561730101041E-2</v>
      </c>
    </row>
    <row r="59" spans="1:9" x14ac:dyDescent="0.75">
      <c r="A59" s="2" t="s">
        <v>9</v>
      </c>
      <c r="B59" s="16" t="s">
        <v>80</v>
      </c>
      <c r="C59" s="17">
        <v>0.23519039822295282</v>
      </c>
      <c r="D59" s="17">
        <v>0.26458919800082192</v>
      </c>
      <c r="E59" s="17">
        <v>0.21037062951050017</v>
      </c>
      <c r="F59" s="17">
        <v>0.14230954349239716</v>
      </c>
      <c r="G59" s="17">
        <v>2.200428164172703E-2</v>
      </c>
      <c r="H59" s="17">
        <v>7.4814557581871902E-2</v>
      </c>
      <c r="I59" s="17">
        <v>5.0721391549728989E-2</v>
      </c>
    </row>
    <row r="60" spans="1:9" x14ac:dyDescent="0.75">
      <c r="A60" s="2" t="s">
        <v>9</v>
      </c>
      <c r="B60" s="16" t="s">
        <v>85</v>
      </c>
      <c r="C60" s="17">
        <v>0.2319940345663937</v>
      </c>
      <c r="D60" s="17">
        <v>0.26099328888719292</v>
      </c>
      <c r="E60" s="17">
        <v>0.17044266509671113</v>
      </c>
      <c r="F60" s="17">
        <v>0.11529944991836341</v>
      </c>
      <c r="G60" s="17">
        <v>3.7210315229370378E-2</v>
      </c>
      <c r="H60" s="17">
        <v>0.12651507177985929</v>
      </c>
      <c r="I60" s="17">
        <v>5.7545174522109166E-2</v>
      </c>
    </row>
    <row r="61" spans="1:9" x14ac:dyDescent="0.75">
      <c r="A61" s="2" t="s">
        <v>10</v>
      </c>
      <c r="B61" s="16" t="s">
        <v>51</v>
      </c>
      <c r="C61" s="17">
        <v>0.10299740210032686</v>
      </c>
      <c r="D61" s="17">
        <v>0.11587207736286771</v>
      </c>
      <c r="E61" s="17">
        <v>0.36517282506917309</v>
      </c>
      <c r="F61" s="17">
        <v>0.24702867578208768</v>
      </c>
      <c r="G61" s="17">
        <v>3.5069577380211443E-2</v>
      </c>
      <c r="H61" s="17">
        <v>0.11923656309271889</v>
      </c>
      <c r="I61" s="17">
        <v>1.4622879212614293E-2</v>
      </c>
    </row>
    <row r="62" spans="1:9" x14ac:dyDescent="0.75">
      <c r="A62" s="2" t="s">
        <v>10</v>
      </c>
      <c r="B62" s="16" t="s">
        <v>47</v>
      </c>
      <c r="C62" s="17">
        <v>9.2853463323597507E-2</v>
      </c>
      <c r="D62" s="17">
        <v>0.1044601462390472</v>
      </c>
      <c r="E62" s="17">
        <v>0.35171225783179549</v>
      </c>
      <c r="F62" s="17">
        <v>0.23792299794503813</v>
      </c>
      <c r="G62" s="17">
        <v>4.0704078913703319E-2</v>
      </c>
      <c r="H62" s="17">
        <v>0.13839386830659128</v>
      </c>
      <c r="I62" s="17">
        <v>3.3953187440227101E-2</v>
      </c>
    </row>
    <row r="63" spans="1:9" x14ac:dyDescent="0.75">
      <c r="A63" s="2" t="s">
        <v>10</v>
      </c>
      <c r="B63" s="16" t="s">
        <v>83</v>
      </c>
      <c r="C63" s="17">
        <v>8.4765967651172502E-3</v>
      </c>
      <c r="D63" s="17">
        <v>9.5361713607569065E-3</v>
      </c>
      <c r="E63" s="17">
        <v>0.4556142840693308</v>
      </c>
      <c r="F63" s="17">
        <v>0.30820966275278261</v>
      </c>
      <c r="G63" s="17">
        <v>3.098725910212111E-2</v>
      </c>
      <c r="H63" s="17">
        <v>0.10535668094721178</v>
      </c>
      <c r="I63" s="17">
        <v>8.1819345002679622E-2</v>
      </c>
    </row>
    <row r="64" spans="1:9" x14ac:dyDescent="0.75">
      <c r="A64" s="2" t="s">
        <v>10</v>
      </c>
      <c r="B64" s="16" t="s">
        <v>48</v>
      </c>
      <c r="C64" s="17">
        <v>3.9147233539090567E-2</v>
      </c>
      <c r="D64" s="17">
        <v>4.4040637731476893E-2</v>
      </c>
      <c r="E64" s="17">
        <v>0.36217646521227881</v>
      </c>
      <c r="F64" s="17">
        <v>0.24500172646712978</v>
      </c>
      <c r="G64" s="17">
        <v>5.1619693663988588E-2</v>
      </c>
      <c r="H64" s="17">
        <v>0.1755069584575612</v>
      </c>
      <c r="I64" s="17">
        <v>8.2507284928474256E-2</v>
      </c>
    </row>
    <row r="65" spans="1:9" x14ac:dyDescent="0.75">
      <c r="A65" s="2" t="s">
        <v>10</v>
      </c>
      <c r="B65" s="16" t="s">
        <v>50</v>
      </c>
      <c r="C65" s="17">
        <v>3.4764622999766723E-2</v>
      </c>
      <c r="D65" s="17">
        <v>3.9110200874737565E-2</v>
      </c>
      <c r="E65" s="17">
        <v>0.38861878266716843</v>
      </c>
      <c r="F65" s="17">
        <v>0.26288917651014332</v>
      </c>
      <c r="G65" s="17">
        <v>4.9247135669899154E-2</v>
      </c>
      <c r="H65" s="17">
        <v>0.16744026127765713</v>
      </c>
      <c r="I65" s="17">
        <v>5.7929820000627741E-2</v>
      </c>
    </row>
    <row r="66" spans="1:9" x14ac:dyDescent="0.75">
      <c r="A66" s="2" t="s">
        <v>10</v>
      </c>
      <c r="B66" s="16" t="s">
        <v>82</v>
      </c>
      <c r="C66" s="17">
        <v>9.6448408937105545E-2</v>
      </c>
      <c r="D66" s="17">
        <v>0.10850446005424375</v>
      </c>
      <c r="E66" s="17">
        <v>0.36869139563866427</v>
      </c>
      <c r="F66" s="17">
        <v>0.24940888528497876</v>
      </c>
      <c r="G66" s="17">
        <v>3.3765178705506632E-2</v>
      </c>
      <c r="H66" s="17">
        <v>0.11480160759872256</v>
      </c>
      <c r="I66" s="17">
        <v>2.8380063780778508E-2</v>
      </c>
    </row>
    <row r="67" spans="1:9" x14ac:dyDescent="0.75">
      <c r="A67" s="2" t="s">
        <v>10</v>
      </c>
      <c r="B67" s="16" t="s">
        <v>86</v>
      </c>
      <c r="C67" s="17">
        <v>8.4190571682027385E-2</v>
      </c>
      <c r="D67" s="17">
        <v>9.4714393142280806E-2</v>
      </c>
      <c r="E67" s="17">
        <v>0.32734109073983014</v>
      </c>
      <c r="F67" s="17">
        <v>0.22143662020635568</v>
      </c>
      <c r="G67" s="17">
        <v>5.3045576628859573E-2</v>
      </c>
      <c r="H67" s="17">
        <v>0.18035496053812256</v>
      </c>
      <c r="I67" s="17">
        <v>3.8916787062523772E-2</v>
      </c>
    </row>
    <row r="68" spans="1:9" x14ac:dyDescent="0.75">
      <c r="A68" s="2" t="s">
        <v>10</v>
      </c>
      <c r="B68" s="16" t="s">
        <v>81</v>
      </c>
      <c r="C68" s="17">
        <v>0.11691215228569402</v>
      </c>
      <c r="D68" s="17">
        <v>0.13152617132140576</v>
      </c>
      <c r="E68" s="17">
        <v>0.37151092383118661</v>
      </c>
      <c r="F68" s="17">
        <v>0.25131621317992037</v>
      </c>
      <c r="G68" s="17">
        <v>1.1123879152966504E-2</v>
      </c>
      <c r="H68" s="17">
        <v>3.7821189120086113E-2</v>
      </c>
      <c r="I68" s="17">
        <v>7.9789471108740573E-2</v>
      </c>
    </row>
    <row r="69" spans="1:9" x14ac:dyDescent="0.75">
      <c r="A69" s="2" t="s">
        <v>10</v>
      </c>
      <c r="B69" s="16" t="s">
        <v>84</v>
      </c>
      <c r="C69" s="17">
        <v>0.19491549697227409</v>
      </c>
      <c r="D69" s="17">
        <v>0.21927993409380833</v>
      </c>
      <c r="E69" s="17">
        <v>0.20316178064268356</v>
      </c>
      <c r="F69" s="17">
        <v>0.13743296925828594</v>
      </c>
      <c r="G69" s="17">
        <v>3.4566135612956052E-2</v>
      </c>
      <c r="H69" s="17">
        <v>0.11752486108405057</v>
      </c>
      <c r="I69" s="17">
        <v>9.3118822335941376E-2</v>
      </c>
    </row>
    <row r="70" spans="1:9" x14ac:dyDescent="0.75">
      <c r="A70" s="2" t="s">
        <v>10</v>
      </c>
      <c r="B70" s="16" t="s">
        <v>80</v>
      </c>
      <c r="C70" s="17">
        <v>0.24007079379961749</v>
      </c>
      <c r="D70" s="17">
        <v>0.27007964302456966</v>
      </c>
      <c r="E70" s="17">
        <v>0.24485828929416439</v>
      </c>
      <c r="F70" s="17">
        <v>0.16563943099311121</v>
      </c>
      <c r="G70" s="17">
        <v>1.5408322434895323E-2</v>
      </c>
      <c r="H70" s="17">
        <v>5.2388296278644095E-2</v>
      </c>
      <c r="I70" s="17">
        <v>1.155522417499788E-2</v>
      </c>
    </row>
    <row r="71" spans="1:9" x14ac:dyDescent="0.75">
      <c r="A71" s="2" t="s">
        <v>0</v>
      </c>
      <c r="B71" s="16" t="s">
        <v>48</v>
      </c>
      <c r="C71" s="17">
        <v>4.4304214951279307E-2</v>
      </c>
      <c r="D71" s="17">
        <v>4.9842241820189224E-2</v>
      </c>
      <c r="E71" s="17">
        <v>0.34229105357629075</v>
      </c>
      <c r="F71" s="17">
        <v>0.23154983036043197</v>
      </c>
      <c r="G71" s="17">
        <v>6.249751762005791E-2</v>
      </c>
      <c r="H71" s="17">
        <v>0.21249155990819688</v>
      </c>
      <c r="I71" s="17">
        <v>5.7023581763553821E-2</v>
      </c>
    </row>
    <row r="72" spans="1:9" x14ac:dyDescent="0.75">
      <c r="A72" s="2" t="s">
        <v>0</v>
      </c>
      <c r="B72" s="16" t="s">
        <v>83</v>
      </c>
      <c r="C72" s="17">
        <v>7.9447216160609846E-2</v>
      </c>
      <c r="D72" s="17">
        <v>8.9378118180686084E-2</v>
      </c>
      <c r="E72" s="17">
        <v>0.34525565769108207</v>
      </c>
      <c r="F72" s="17">
        <v>0.23355529784984966</v>
      </c>
      <c r="G72" s="17">
        <v>4.5861048302781648E-2</v>
      </c>
      <c r="H72" s="17">
        <v>0.15592756422945761</v>
      </c>
      <c r="I72" s="17">
        <v>5.0575097585533135E-2</v>
      </c>
    </row>
    <row r="73" spans="1:9" x14ac:dyDescent="0.75">
      <c r="A73" s="2" t="s">
        <v>0</v>
      </c>
      <c r="B73" s="16" t="s">
        <v>50</v>
      </c>
      <c r="C73" s="17">
        <v>4.4745824594407284E-2</v>
      </c>
      <c r="D73" s="17">
        <v>5.0339052668708195E-2</v>
      </c>
      <c r="E73" s="17">
        <v>0.30557150308821723</v>
      </c>
      <c r="F73" s="17">
        <v>0.20671013444202932</v>
      </c>
      <c r="G73" s="17">
        <v>7.0065248846677836E-2</v>
      </c>
      <c r="H73" s="17">
        <v>0.23822184607870464</v>
      </c>
      <c r="I73" s="17">
        <v>8.4346390281255457E-2</v>
      </c>
    </row>
    <row r="74" spans="1:9" x14ac:dyDescent="0.75">
      <c r="A74" s="2" t="s">
        <v>0</v>
      </c>
      <c r="B74" s="16" t="s">
        <v>82</v>
      </c>
      <c r="C74" s="17">
        <v>0.15770991185225311</v>
      </c>
      <c r="D74" s="17">
        <v>0.17742365083378475</v>
      </c>
      <c r="E74" s="17">
        <v>0.26370587121651706</v>
      </c>
      <c r="F74" s="17">
        <v>0.17838926582293801</v>
      </c>
      <c r="G74" s="17">
        <v>3.3668094342344475E-2</v>
      </c>
      <c r="H74" s="17">
        <v>0.11447152076397123</v>
      </c>
      <c r="I74" s="17">
        <v>7.4631685168191297E-2</v>
      </c>
    </row>
    <row r="75" spans="1:9" x14ac:dyDescent="0.75">
      <c r="A75" s="2" t="s">
        <v>0</v>
      </c>
      <c r="B75" s="16" t="s">
        <v>81</v>
      </c>
      <c r="C75" s="17">
        <v>0.16773618330253756</v>
      </c>
      <c r="D75" s="17">
        <v>0.18870320621535475</v>
      </c>
      <c r="E75" s="17">
        <v>0.29481558595797597</v>
      </c>
      <c r="F75" s="17">
        <v>0.19943407285392492</v>
      </c>
      <c r="G75" s="17">
        <v>8.3276852612434189E-3</v>
      </c>
      <c r="H75" s="17">
        <v>2.8314129888227624E-2</v>
      </c>
      <c r="I75" s="17">
        <v>0.11266913652073574</v>
      </c>
    </row>
    <row r="76" spans="1:9" x14ac:dyDescent="0.75">
      <c r="A76" s="2" t="s">
        <v>0</v>
      </c>
      <c r="B76" s="16" t="s">
        <v>80</v>
      </c>
      <c r="C76" s="17">
        <v>0.2390673695945304</v>
      </c>
      <c r="D76" s="17">
        <v>0.26895079079384671</v>
      </c>
      <c r="E76" s="17">
        <v>0.20972350817624094</v>
      </c>
      <c r="F76" s="17">
        <v>0.14187178494275121</v>
      </c>
      <c r="G76" s="17">
        <v>2.5911645461948282E-2</v>
      </c>
      <c r="H76" s="17">
        <v>8.8099594570624162E-2</v>
      </c>
      <c r="I76" s="17">
        <v>2.6375306460058257E-2</v>
      </c>
    </row>
    <row r="77" spans="1:9" x14ac:dyDescent="0.75">
      <c r="A77" s="2" t="s">
        <v>0</v>
      </c>
      <c r="B77" s="16" t="s">
        <v>85</v>
      </c>
      <c r="C77" s="17">
        <v>0.2390673695945304</v>
      </c>
      <c r="D77" s="17">
        <v>0.26895079079384671</v>
      </c>
      <c r="E77" s="17">
        <f>20.9723508176241%-0.04</f>
        <v>0.16972350817624099</v>
      </c>
      <c r="F77" s="17">
        <f>2.63753064600583%+14.1871784942751%-0.05</f>
        <v>0.1182470914028093</v>
      </c>
      <c r="G77" s="17">
        <f>0.02+2.59116454619483%</f>
        <v>4.59116454619483E-2</v>
      </c>
      <c r="H77" s="17">
        <f>0.03+0.04+8.80995945706242%</f>
        <v>0.1580995945706242</v>
      </c>
      <c r="I77" s="17">
        <v>0</v>
      </c>
    </row>
    <row r="78" spans="1:9" x14ac:dyDescent="0.75">
      <c r="A78" s="2" t="s">
        <v>0</v>
      </c>
      <c r="B78" s="16" t="s">
        <v>84</v>
      </c>
      <c r="C78" s="17">
        <v>0.21989385022963401</v>
      </c>
      <c r="D78" s="17">
        <v>0.24738058150833828</v>
      </c>
      <c r="E78" s="17">
        <v>0.24879871688577779</v>
      </c>
      <c r="F78" s="17">
        <v>0.16830501436390852</v>
      </c>
      <c r="G78" s="17">
        <v>1.3738766355418099E-2</v>
      </c>
      <c r="H78" s="17">
        <v>4.6711805608421537E-2</v>
      </c>
      <c r="I78" s="17">
        <v>5.5171265048501672E-2</v>
      </c>
    </row>
    <row r="79" spans="1:9" x14ac:dyDescent="0.75">
      <c r="A79" s="2" t="s">
        <v>12</v>
      </c>
      <c r="B79" s="16" t="s">
        <v>47</v>
      </c>
      <c r="C79" s="17">
        <v>7.2699818381781578E-2</v>
      </c>
      <c r="D79" s="17">
        <v>8.1787295679504268E-2</v>
      </c>
      <c r="E79" s="17">
        <v>0.21230234454811497</v>
      </c>
      <c r="F79" s="17">
        <v>0.14361629190019543</v>
      </c>
      <c r="G79" s="17">
        <v>9.3502128778327254E-2</v>
      </c>
      <c r="H79" s="17">
        <v>0.31790723784631264</v>
      </c>
      <c r="I79" s="17">
        <v>7.8184882865763861E-2</v>
      </c>
    </row>
    <row r="80" spans="1:9" x14ac:dyDescent="0.75">
      <c r="A80" s="2" t="s">
        <v>12</v>
      </c>
      <c r="B80" s="16" t="s">
        <v>83</v>
      </c>
      <c r="C80" s="17">
        <v>0.15695138564689659</v>
      </c>
      <c r="D80" s="17">
        <v>0.17657030885275868</v>
      </c>
      <c r="E80" s="17">
        <v>0.20177195917483678</v>
      </c>
      <c r="F80" s="17">
        <v>0.13649279591238961</v>
      </c>
      <c r="G80" s="17">
        <v>5.132654076968432E-2</v>
      </c>
      <c r="H80" s="17">
        <v>0.17451023861692669</v>
      </c>
      <c r="I80" s="17">
        <v>0.10237677102650722</v>
      </c>
    </row>
    <row r="81" spans="1:9" x14ac:dyDescent="0.75">
      <c r="A81" s="2" t="s">
        <v>12</v>
      </c>
      <c r="B81" s="16" t="s">
        <v>48</v>
      </c>
      <c r="C81" s="17">
        <v>5.9055410005273083E-2</v>
      </c>
      <c r="D81" s="17">
        <v>6.6437336255932219E-2</v>
      </c>
      <c r="E81" s="17">
        <v>0.32227694470812801</v>
      </c>
      <c r="F81" s="17">
        <v>0.2180108743613807</v>
      </c>
      <c r="G81" s="17">
        <v>5.8679955273142244E-2</v>
      </c>
      <c r="H81" s="17">
        <v>0.19951184792868362</v>
      </c>
      <c r="I81" s="17">
        <v>7.6027631467460166E-2</v>
      </c>
    </row>
    <row r="82" spans="1:9" x14ac:dyDescent="0.75">
      <c r="A82" s="2" t="s">
        <v>12</v>
      </c>
      <c r="B82" s="16" t="s">
        <v>50</v>
      </c>
      <c r="C82" s="17">
        <v>0.11297479130785246</v>
      </c>
      <c r="D82" s="17">
        <v>0.12709664022133402</v>
      </c>
      <c r="E82" s="17">
        <v>0.19081907903731549</v>
      </c>
      <c r="F82" s="17">
        <v>0.1290834946428899</v>
      </c>
      <c r="G82" s="17">
        <v>8.9411388768435809E-2</v>
      </c>
      <c r="H82" s="17">
        <v>0.30399872181268173</v>
      </c>
      <c r="I82" s="17">
        <v>4.6615884209490588E-2</v>
      </c>
    </row>
    <row r="83" spans="1:9" x14ac:dyDescent="0.75">
      <c r="A83" s="2" t="s">
        <v>12</v>
      </c>
      <c r="B83" s="16" t="s">
        <v>82</v>
      </c>
      <c r="C83" s="17">
        <v>0.18998184530238441</v>
      </c>
      <c r="D83" s="17">
        <v>0.21372957596518247</v>
      </c>
      <c r="E83" s="17">
        <v>0.19361113143079556</v>
      </c>
      <c r="F83" s="17">
        <v>0.13097223596789109</v>
      </c>
      <c r="G83" s="17">
        <v>4.82517744488552E-2</v>
      </c>
      <c r="H83" s="17">
        <v>0.16405603312610767</v>
      </c>
      <c r="I83" s="17">
        <v>5.9397403758783662E-2</v>
      </c>
    </row>
    <row r="84" spans="1:9" x14ac:dyDescent="0.75">
      <c r="A84" s="2" t="s">
        <v>12</v>
      </c>
      <c r="B84" s="16" t="s">
        <v>81</v>
      </c>
      <c r="C84" s="17">
        <v>4.5431969089887059E-2</v>
      </c>
      <c r="D84" s="17">
        <v>5.1110965226122941E-2</v>
      </c>
      <c r="E84" s="17">
        <v>0.43646985049467074</v>
      </c>
      <c r="F84" s="17">
        <v>0.29525901651110081</v>
      </c>
      <c r="G84" s="17">
        <v>2.6334525640075785E-2</v>
      </c>
      <c r="H84" s="17">
        <v>8.9537387176257671E-2</v>
      </c>
      <c r="I84" s="17">
        <v>5.5856285861884958E-2</v>
      </c>
    </row>
    <row r="85" spans="1:9" x14ac:dyDescent="0.75">
      <c r="A85" s="2" t="s">
        <v>12</v>
      </c>
      <c r="B85" s="16" t="s">
        <v>80</v>
      </c>
      <c r="C85" s="17">
        <v>0.30062842752642038</v>
      </c>
      <c r="D85" s="17">
        <v>0.33820698096722296</v>
      </c>
      <c r="E85" s="17">
        <v>0.11734579318594206</v>
      </c>
      <c r="F85" s="17">
        <v>7.9380977743431391E-2</v>
      </c>
      <c r="G85" s="17">
        <v>2.8371439660073626E-2</v>
      </c>
      <c r="H85" s="17">
        <v>9.646289484425033E-2</v>
      </c>
      <c r="I85" s="17">
        <v>3.9603486072659289E-2</v>
      </c>
    </row>
    <row r="86" spans="1:9" x14ac:dyDescent="0.75">
      <c r="A86" s="2" t="s">
        <v>12</v>
      </c>
      <c r="B86" s="16" t="s">
        <v>84</v>
      </c>
      <c r="C86" s="17">
        <v>0.22004346951500567</v>
      </c>
      <c r="D86" s="17">
        <v>0.24754890320438139</v>
      </c>
      <c r="E86" s="17">
        <v>0.13936552102622618</v>
      </c>
      <c r="F86" s="17">
        <v>9.4276675988329464E-2</v>
      </c>
      <c r="G86" s="17">
        <v>5.3720817060552546E-2</v>
      </c>
      <c r="H86" s="17">
        <v>0.18265077800587864</v>
      </c>
      <c r="I86" s="17">
        <v>6.2393835199626047E-2</v>
      </c>
    </row>
    <row r="87" spans="1:9" x14ac:dyDescent="0.75">
      <c r="A87" s="2" t="s">
        <v>12</v>
      </c>
      <c r="B87" s="16" t="s">
        <v>46</v>
      </c>
      <c r="C87" s="17">
        <v>3.0922455259280095E-2</v>
      </c>
      <c r="D87" s="17">
        <v>3.4787762166690106E-2</v>
      </c>
      <c r="E87" s="17">
        <v>0.32700655814885982</v>
      </c>
      <c r="F87" s="17">
        <v>0.22121031874775809</v>
      </c>
      <c r="G87" s="17">
        <v>6.9967162382742892E-2</v>
      </c>
      <c r="H87" s="17">
        <v>0.23788835210132583</v>
      </c>
      <c r="I87" s="17">
        <v>7.8217391193343144E-2</v>
      </c>
    </row>
    <row r="88" spans="1:9" x14ac:dyDescent="0.75">
      <c r="A88" s="2" t="s">
        <v>1</v>
      </c>
      <c r="B88" s="16" t="s">
        <v>83</v>
      </c>
      <c r="C88" s="17">
        <v>0.19011500992540126</v>
      </c>
      <c r="D88" s="17">
        <v>0.21387938616607641</v>
      </c>
      <c r="E88" s="17">
        <v>0.18770417240844969</v>
      </c>
      <c r="F88" s="17">
        <v>0.12697635192336304</v>
      </c>
      <c r="G88" s="17">
        <v>3.2134971514052486E-2</v>
      </c>
      <c r="H88" s="17">
        <v>0.10925890314777845</v>
      </c>
      <c r="I88" s="17">
        <v>0.13993120491487854</v>
      </c>
    </row>
    <row r="89" spans="1:9" x14ac:dyDescent="0.75">
      <c r="A89" s="2" t="s">
        <v>1</v>
      </c>
      <c r="B89" s="16" t="s">
        <v>48</v>
      </c>
      <c r="C89" s="17">
        <v>0.1475438579704321</v>
      </c>
      <c r="D89" s="17">
        <v>0.16598684021673613</v>
      </c>
      <c r="E89" s="17">
        <v>0.18840087013422963</v>
      </c>
      <c r="F89" s="17">
        <v>0.12744764744374357</v>
      </c>
      <c r="G89" s="17">
        <v>5.4915886289822004E-2</v>
      </c>
      <c r="H89" s="17">
        <v>0.18671401338539481</v>
      </c>
      <c r="I89" s="17">
        <v>0.12899088455964169</v>
      </c>
    </row>
    <row r="90" spans="1:9" x14ac:dyDescent="0.75">
      <c r="A90" s="2" t="s">
        <v>1</v>
      </c>
      <c r="B90" s="16" t="s">
        <v>82</v>
      </c>
      <c r="C90" s="17">
        <v>0.22229496376681795</v>
      </c>
      <c r="D90" s="17">
        <v>0.25008183423767022</v>
      </c>
      <c r="E90" s="17">
        <v>0.19644686938843986</v>
      </c>
      <c r="F90" s="17">
        <v>0.1328905292921799</v>
      </c>
      <c r="G90" s="17">
        <v>3.6165419369265379E-2</v>
      </c>
      <c r="H90" s="17">
        <v>0.12296242585550229</v>
      </c>
      <c r="I90" s="17">
        <v>3.9157958090124345E-2</v>
      </c>
    </row>
    <row r="91" spans="1:9" x14ac:dyDescent="0.75">
      <c r="A91" s="2" t="s">
        <v>1</v>
      </c>
      <c r="B91" s="16" t="s">
        <v>81</v>
      </c>
      <c r="C91" s="17">
        <v>2.0039353771527883E-3</v>
      </c>
      <c r="D91" s="17">
        <v>2.254427299296887E-3</v>
      </c>
      <c r="E91" s="17">
        <v>0.50905517546234824</v>
      </c>
      <c r="F91" s="17">
        <v>0.34436085398923555</v>
      </c>
      <c r="G91" s="17">
        <v>8.7252471019615852E-3</v>
      </c>
      <c r="H91" s="17">
        <v>2.9665840146669391E-2</v>
      </c>
      <c r="I91" s="17">
        <v>0.10393452062333564</v>
      </c>
    </row>
    <row r="92" spans="1:9" x14ac:dyDescent="0.75">
      <c r="A92" s="2" t="s">
        <v>1</v>
      </c>
      <c r="B92" s="16" t="s">
        <v>80</v>
      </c>
      <c r="C92" s="17">
        <v>0.28050664304621131</v>
      </c>
      <c r="D92" s="17">
        <v>0.31556997342698773</v>
      </c>
      <c r="E92" s="17">
        <v>0.13590205055631382</v>
      </c>
      <c r="F92" s="17">
        <v>9.1933740082212306E-2</v>
      </c>
      <c r="G92" s="17">
        <v>2.1095737199450088E-2</v>
      </c>
      <c r="H92" s="17">
        <v>7.1725506478130308E-2</v>
      </c>
      <c r="I92" s="17">
        <v>8.3266349210694424E-2</v>
      </c>
    </row>
    <row r="93" spans="1:9" x14ac:dyDescent="0.75">
      <c r="A93" s="2" t="s">
        <v>1</v>
      </c>
      <c r="B93" s="16" t="s">
        <v>84</v>
      </c>
      <c r="C93" s="17">
        <v>0.24381299567858131</v>
      </c>
      <c r="D93" s="17">
        <v>0.27428962013840397</v>
      </c>
      <c r="E93" s="17">
        <v>0.12107478023859471</v>
      </c>
      <c r="F93" s="17">
        <v>8.1903527808461121E-2</v>
      </c>
      <c r="G93" s="17">
        <v>5.4246525120411761E-2</v>
      </c>
      <c r="H93" s="17">
        <v>0.18443818540939999</v>
      </c>
      <c r="I93" s="17">
        <v>4.0234365606147238E-2</v>
      </c>
    </row>
    <row r="94" spans="1:9" x14ac:dyDescent="0.75">
      <c r="A94" s="2" t="s">
        <v>13</v>
      </c>
      <c r="B94" s="16" t="s">
        <v>47</v>
      </c>
      <c r="C94" s="17">
        <v>4.3236741444243991E-2</v>
      </c>
      <c r="D94" s="17">
        <v>4.8641334124774484E-2</v>
      </c>
      <c r="E94" s="17">
        <v>0.21322960046035466</v>
      </c>
      <c r="F94" s="17">
        <v>0.14424355325259286</v>
      </c>
      <c r="G94" s="17">
        <v>8.2172549934233632E-2</v>
      </c>
      <c r="H94" s="17">
        <v>0.27938666977639431</v>
      </c>
      <c r="I94" s="17">
        <v>0.18908955100740599</v>
      </c>
    </row>
    <row r="95" spans="1:9" x14ac:dyDescent="0.75">
      <c r="A95" s="2" t="s">
        <v>13</v>
      </c>
      <c r="B95" s="16" t="s">
        <v>48</v>
      </c>
      <c r="C95" s="17">
        <v>0.13567065888077851</v>
      </c>
      <c r="D95" s="17">
        <v>0.1526294912408758</v>
      </c>
      <c r="E95" s="17">
        <v>0.23686702759038494</v>
      </c>
      <c r="F95" s="17">
        <v>0.16023357748761335</v>
      </c>
      <c r="G95" s="17">
        <v>6.3633410451178776E-2</v>
      </c>
      <c r="H95" s="17">
        <v>0.21635359553400785</v>
      </c>
      <c r="I95" s="17">
        <v>3.4612238815160845E-2</v>
      </c>
    </row>
    <row r="96" spans="1:9" x14ac:dyDescent="0.75">
      <c r="A96" s="2" t="s">
        <v>13</v>
      </c>
      <c r="B96" s="16" t="s">
        <v>50</v>
      </c>
      <c r="C96" s="17">
        <v>0.12245114485159166</v>
      </c>
      <c r="D96" s="17">
        <v>0.1377575379580406</v>
      </c>
      <c r="E96" s="17">
        <v>0.19100775224118155</v>
      </c>
      <c r="F96" s="17">
        <v>0.1292111265160934</v>
      </c>
      <c r="G96" s="17">
        <v>7.6671777346073652E-2</v>
      </c>
      <c r="H96" s="17">
        <v>0.26068404297665043</v>
      </c>
      <c r="I96" s="17">
        <v>8.2216618110368733E-2</v>
      </c>
    </row>
    <row r="97" spans="1:9" x14ac:dyDescent="0.75">
      <c r="A97" s="2" t="s">
        <v>13</v>
      </c>
      <c r="B97" s="16" t="s">
        <v>83</v>
      </c>
      <c r="C97" s="17">
        <v>0.16608407643054776</v>
      </c>
      <c r="D97" s="17">
        <v>0.18684458598436623</v>
      </c>
      <c r="E97" s="17">
        <v>0.20772859336450653</v>
      </c>
      <c r="F97" s="17">
        <v>0.14052228374657794</v>
      </c>
      <c r="G97" s="17">
        <v>4.809023172291936E-2</v>
      </c>
      <c r="H97" s="17">
        <v>0.16350678785792583</v>
      </c>
      <c r="I97" s="17">
        <v>8.7223440893156368E-2</v>
      </c>
    </row>
    <row r="98" spans="1:9" x14ac:dyDescent="0.75">
      <c r="A98" s="2" t="s">
        <v>13</v>
      </c>
      <c r="B98" s="16" t="s">
        <v>82</v>
      </c>
      <c r="C98" s="17">
        <v>0.17836862919148458</v>
      </c>
      <c r="D98" s="17">
        <v>0.20066470784042015</v>
      </c>
      <c r="E98" s="17">
        <v>0.21311979090898192</v>
      </c>
      <c r="F98" s="17">
        <v>0.14416927032078189</v>
      </c>
      <c r="G98" s="17">
        <v>4.9104436601411172E-2</v>
      </c>
      <c r="H98" s="17">
        <v>0.16695508444479798</v>
      </c>
      <c r="I98" s="17">
        <v>4.7618080692122255E-2</v>
      </c>
    </row>
    <row r="99" spans="1:9" x14ac:dyDescent="0.75">
      <c r="A99" s="2" t="s">
        <v>13</v>
      </c>
      <c r="B99" s="16" t="s">
        <v>81</v>
      </c>
      <c r="C99" s="17">
        <v>0.15994740884008174</v>
      </c>
      <c r="D99" s="17">
        <v>0.17994083494509194</v>
      </c>
      <c r="E99" s="17">
        <v>0.31948264840550522</v>
      </c>
      <c r="F99" s="17">
        <v>0.21612061509784178</v>
      </c>
      <c r="G99" s="17">
        <v>1.1251146164059771E-2</v>
      </c>
      <c r="H99" s="17">
        <v>3.8253896957803221E-2</v>
      </c>
      <c r="I99" s="17">
        <v>7.5003449589616356E-2</v>
      </c>
    </row>
    <row r="100" spans="1:9" x14ac:dyDescent="0.75">
      <c r="A100" s="2" t="s">
        <v>13</v>
      </c>
      <c r="B100" s="16" t="s">
        <v>80</v>
      </c>
      <c r="C100" s="17">
        <v>0.29072408546104611</v>
      </c>
      <c r="D100" s="17">
        <v>0.32706459614367683</v>
      </c>
      <c r="E100" s="17">
        <v>0.11155668157457078</v>
      </c>
      <c r="F100" s="17">
        <v>7.5464814006327305E-2</v>
      </c>
      <c r="G100" s="17">
        <v>2.4304092342761027E-2</v>
      </c>
      <c r="H100" s="17">
        <v>8.2633913965387495E-2</v>
      </c>
      <c r="I100" s="17">
        <v>8.8251816506230485E-2</v>
      </c>
    </row>
    <row r="101" spans="1:9" x14ac:dyDescent="0.75">
      <c r="A101" s="2" t="s">
        <v>13</v>
      </c>
      <c r="B101" s="16" t="s">
        <v>46</v>
      </c>
      <c r="C101" s="17">
        <v>1.7916512074650792E-3</v>
      </c>
      <c r="D101" s="17">
        <v>2.0156076083982142E-3</v>
      </c>
      <c r="E101" s="17">
        <v>0.30803696676046832</v>
      </c>
      <c r="F101" s="17">
        <v>0.20837794810266974</v>
      </c>
      <c r="G101" s="17">
        <v>5.9304157735971377E-2</v>
      </c>
      <c r="H101" s="17">
        <v>0.20163413630230267</v>
      </c>
      <c r="I101" s="17">
        <v>0.21883953228272457</v>
      </c>
    </row>
    <row r="102" spans="1:9" x14ac:dyDescent="0.75">
      <c r="A102" s="2" t="s">
        <v>13</v>
      </c>
      <c r="B102" s="16" t="s">
        <v>84</v>
      </c>
      <c r="C102" s="17">
        <v>0.28518122033924809</v>
      </c>
      <c r="D102" s="17">
        <v>0.32082887288165413</v>
      </c>
      <c r="E102" s="17">
        <v>0.1035177408824532</v>
      </c>
      <c r="F102" s="17">
        <v>7.0026707067541882E-2</v>
      </c>
      <c r="G102" s="17">
        <v>1.1410214716294789E-2</v>
      </c>
      <c r="H102" s="17">
        <v>3.8794730035402278E-2</v>
      </c>
      <c r="I102" s="17">
        <v>0.17024051407740559</v>
      </c>
    </row>
    <row r="103" spans="1:9" x14ac:dyDescent="0.75">
      <c r="A103" s="2" t="s">
        <v>14</v>
      </c>
      <c r="B103" s="16" t="s">
        <v>51</v>
      </c>
      <c r="C103" s="17">
        <v>0.15188703746845389</v>
      </c>
      <c r="D103" s="17">
        <v>0.17087291715201061</v>
      </c>
      <c r="E103" s="17">
        <v>0.24469539002459162</v>
      </c>
      <c r="F103" s="17">
        <v>0.16552923442840023</v>
      </c>
      <c r="G103" s="17">
        <v>4.3074493778537663E-2</v>
      </c>
      <c r="H103" s="17">
        <v>0.14645327884702805</v>
      </c>
      <c r="I103" s="17">
        <v>7.7487648300977874E-2</v>
      </c>
    </row>
    <row r="104" spans="1:9" x14ac:dyDescent="0.75">
      <c r="A104" s="2" t="s">
        <v>14</v>
      </c>
      <c r="B104" s="16" t="s">
        <v>47</v>
      </c>
      <c r="C104" s="17">
        <v>2.3928134974320305E-2</v>
      </c>
      <c r="D104" s="17">
        <v>2.691915184611034E-2</v>
      </c>
      <c r="E104" s="17">
        <v>0.36404176910669994</v>
      </c>
      <c r="F104" s="17">
        <v>0.24626354968982642</v>
      </c>
      <c r="G104" s="17">
        <v>7.6714561422654995E-2</v>
      </c>
      <c r="H104" s="17">
        <v>0.26082950883702699</v>
      </c>
      <c r="I104" s="17">
        <v>1.3033241233610937E-3</v>
      </c>
    </row>
    <row r="105" spans="1:9" x14ac:dyDescent="0.75">
      <c r="A105" s="2" t="s">
        <v>14</v>
      </c>
      <c r="B105" s="16" t="s">
        <v>48</v>
      </c>
      <c r="C105" s="17">
        <v>3.7798369421557031E-2</v>
      </c>
      <c r="D105" s="17">
        <v>4.2523165599251657E-2</v>
      </c>
      <c r="E105" s="17">
        <v>0.31305758854691285</v>
      </c>
      <c r="F105" s="17">
        <v>0.21177425107585282</v>
      </c>
      <c r="G105" s="17">
        <v>5.8005572591423069E-2</v>
      </c>
      <c r="H105" s="17">
        <v>0.19721894681083843</v>
      </c>
      <c r="I105" s="17">
        <v>0.13962210595416424</v>
      </c>
    </row>
    <row r="106" spans="1:9" x14ac:dyDescent="0.75">
      <c r="A106" s="2" t="s">
        <v>14</v>
      </c>
      <c r="B106" s="16" t="s">
        <v>83</v>
      </c>
      <c r="C106" s="17">
        <v>9.166648056800622E-2</v>
      </c>
      <c r="D106" s="17">
        <v>0.10312479063900699</v>
      </c>
      <c r="E106" s="17">
        <v>0.34757877289696282</v>
      </c>
      <c r="F106" s="17">
        <v>0.23512681695971013</v>
      </c>
      <c r="G106" s="17">
        <v>4.2720965859374481E-2</v>
      </c>
      <c r="H106" s="17">
        <v>0.14525128392187323</v>
      </c>
      <c r="I106" s="17">
        <v>3.453088915506608E-2</v>
      </c>
    </row>
    <row r="107" spans="1:9" x14ac:dyDescent="0.75">
      <c r="A107" s="2" t="s">
        <v>14</v>
      </c>
      <c r="B107" s="16" t="s">
        <v>50</v>
      </c>
      <c r="C107" s="17">
        <v>5.0962056052648329E-2</v>
      </c>
      <c r="D107" s="17">
        <v>5.7332313059229367E-2</v>
      </c>
      <c r="E107" s="17">
        <v>0.32261602609514373</v>
      </c>
      <c r="F107" s="17">
        <v>0.21824025294671487</v>
      </c>
      <c r="G107" s="17">
        <v>7.0502792949082349E-2</v>
      </c>
      <c r="H107" s="17">
        <v>0.23970949602687999</v>
      </c>
      <c r="I107" s="17">
        <v>4.0637062870301333E-2</v>
      </c>
    </row>
    <row r="108" spans="1:9" x14ac:dyDescent="0.75">
      <c r="A108" s="2" t="s">
        <v>14</v>
      </c>
      <c r="B108" s="16" t="s">
        <v>82</v>
      </c>
      <c r="C108" s="17">
        <v>0.18026407371896791</v>
      </c>
      <c r="D108" s="17">
        <v>0.20279708293383891</v>
      </c>
      <c r="E108" s="17">
        <v>0.24642502477949096</v>
      </c>
      <c r="F108" s="17">
        <v>0.16669928146847918</v>
      </c>
      <c r="G108" s="17">
        <v>3.7970563153939582E-2</v>
      </c>
      <c r="H108" s="17">
        <v>0.12909991472339458</v>
      </c>
      <c r="I108" s="17">
        <v>3.6744059221888947E-2</v>
      </c>
    </row>
    <row r="109" spans="1:9" x14ac:dyDescent="0.75">
      <c r="A109" s="2" t="s">
        <v>14</v>
      </c>
      <c r="B109" s="16" t="s">
        <v>81</v>
      </c>
      <c r="C109" s="17">
        <v>0.11702826367447017</v>
      </c>
      <c r="D109" s="17">
        <v>0.13165679663377894</v>
      </c>
      <c r="E109" s="17">
        <v>0.37810188924613208</v>
      </c>
      <c r="F109" s="17">
        <v>0.25577480743120701</v>
      </c>
      <c r="G109" s="17">
        <v>2.0856208714320878E-2</v>
      </c>
      <c r="H109" s="17">
        <v>7.0911109628690988E-2</v>
      </c>
      <c r="I109" s="17">
        <v>2.5670924671399975E-2</v>
      </c>
    </row>
    <row r="110" spans="1:9" x14ac:dyDescent="0.75">
      <c r="A110" s="2" t="s">
        <v>14</v>
      </c>
      <c r="B110" s="16" t="s">
        <v>84</v>
      </c>
      <c r="C110" s="17">
        <v>0.20220442101313393</v>
      </c>
      <c r="D110" s="17">
        <v>0.22747997363977568</v>
      </c>
      <c r="E110" s="17">
        <v>0.28973396230515369</v>
      </c>
      <c r="F110" s="17">
        <v>0.19599650391230986</v>
      </c>
      <c r="G110" s="17">
        <v>1.3674977403843646E-2</v>
      </c>
      <c r="H110" s="17">
        <v>4.6494923173068393E-2</v>
      </c>
      <c r="I110" s="17">
        <v>2.441523855271488E-2</v>
      </c>
    </row>
    <row r="111" spans="1:9" x14ac:dyDescent="0.75">
      <c r="A111" s="2" t="s">
        <v>14</v>
      </c>
      <c r="B111" s="16" t="s">
        <v>80</v>
      </c>
      <c r="C111" s="17">
        <v>0.31301391668134865</v>
      </c>
      <c r="D111" s="17">
        <v>0.35214065626651725</v>
      </c>
      <c r="E111" s="17">
        <v>0.12209184345817414</v>
      </c>
      <c r="F111" s="17">
        <v>8.2591541162882504E-2</v>
      </c>
      <c r="G111" s="17">
        <v>1.4185518094617086E-2</v>
      </c>
      <c r="H111" s="17">
        <v>4.8230761521698098E-2</v>
      </c>
      <c r="I111" s="17">
        <v>6.77457628147623E-2</v>
      </c>
    </row>
    <row r="112" spans="1:9" x14ac:dyDescent="0.75">
      <c r="A112" s="2" t="s">
        <v>77</v>
      </c>
      <c r="B112" s="16" t="s">
        <v>83</v>
      </c>
      <c r="C112" s="17">
        <v>0.20368369895150151</v>
      </c>
      <c r="D112" s="17">
        <v>0.22914416132043922</v>
      </c>
      <c r="E112" s="17">
        <v>0.15284248333752884</v>
      </c>
      <c r="F112" s="17">
        <v>0.10339344461068128</v>
      </c>
      <c r="G112" s="17">
        <v>5.6029794591897948E-2</v>
      </c>
      <c r="H112" s="17">
        <v>0.19050130161245302</v>
      </c>
      <c r="I112" s="17">
        <v>6.4405115575498106E-2</v>
      </c>
    </row>
    <row r="113" spans="1:9" x14ac:dyDescent="0.75">
      <c r="A113" s="2" t="s">
        <v>77</v>
      </c>
      <c r="B113" s="16" t="s">
        <v>47</v>
      </c>
      <c r="C113" s="17">
        <v>9.9212698778791769E-2</v>
      </c>
      <c r="D113" s="17">
        <v>0.11161428612614073</v>
      </c>
      <c r="E113" s="17">
        <v>0.15159354471974931</v>
      </c>
      <c r="F113" s="17">
        <v>0.10254857436924218</v>
      </c>
      <c r="G113" s="17">
        <v>9.4877541809652383E-2</v>
      </c>
      <c r="H113" s="17">
        <v>0.3225836421528181</v>
      </c>
      <c r="I113" s="17">
        <v>0.11756971204360545</v>
      </c>
    </row>
    <row r="114" spans="1:9" x14ac:dyDescent="0.75">
      <c r="A114" s="2" t="s">
        <v>77</v>
      </c>
      <c r="B114" s="16" t="s">
        <v>48</v>
      </c>
      <c r="C114" s="17">
        <v>0.17474481253617991</v>
      </c>
      <c r="D114" s="17">
        <v>0.19658791410320239</v>
      </c>
      <c r="E114" s="17">
        <v>0.18326291877309223</v>
      </c>
      <c r="F114" s="17">
        <v>0.12397197446415063</v>
      </c>
      <c r="G114" s="17">
        <v>6.5503225658628081E-2</v>
      </c>
      <c r="H114" s="17">
        <v>0.22271096723933548</v>
      </c>
      <c r="I114" s="17">
        <v>3.3218187225411255E-2</v>
      </c>
    </row>
    <row r="115" spans="1:9" x14ac:dyDescent="0.75">
      <c r="A115" s="2" t="s">
        <v>77</v>
      </c>
      <c r="B115" s="16" t="s">
        <v>51</v>
      </c>
      <c r="C115" s="17">
        <v>0.22996967720942829</v>
      </c>
      <c r="D115" s="17">
        <v>0.25871588686060681</v>
      </c>
      <c r="E115" s="17">
        <v>0.11315443100757527</v>
      </c>
      <c r="F115" s="17">
        <v>7.6545644505124452E-2</v>
      </c>
      <c r="G115" s="17">
        <v>5.9122370462447782E-2</v>
      </c>
      <c r="H115" s="17">
        <v>0.20101605957232244</v>
      </c>
      <c r="I115" s="17">
        <v>6.1475930382494992E-2</v>
      </c>
    </row>
    <row r="116" spans="1:9" x14ac:dyDescent="0.75">
      <c r="A116" s="2" t="s">
        <v>77</v>
      </c>
      <c r="B116" s="16" t="s">
        <v>82</v>
      </c>
      <c r="C116" s="17">
        <v>0.24643854573417739</v>
      </c>
      <c r="D116" s="17">
        <v>0.27724336395094956</v>
      </c>
      <c r="E116" s="17">
        <v>0.13834906002932354</v>
      </c>
      <c r="F116" s="17">
        <v>9.3589070019836518E-2</v>
      </c>
      <c r="G116" s="17">
        <v>5.1531941318296595E-2</v>
      </c>
      <c r="H116" s="17">
        <v>0.17520860048220843</v>
      </c>
      <c r="I116" s="17">
        <v>1.763941846520789E-2</v>
      </c>
    </row>
    <row r="117" spans="1:9" x14ac:dyDescent="0.75">
      <c r="A117" s="2" t="s">
        <v>77</v>
      </c>
      <c r="B117" s="16" t="s">
        <v>81</v>
      </c>
      <c r="C117" s="17">
        <v>7.6492666323118172E-2</v>
      </c>
      <c r="D117" s="17">
        <v>8.6054249613507938E-2</v>
      </c>
      <c r="E117" s="17">
        <v>0.36241830718760409</v>
      </c>
      <c r="F117" s="17">
        <v>0.24516532545043807</v>
      </c>
      <c r="G117" s="17">
        <v>3.736517830111049E-2</v>
      </c>
      <c r="H117" s="17">
        <v>0.12704160622377567</v>
      </c>
      <c r="I117" s="17">
        <v>6.5462666900445443E-2</v>
      </c>
    </row>
    <row r="118" spans="1:9" x14ac:dyDescent="0.75">
      <c r="A118" s="2" t="s">
        <v>77</v>
      </c>
      <c r="B118" s="16" t="s">
        <v>84</v>
      </c>
      <c r="C118" s="17">
        <v>0.17461655123044559</v>
      </c>
      <c r="D118" s="17">
        <v>0.19644362013425129</v>
      </c>
      <c r="E118" s="17">
        <v>0.12406961272533214</v>
      </c>
      <c r="F118" s="17">
        <v>8.3929443902430567E-2</v>
      </c>
      <c r="G118" s="17">
        <v>8.810389102854331E-2</v>
      </c>
      <c r="H118" s="17">
        <v>0.29955322949704727</v>
      </c>
      <c r="I118" s="17">
        <v>3.3283651481949894E-2</v>
      </c>
    </row>
    <row r="119" spans="1:9" x14ac:dyDescent="0.75">
      <c r="A119" s="2" t="s">
        <v>15</v>
      </c>
      <c r="B119" s="16" t="s">
        <v>47</v>
      </c>
      <c r="C119" s="17">
        <v>0.11839434230001158</v>
      </c>
      <c r="D119" s="17">
        <v>0.13319363508751303</v>
      </c>
      <c r="E119" s="17">
        <v>0.30114441279238408</v>
      </c>
      <c r="F119" s="17">
        <v>0.20371533806543626</v>
      </c>
      <c r="G119" s="17">
        <v>4.8500275209833327E-2</v>
      </c>
      <c r="H119" s="17">
        <v>0.16490093571343331</v>
      </c>
      <c r="I119" s="17">
        <v>3.015106083138841E-2</v>
      </c>
    </row>
    <row r="120" spans="1:9" x14ac:dyDescent="0.75">
      <c r="A120" s="2" t="s">
        <v>15</v>
      </c>
      <c r="B120" s="16" t="s">
        <v>48</v>
      </c>
      <c r="C120" s="17">
        <v>0.10486534718785681</v>
      </c>
      <c r="D120" s="17">
        <v>0.11797351558633891</v>
      </c>
      <c r="E120" s="17">
        <v>0.33902190308012098</v>
      </c>
      <c r="F120" s="17">
        <v>0.22933834620125831</v>
      </c>
      <c r="G120" s="17">
        <v>3.9875166294439594E-2</v>
      </c>
      <c r="H120" s="17">
        <v>0.13557556540109461</v>
      </c>
      <c r="I120" s="17">
        <v>3.3350156248890817E-2</v>
      </c>
    </row>
    <row r="121" spans="1:9" x14ac:dyDescent="0.75">
      <c r="A121" s="2" t="s">
        <v>15</v>
      </c>
      <c r="B121" s="16" t="s">
        <v>50</v>
      </c>
      <c r="C121" s="17">
        <v>7.6062436299953823E-2</v>
      </c>
      <c r="D121" s="17">
        <v>8.5570240837448061E-2</v>
      </c>
      <c r="E121" s="17">
        <v>0.34466000113444906</v>
      </c>
      <c r="F121" s="17">
        <v>0.23315235370859788</v>
      </c>
      <c r="G121" s="17">
        <v>5.4830361680492302E-2</v>
      </c>
      <c r="H121" s="17">
        <v>0.18642322971367384</v>
      </c>
      <c r="I121" s="17">
        <v>1.9301376625385114E-2</v>
      </c>
    </row>
    <row r="122" spans="1:9" x14ac:dyDescent="0.75">
      <c r="A122" s="2" t="s">
        <v>15</v>
      </c>
      <c r="B122" s="16" t="s">
        <v>83</v>
      </c>
      <c r="C122" s="17">
        <v>7.7921296498275158E-2</v>
      </c>
      <c r="D122" s="17">
        <v>8.7661458560559555E-2</v>
      </c>
      <c r="E122" s="17">
        <v>0.35693750001976454</v>
      </c>
      <c r="F122" s="17">
        <v>0.24145772060160542</v>
      </c>
      <c r="G122" s="17">
        <v>3.1300833096290677E-2</v>
      </c>
      <c r="H122" s="17">
        <v>0.10642283252738831</v>
      </c>
      <c r="I122" s="17">
        <v>9.8298358696116361E-2</v>
      </c>
    </row>
    <row r="123" spans="1:9" x14ac:dyDescent="0.75">
      <c r="A123" s="2" t="s">
        <v>15</v>
      </c>
      <c r="B123" s="16" t="s">
        <v>86</v>
      </c>
      <c r="C123" s="17">
        <v>0.10492807285350453</v>
      </c>
      <c r="D123" s="17">
        <v>0.1180440819601926</v>
      </c>
      <c r="E123" s="17">
        <v>0.25823839223734701</v>
      </c>
      <c r="F123" s="17">
        <v>0.17469067710173475</v>
      </c>
      <c r="G123" s="17">
        <v>5.7799341581142631E-2</v>
      </c>
      <c r="H123" s="17">
        <v>0.19651776137588495</v>
      </c>
      <c r="I123" s="17">
        <v>8.9781672890193565E-2</v>
      </c>
    </row>
    <row r="124" spans="1:9" x14ac:dyDescent="0.75">
      <c r="A124" s="2" t="s">
        <v>15</v>
      </c>
      <c r="B124" s="16" t="s">
        <v>82</v>
      </c>
      <c r="C124" s="17">
        <v>2.3832611767806645E-2</v>
      </c>
      <c r="D124" s="17">
        <v>2.6811688238782477E-2</v>
      </c>
      <c r="E124" s="17">
        <v>0.40781459720659141</v>
      </c>
      <c r="F124" s="17">
        <v>0.27587458046328239</v>
      </c>
      <c r="G124" s="17">
        <v>5.2423977762619041E-2</v>
      </c>
      <c r="H124" s="17">
        <v>0.17824152439290472</v>
      </c>
      <c r="I124" s="17">
        <v>3.5001020168013208E-2</v>
      </c>
    </row>
    <row r="125" spans="1:9" x14ac:dyDescent="0.75">
      <c r="A125" s="2" t="s">
        <v>15</v>
      </c>
      <c r="B125" s="16" t="s">
        <v>81</v>
      </c>
      <c r="C125" s="17">
        <v>7.2105603424677797E-2</v>
      </c>
      <c r="D125" s="17">
        <v>8.111880385276253E-2</v>
      </c>
      <c r="E125" s="17">
        <v>0.39917935843542862</v>
      </c>
      <c r="F125" s="17">
        <v>0.27003309541220172</v>
      </c>
      <c r="G125" s="17">
        <v>1.752789647149916E-2</v>
      </c>
      <c r="H125" s="17">
        <v>5.9594848003097146E-2</v>
      </c>
      <c r="I125" s="17">
        <v>0.10044039440033303</v>
      </c>
    </row>
    <row r="126" spans="1:9" x14ac:dyDescent="0.75">
      <c r="A126" s="2" t="s">
        <v>15</v>
      </c>
      <c r="B126" s="16" t="s">
        <v>80</v>
      </c>
      <c r="C126" s="17">
        <v>0.22719476896867527</v>
      </c>
      <c r="D126" s="17">
        <v>0.25559411508975965</v>
      </c>
      <c r="E126" s="17">
        <v>0.25020136365152185</v>
      </c>
      <c r="F126" s="17">
        <v>0.16925386364661774</v>
      </c>
      <c r="G126" s="17">
        <v>2.1572801723065412E-2</v>
      </c>
      <c r="H126" s="17">
        <v>7.3347525858422399E-2</v>
      </c>
      <c r="I126" s="17">
        <v>2.8355610619376082E-3</v>
      </c>
    </row>
    <row r="127" spans="1:9" x14ac:dyDescent="0.75">
      <c r="A127" s="2" t="s">
        <v>15</v>
      </c>
      <c r="B127" s="16" t="s">
        <v>84</v>
      </c>
      <c r="C127" s="17">
        <v>0.23417457095188196</v>
      </c>
      <c r="D127" s="17">
        <v>0.2634463923208672</v>
      </c>
      <c r="E127" s="17">
        <v>0.16565631520281185</v>
      </c>
      <c r="F127" s="17">
        <v>0.11206162499013743</v>
      </c>
      <c r="G127" s="17">
        <v>3.3958816952147204E-2</v>
      </c>
      <c r="H127" s="17">
        <v>0.11545997763730048</v>
      </c>
      <c r="I127" s="17">
        <v>7.5242301944853818E-2</v>
      </c>
    </row>
    <row r="128" spans="1:9" x14ac:dyDescent="0.75">
      <c r="A128" s="2" t="s">
        <v>16</v>
      </c>
      <c r="B128" s="16" t="s">
        <v>83</v>
      </c>
      <c r="C128" s="17">
        <v>7.8677839618935611E-2</v>
      </c>
      <c r="D128" s="17">
        <v>8.851256957130256E-2</v>
      </c>
      <c r="E128" s="17">
        <v>0.3785576405037967</v>
      </c>
      <c r="F128" s="17">
        <v>0.25608310975256837</v>
      </c>
      <c r="G128" s="17">
        <v>4.4221467939783404E-2</v>
      </c>
      <c r="H128" s="17">
        <v>0.15035299099526356</v>
      </c>
      <c r="I128" s="17">
        <v>3.5943816183497956E-3</v>
      </c>
    </row>
    <row r="129" spans="1:9" x14ac:dyDescent="0.75">
      <c r="A129" s="2" t="s">
        <v>16</v>
      </c>
      <c r="B129" s="16" t="s">
        <v>47</v>
      </c>
      <c r="C129" s="17">
        <v>2.5972943179457333E-2</v>
      </c>
      <c r="D129" s="17">
        <v>2.92195610768895E-2</v>
      </c>
      <c r="E129" s="17">
        <v>0.34550940291075083</v>
      </c>
      <c r="F129" s="17">
        <v>0.23372694902786084</v>
      </c>
      <c r="G129" s="17">
        <v>7.1637417073692325E-2</v>
      </c>
      <c r="H129" s="17">
        <v>0.2435672180505539</v>
      </c>
      <c r="I129" s="17">
        <v>5.0366508680795286E-2</v>
      </c>
    </row>
    <row r="130" spans="1:9" x14ac:dyDescent="0.75">
      <c r="A130" s="2" t="s">
        <v>16</v>
      </c>
      <c r="B130" s="16" t="s">
        <v>48</v>
      </c>
      <c r="C130" s="17">
        <v>6.2257034842166104E-2</v>
      </c>
      <c r="D130" s="17">
        <v>7.0039164197436873E-2</v>
      </c>
      <c r="E130" s="17">
        <v>0.3213681821067379</v>
      </c>
      <c r="F130" s="17">
        <v>0.21739612318985213</v>
      </c>
      <c r="G130" s="17">
        <v>5.8105913570185894E-2</v>
      </c>
      <c r="H130" s="17">
        <v>0.19756010613863204</v>
      </c>
      <c r="I130" s="17">
        <v>7.3273475954989009E-2</v>
      </c>
    </row>
    <row r="131" spans="1:9" x14ac:dyDescent="0.75">
      <c r="A131" s="2" t="s">
        <v>16</v>
      </c>
      <c r="B131" s="16" t="s">
        <v>50</v>
      </c>
      <c r="C131" s="17">
        <v>3.52890588093192E-2</v>
      </c>
      <c r="D131" s="17">
        <v>3.9700191160484101E-2</v>
      </c>
      <c r="E131" s="17">
        <v>0.32384349883601266</v>
      </c>
      <c r="F131" s="17">
        <v>0.21907060215377328</v>
      </c>
      <c r="G131" s="17">
        <v>6.9148918688113639E-2</v>
      </c>
      <c r="H131" s="17">
        <v>0.23510632353958638</v>
      </c>
      <c r="I131" s="17">
        <v>7.7841406812710678E-2</v>
      </c>
    </row>
    <row r="132" spans="1:9" x14ac:dyDescent="0.75">
      <c r="A132" s="2" t="s">
        <v>16</v>
      </c>
      <c r="B132" s="16" t="s">
        <v>51</v>
      </c>
      <c r="C132" s="17">
        <v>0.13735650830911236</v>
      </c>
      <c r="D132" s="17">
        <v>0.15452607184775138</v>
      </c>
      <c r="E132" s="17">
        <v>0.26052465817716813</v>
      </c>
      <c r="F132" s="17">
        <v>0.17623726876690785</v>
      </c>
      <c r="G132" s="17">
        <v>4.275085295717182E-2</v>
      </c>
      <c r="H132" s="17">
        <v>0.1453529000543842</v>
      </c>
      <c r="I132" s="17">
        <v>8.3251739887504228E-2</v>
      </c>
    </row>
    <row r="133" spans="1:9" x14ac:dyDescent="0.75">
      <c r="A133" s="2" t="s">
        <v>16</v>
      </c>
      <c r="B133" s="16" t="s">
        <v>82</v>
      </c>
      <c r="C133" s="17">
        <v>0.1415559602766964</v>
      </c>
      <c r="D133" s="17">
        <v>0.15925045531128346</v>
      </c>
      <c r="E133" s="17">
        <v>0.30710967543570933</v>
      </c>
      <c r="F133" s="17">
        <v>0.20775066279474452</v>
      </c>
      <c r="G133" s="17">
        <v>3.958265715920066E-2</v>
      </c>
      <c r="H133" s="17">
        <v>0.13458103434128224</v>
      </c>
      <c r="I133" s="17">
        <v>1.0169554681083492E-2</v>
      </c>
    </row>
    <row r="134" spans="1:9" x14ac:dyDescent="0.75">
      <c r="A134" s="2" t="s">
        <v>16</v>
      </c>
      <c r="B134" s="16" t="s">
        <v>81</v>
      </c>
      <c r="C134" s="17">
        <v>0.18053105519026755</v>
      </c>
      <c r="D134" s="17">
        <v>0.20309743708905101</v>
      </c>
      <c r="E134" s="17">
        <v>0.27451407271497569</v>
      </c>
      <c r="F134" s="17">
        <v>0.18570069624836591</v>
      </c>
      <c r="G134" s="17">
        <v>4.7622567009228678E-3</v>
      </c>
      <c r="H134" s="17">
        <v>1.619167278313775E-2</v>
      </c>
      <c r="I134" s="17">
        <v>0.13520280927327921</v>
      </c>
    </row>
    <row r="135" spans="1:9" x14ac:dyDescent="0.75">
      <c r="A135" s="2" t="s">
        <v>16</v>
      </c>
      <c r="B135" s="16" t="s">
        <v>80</v>
      </c>
      <c r="C135" s="17">
        <v>0.22779843330231145</v>
      </c>
      <c r="D135" s="17">
        <v>0.25627323746510039</v>
      </c>
      <c r="E135" s="17">
        <v>0.21225875351053741</v>
      </c>
      <c r="F135" s="17">
        <v>0.14358680384536354</v>
      </c>
      <c r="G135" s="17">
        <v>2.3780087525782374E-2</v>
      </c>
      <c r="H135" s="17">
        <v>8.0852297587660063E-2</v>
      </c>
      <c r="I135" s="17">
        <v>5.5450386763244541E-2</v>
      </c>
    </row>
    <row r="136" spans="1:9" x14ac:dyDescent="0.75">
      <c r="A136" s="2" t="s">
        <v>16</v>
      </c>
      <c r="B136" s="16" t="s">
        <v>85</v>
      </c>
      <c r="C136" s="17">
        <v>0.22534074058852638</v>
      </c>
      <c r="D136" s="17">
        <v>0.25350833316209215</v>
      </c>
      <c r="E136" s="17">
        <v>0.17971966203341397</v>
      </c>
      <c r="F136" s="17">
        <v>0.1215750654931918</v>
      </c>
      <c r="G136" s="17">
        <v>4.1911452572670836E-2</v>
      </c>
      <c r="H136" s="17">
        <v>0.14249893874708083</v>
      </c>
      <c r="I136" s="17">
        <v>3.5445807403023943E-2</v>
      </c>
    </row>
    <row r="137" spans="1:9" x14ac:dyDescent="0.75">
      <c r="A137" s="2" t="s">
        <v>16</v>
      </c>
      <c r="B137" s="16" t="s">
        <v>84</v>
      </c>
      <c r="C137" s="17">
        <v>0.15284909818957487</v>
      </c>
      <c r="D137" s="17">
        <v>0.17195523546327174</v>
      </c>
      <c r="E137" s="17">
        <v>0.29468072291301955</v>
      </c>
      <c r="F137" s="17">
        <v>0.19934284197057203</v>
      </c>
      <c r="G137" s="17">
        <v>2.3833323818050183E-2</v>
      </c>
      <c r="H137" s="17">
        <v>8.1033300981370626E-2</v>
      </c>
      <c r="I137" s="17">
        <v>7.6305476664141003E-2</v>
      </c>
    </row>
    <row r="138" spans="1:9" x14ac:dyDescent="0.75">
      <c r="A138" s="2" t="s">
        <v>16</v>
      </c>
      <c r="B138" s="16" t="s">
        <v>46</v>
      </c>
      <c r="C138" s="17">
        <v>8.1590695859530965E-2</v>
      </c>
      <c r="D138" s="17">
        <v>9.1789532841972332E-2</v>
      </c>
      <c r="E138" s="17">
        <v>0.29807169375775272</v>
      </c>
      <c r="F138" s="17">
        <v>0.20163673401259744</v>
      </c>
      <c r="G138" s="17">
        <v>2.9287794879137682E-2</v>
      </c>
      <c r="H138" s="17">
        <v>9.9578502589068113E-2</v>
      </c>
      <c r="I138" s="17">
        <v>0.19804504605994078</v>
      </c>
    </row>
    <row r="139" spans="1:9" x14ac:dyDescent="0.75">
      <c r="A139" s="2" t="s">
        <v>17</v>
      </c>
      <c r="B139" s="16" t="s">
        <v>83</v>
      </c>
      <c r="C139" s="17">
        <v>0.16442778815748849</v>
      </c>
      <c r="D139" s="17">
        <v>0.18498126167717455</v>
      </c>
      <c r="E139" s="17">
        <v>0.22217633183446575</v>
      </c>
      <c r="F139" s="17">
        <v>0.15029575388802097</v>
      </c>
      <c r="G139" s="17">
        <v>6.076983204176075E-2</v>
      </c>
      <c r="H139" s="17">
        <v>0.20661742894198654</v>
      </c>
      <c r="I139" s="17">
        <v>1.0731603459102956E-2</v>
      </c>
    </row>
    <row r="140" spans="1:9" x14ac:dyDescent="0.75">
      <c r="A140" s="2" t="s">
        <v>17</v>
      </c>
      <c r="B140" s="16" t="s">
        <v>48</v>
      </c>
      <c r="C140" s="17">
        <v>0.15533483621516131</v>
      </c>
      <c r="D140" s="17">
        <v>0.17475169074205646</v>
      </c>
      <c r="E140" s="17">
        <v>0.22109729654463148</v>
      </c>
      <c r="F140" s="17">
        <v>0.14956581825078014</v>
      </c>
      <c r="G140" s="17">
        <v>5.9158014756365583E-2</v>
      </c>
      <c r="H140" s="17">
        <v>0.201137250171643</v>
      </c>
      <c r="I140" s="17">
        <v>3.8955093319362089E-2</v>
      </c>
    </row>
    <row r="141" spans="1:9" x14ac:dyDescent="0.75">
      <c r="A141" s="2" t="s">
        <v>17</v>
      </c>
      <c r="B141" s="16" t="s">
        <v>50</v>
      </c>
      <c r="C141" s="17">
        <v>0.11221785437044936</v>
      </c>
      <c r="D141" s="17">
        <v>0.12624508616675553</v>
      </c>
      <c r="E141" s="17">
        <v>0.18299979958470311</v>
      </c>
      <c r="F141" s="17">
        <v>0.12379398207200504</v>
      </c>
      <c r="G141" s="17">
        <v>8.5014017317376803E-2</v>
      </c>
      <c r="H141" s="17">
        <v>0.28904765887908113</v>
      </c>
      <c r="I141" s="17">
        <v>8.0681601609629006E-2</v>
      </c>
    </row>
    <row r="142" spans="1:9" x14ac:dyDescent="0.75">
      <c r="A142" s="2" t="s">
        <v>17</v>
      </c>
      <c r="B142" s="16" t="s">
        <v>82</v>
      </c>
      <c r="C142" s="17">
        <v>0.19337091025310904</v>
      </c>
      <c r="D142" s="17">
        <v>0.21754227403474768</v>
      </c>
      <c r="E142" s="17">
        <v>0.16736580777331025</v>
      </c>
      <c r="F142" s="17">
        <v>0.11321804643488635</v>
      </c>
      <c r="G142" s="17">
        <v>5.5389108371502078E-2</v>
      </c>
      <c r="H142" s="17">
        <v>0.18832296846310706</v>
      </c>
      <c r="I142" s="17">
        <v>6.4790884669337578E-2</v>
      </c>
    </row>
    <row r="143" spans="1:9" x14ac:dyDescent="0.75">
      <c r="A143" s="2" t="s">
        <v>17</v>
      </c>
      <c r="B143" s="16" t="s">
        <v>86</v>
      </c>
      <c r="C143" s="17">
        <v>3.7310824726384237E-2</v>
      </c>
      <c r="D143" s="17">
        <v>4.1974677817182261E-2</v>
      </c>
      <c r="E143" s="17">
        <v>0.18808222002223218</v>
      </c>
      <c r="F143" s="17">
        <v>0.12723209001503943</v>
      </c>
      <c r="G143" s="17">
        <v>0.12289491092524199</v>
      </c>
      <c r="H143" s="17">
        <v>0.41784269714582278</v>
      </c>
      <c r="I143" s="17">
        <v>6.466257934809716E-2</v>
      </c>
    </row>
    <row r="144" spans="1:9" x14ac:dyDescent="0.75">
      <c r="A144" s="2" t="s">
        <v>17</v>
      </c>
      <c r="B144" s="16" t="s">
        <v>81</v>
      </c>
      <c r="C144" s="17">
        <v>0.18699794328838854</v>
      </c>
      <c r="D144" s="17">
        <v>0.21037268619943708</v>
      </c>
      <c r="E144" s="17">
        <v>0.28702638034606731</v>
      </c>
      <c r="F144" s="17">
        <v>0.19416490435175141</v>
      </c>
      <c r="G144" s="17">
        <v>1.4516364463265182E-2</v>
      </c>
      <c r="H144" s="17">
        <v>4.935563917510162E-2</v>
      </c>
      <c r="I144" s="17">
        <v>5.7566082175988798E-2</v>
      </c>
    </row>
    <row r="145" spans="1:9" x14ac:dyDescent="0.75">
      <c r="A145" s="2" t="s">
        <v>17</v>
      </c>
      <c r="B145" s="16" t="s">
        <v>46</v>
      </c>
      <c r="C145" s="17">
        <v>0.1128770863764082</v>
      </c>
      <c r="D145" s="17">
        <v>0.12698672217345922</v>
      </c>
      <c r="E145" s="17">
        <v>0.27889815259860873</v>
      </c>
      <c r="F145" s="17">
        <v>0.18866639734611765</v>
      </c>
      <c r="G145" s="17">
        <v>4.1577528058153367E-2</v>
      </c>
      <c r="H145" s="17">
        <v>0.14136359539772145</v>
      </c>
      <c r="I145" s="17">
        <v>0.10963051804953128</v>
      </c>
    </row>
    <row r="146" spans="1:9" x14ac:dyDescent="0.75">
      <c r="A146" s="2" t="s">
        <v>17</v>
      </c>
      <c r="B146" s="16" t="s">
        <v>80</v>
      </c>
      <c r="C146" s="17">
        <v>0.25833360002282618</v>
      </c>
      <c r="D146" s="17">
        <v>0.29062530002567949</v>
      </c>
      <c r="E146" s="17">
        <v>0.14525102584580796</v>
      </c>
      <c r="F146" s="17">
        <v>9.8258046895693618E-2</v>
      </c>
      <c r="G146" s="17">
        <v>3.0484612027381418E-2</v>
      </c>
      <c r="H146" s="17">
        <v>0.10364768089309682</v>
      </c>
      <c r="I146" s="17">
        <v>7.3399734289514518E-2</v>
      </c>
    </row>
    <row r="147" spans="1:9" x14ac:dyDescent="0.75">
      <c r="A147" s="2" t="s">
        <v>17</v>
      </c>
      <c r="B147" s="16" t="s">
        <v>85</v>
      </c>
      <c r="C147" s="17">
        <v>0.27880797628078657</v>
      </c>
      <c r="D147" s="17">
        <v>0.31365897331588494</v>
      </c>
      <c r="E147" s="17">
        <v>9.6780314054164998E-2</v>
      </c>
      <c r="F147" s="17">
        <v>6.5469035977817502E-2</v>
      </c>
      <c r="G147" s="17">
        <v>5.2845141566365751E-2</v>
      </c>
      <c r="H147" s="17">
        <v>0.17967348132564356</v>
      </c>
      <c r="I147" s="17">
        <v>1.2765077479336751E-2</v>
      </c>
    </row>
    <row r="148" spans="1:9" x14ac:dyDescent="0.75">
      <c r="A148" s="2" t="s">
        <v>17</v>
      </c>
      <c r="B148" s="16" t="s">
        <v>84</v>
      </c>
      <c r="C148" s="17">
        <v>0.25980907362612149</v>
      </c>
      <c r="D148" s="17">
        <v>0.29228520782938666</v>
      </c>
      <c r="E148" s="17">
        <v>0.12320195965484271</v>
      </c>
      <c r="F148" s="17">
        <v>8.3342502119452419E-2</v>
      </c>
      <c r="G148" s="17">
        <v>4.400731934076868E-2</v>
      </c>
      <c r="H148" s="17">
        <v>0.14962488575861349</v>
      </c>
      <c r="I148" s="17">
        <v>4.7729051670814648E-2</v>
      </c>
    </row>
    <row r="149" spans="1:9" x14ac:dyDescent="0.75">
      <c r="A149" s="2" t="s">
        <v>78</v>
      </c>
      <c r="B149" s="16" t="s">
        <v>48</v>
      </c>
      <c r="C149" s="17">
        <v>6.4726727264460493E-2</v>
      </c>
      <c r="D149" s="17">
        <v>7.2817568172518055E-2</v>
      </c>
      <c r="E149" s="17">
        <v>0.34133514553937955</v>
      </c>
      <c r="F149" s="17">
        <v>0.23090318668840379</v>
      </c>
      <c r="G149" s="17">
        <v>6.4070728869252844E-2</v>
      </c>
      <c r="H149" s="17">
        <v>0.21784047815545968</v>
      </c>
      <c r="I149" s="17">
        <v>8.3061653105256372E-3</v>
      </c>
    </row>
    <row r="150" spans="1:9" x14ac:dyDescent="0.75">
      <c r="A150" s="2" t="s">
        <v>78</v>
      </c>
      <c r="B150" s="16" t="s">
        <v>83</v>
      </c>
      <c r="C150" s="17">
        <f>20.1265075700745%-0.11</f>
        <v>9.1265075700745005E-2</v>
      </c>
      <c r="D150" s="17">
        <f>22.6423210163338%-0.13</f>
        <v>9.6423210163337991E-2</v>
      </c>
      <c r="E150" s="17">
        <f>0.21+14.7635848499781%</f>
        <v>0.35763584849978103</v>
      </c>
      <c r="F150" s="17">
        <f>9.98713092792636%+14.7293755613251%</f>
        <v>0.24716506489251461</v>
      </c>
      <c r="G150" s="17">
        <v>4.7161545623550238E-2</v>
      </c>
      <c r="H150" s="17">
        <v>0.16034925512007081</v>
      </c>
      <c r="I150" s="17">
        <v>0</v>
      </c>
    </row>
    <row r="151" spans="1:9" x14ac:dyDescent="0.75">
      <c r="A151" s="2" t="s">
        <v>78</v>
      </c>
      <c r="B151" s="16" t="s">
        <v>47</v>
      </c>
      <c r="C151" s="17">
        <v>2.6204517560144497E-2</v>
      </c>
      <c r="D151" s="17">
        <v>2.9480082255162559E-2</v>
      </c>
      <c r="E151" s="17">
        <v>0.3483337785342252</v>
      </c>
      <c r="F151" s="17">
        <v>0.23563755606726999</v>
      </c>
      <c r="G151" s="17">
        <v>8.0389532043474307E-2</v>
      </c>
      <c r="H151" s="17">
        <v>0.27332440894781268</v>
      </c>
      <c r="I151" s="17">
        <v>6.6301245919107021E-3</v>
      </c>
    </row>
    <row r="152" spans="1:9" x14ac:dyDescent="0.75">
      <c r="A152" s="2" t="s">
        <v>78</v>
      </c>
      <c r="B152" s="16" t="s">
        <v>51</v>
      </c>
      <c r="C152" s="17">
        <v>0.16404717007099218</v>
      </c>
      <c r="D152" s="17">
        <v>0.18455306632986621</v>
      </c>
      <c r="E152" s="17">
        <v>0.25618550128531714</v>
      </c>
      <c r="F152" s="17">
        <v>0.17330195675183219</v>
      </c>
      <c r="G152" s="17">
        <v>4.7571723649879397E-2</v>
      </c>
      <c r="H152" s="17">
        <v>0.16174386040958993</v>
      </c>
      <c r="I152" s="17">
        <v>1.259672150252289E-2</v>
      </c>
    </row>
    <row r="153" spans="1:9" x14ac:dyDescent="0.75">
      <c r="A153" s="2" t="s">
        <v>78</v>
      </c>
      <c r="B153" s="16" t="s">
        <v>82</v>
      </c>
      <c r="C153" s="17">
        <v>0.13070918937354026</v>
      </c>
      <c r="D153" s="17">
        <v>0.1470478380452328</v>
      </c>
      <c r="E153" s="17">
        <v>0.27739256575779569</v>
      </c>
      <c r="F153" s="17">
        <v>0.18764791213027357</v>
      </c>
      <c r="G153" s="17">
        <v>5.0285146702189164E-2</v>
      </c>
      <c r="H153" s="17">
        <v>0.17096949878744316</v>
      </c>
      <c r="I153" s="17">
        <v>3.5947849203525339E-2</v>
      </c>
    </row>
    <row r="154" spans="1:9" x14ac:dyDescent="0.75">
      <c r="A154" s="2" t="s">
        <v>78</v>
      </c>
      <c r="B154" s="16" t="s">
        <v>81</v>
      </c>
      <c r="C154" s="17">
        <v>0.15933918739491915</v>
      </c>
      <c r="D154" s="17">
        <v>0.17925658581928405</v>
      </c>
      <c r="E154" s="17">
        <v>0.30087830569091339</v>
      </c>
      <c r="F154" s="17">
        <v>0.20353532443797084</v>
      </c>
      <c r="G154" s="17">
        <v>2.4196025474750759E-2</v>
      </c>
      <c r="H154" s="17">
        <v>8.2266486614152576E-2</v>
      </c>
      <c r="I154" s="17">
        <v>5.0528084568009279E-2</v>
      </c>
    </row>
    <row r="155" spans="1:9" x14ac:dyDescent="0.75">
      <c r="A155" s="2" t="s">
        <v>78</v>
      </c>
      <c r="B155" s="16" t="s">
        <v>80</v>
      </c>
      <c r="C155" s="17">
        <v>0.26416088794256226</v>
      </c>
      <c r="D155" s="17">
        <v>0.29718099893538252</v>
      </c>
      <c r="E155" s="17">
        <v>0.15414497156054391</v>
      </c>
      <c r="F155" s="17">
        <v>0.10427453958507382</v>
      </c>
      <c r="G155" s="17">
        <v>1.9251787952357047E-2</v>
      </c>
      <c r="H155" s="17">
        <v>6.5456079038013953E-2</v>
      </c>
      <c r="I155" s="17">
        <v>9.5530734986066568E-2</v>
      </c>
    </row>
    <row r="156" spans="1:9" x14ac:dyDescent="0.75">
      <c r="A156" s="2" t="s">
        <v>78</v>
      </c>
      <c r="B156" s="16" t="s">
        <v>84</v>
      </c>
      <c r="C156" s="17">
        <v>0.17421527181730223</v>
      </c>
      <c r="D156" s="17">
        <v>0.19599218079446501</v>
      </c>
      <c r="E156" s="17">
        <v>0.23957842304600654</v>
      </c>
      <c r="F156" s="17">
        <v>0.16206775676641619</v>
      </c>
      <c r="G156" s="17">
        <v>1.1851321892449557E-2</v>
      </c>
      <c r="H156" s="17">
        <v>4.0294494434328497E-2</v>
      </c>
      <c r="I156" s="17">
        <v>0.17600055124903202</v>
      </c>
    </row>
    <row r="157" spans="1:9" x14ac:dyDescent="0.75">
      <c r="A157" s="2" t="s">
        <v>18</v>
      </c>
      <c r="B157" s="16" t="s">
        <v>83</v>
      </c>
      <c r="C157" s="17">
        <v>0.23745479552323884</v>
      </c>
      <c r="D157" s="17">
        <v>0.2671366449636437</v>
      </c>
      <c r="E157" s="17">
        <v>0.1585489154025406</v>
      </c>
      <c r="F157" s="17">
        <v>0.10725367806642451</v>
      </c>
      <c r="G157" s="17">
        <v>3.3635187010297836E-2</v>
      </c>
      <c r="H157" s="17">
        <v>0.11435963583501266</v>
      </c>
      <c r="I157" s="17">
        <v>8.1611143198841885E-2</v>
      </c>
    </row>
    <row r="158" spans="1:9" x14ac:dyDescent="0.75">
      <c r="A158" s="2" t="s">
        <v>18</v>
      </c>
      <c r="B158" s="16" t="s">
        <v>48</v>
      </c>
      <c r="C158" s="17">
        <v>0.20342598545290436</v>
      </c>
      <c r="D158" s="17">
        <v>0.2288542336345174</v>
      </c>
      <c r="E158" s="17">
        <v>0.14438597849359311</v>
      </c>
      <c r="F158" s="17">
        <v>9.7672867804489458E-2</v>
      </c>
      <c r="G158" s="17">
        <v>5.4887755889406052E-2</v>
      </c>
      <c r="H158" s="17">
        <v>0.18661837002398057</v>
      </c>
      <c r="I158" s="17">
        <v>8.415480870110903E-2</v>
      </c>
    </row>
    <row r="159" spans="1:9" x14ac:dyDescent="0.75">
      <c r="A159" s="2" t="s">
        <v>18</v>
      </c>
      <c r="B159" s="16" t="s">
        <v>47</v>
      </c>
      <c r="C159" s="17">
        <v>0.18900625209223551</v>
      </c>
      <c r="D159" s="17">
        <v>0.21263203360376495</v>
      </c>
      <c r="E159" s="17">
        <v>0.15681527953760216</v>
      </c>
      <c r="F159" s="17">
        <v>0.10608092439308382</v>
      </c>
      <c r="G159" s="17">
        <v>5.8892542580984364E-2</v>
      </c>
      <c r="H159" s="17">
        <v>0.20023464477534683</v>
      </c>
      <c r="I159" s="17">
        <v>7.6338323016982401E-2</v>
      </c>
    </row>
    <row r="160" spans="1:9" x14ac:dyDescent="0.75">
      <c r="A160" s="2" t="s">
        <v>18</v>
      </c>
      <c r="B160" s="16" t="s">
        <v>49</v>
      </c>
      <c r="C160" s="17">
        <v>5.3447198706173538E-2</v>
      </c>
      <c r="D160" s="17">
        <v>6.012809854444523E-2</v>
      </c>
      <c r="E160" s="17">
        <v>0.28081175657908541</v>
      </c>
      <c r="F160" s="17">
        <v>0.18996089415644013</v>
      </c>
      <c r="G160" s="17">
        <v>8.690313573604809E-2</v>
      </c>
      <c r="H160" s="17">
        <v>0.29547066150256351</v>
      </c>
      <c r="I160" s="17">
        <v>3.3278254775244043E-2</v>
      </c>
    </row>
    <row r="161" spans="1:9" x14ac:dyDescent="0.75">
      <c r="A161" s="2" t="s">
        <v>18</v>
      </c>
      <c r="B161" s="16" t="s">
        <v>82</v>
      </c>
      <c r="C161" s="17">
        <v>0.19617474858079245</v>
      </c>
      <c r="D161" s="17">
        <v>0.22069659215339152</v>
      </c>
      <c r="E161" s="17">
        <v>0.23141863815187128</v>
      </c>
      <c r="F161" s="17">
        <v>0.15654790227920704</v>
      </c>
      <c r="G161" s="17">
        <v>3.8086306356895208E-2</v>
      </c>
      <c r="H161" s="17">
        <v>0.12949344161344373</v>
      </c>
      <c r="I161" s="17">
        <v>2.7582370864398742E-2</v>
      </c>
    </row>
    <row r="162" spans="1:9" x14ac:dyDescent="0.75">
      <c r="A162" s="2" t="s">
        <v>18</v>
      </c>
      <c r="B162" s="16" t="s">
        <v>81</v>
      </c>
      <c r="C162" s="17">
        <v>9.6371822164743062E-2</v>
      </c>
      <c r="D162" s="17">
        <v>0.10841829993533596</v>
      </c>
      <c r="E162" s="17">
        <v>0.36733879016189414</v>
      </c>
      <c r="F162" s="17">
        <v>0.24849388746245779</v>
      </c>
      <c r="G162" s="17">
        <v>2.2210001799172738E-2</v>
      </c>
      <c r="H162" s="17">
        <v>7.551400611718731E-2</v>
      </c>
      <c r="I162" s="17">
        <v>8.1653192359208981E-2</v>
      </c>
    </row>
    <row r="163" spans="1:9" x14ac:dyDescent="0.75">
      <c r="A163" s="2" t="s">
        <v>18</v>
      </c>
      <c r="B163" s="16" t="s">
        <v>46</v>
      </c>
      <c r="C163" s="17">
        <v>1.9365488594496542E-2</v>
      </c>
      <c r="D163" s="17">
        <v>2.1786174668808611E-2</v>
      </c>
      <c r="E163" s="17">
        <v>0.33101438114816284</v>
      </c>
      <c r="F163" s="17">
        <v>0.22392149312963955</v>
      </c>
      <c r="G163" s="17">
        <v>5.712488143319968E-2</v>
      </c>
      <c r="H163" s="17">
        <v>0.19422459687287891</v>
      </c>
      <c r="I163" s="17">
        <v>0.15256298415281377</v>
      </c>
    </row>
    <row r="164" spans="1:9" x14ac:dyDescent="0.75">
      <c r="A164" s="2" t="s">
        <v>18</v>
      </c>
      <c r="B164" s="16" t="s">
        <v>80</v>
      </c>
      <c r="C164" s="17">
        <v>0.34615042416684666</v>
      </c>
      <c r="D164" s="17">
        <v>0.38941922718770244</v>
      </c>
      <c r="E164" s="17">
        <v>9.8442763488976417E-2</v>
      </c>
      <c r="F164" s="17">
        <v>6.6593634124895815E-2</v>
      </c>
      <c r="G164" s="17">
        <v>1.9916228156868401E-2</v>
      </c>
      <c r="H164" s="17">
        <v>6.7715175733352562E-2</v>
      </c>
      <c r="I164" s="17">
        <v>1.1762547141357604E-2</v>
      </c>
    </row>
    <row r="165" spans="1:9" x14ac:dyDescent="0.75">
      <c r="A165" s="2" t="s">
        <v>18</v>
      </c>
      <c r="B165" s="16" t="s">
        <v>84</v>
      </c>
      <c r="C165" s="17">
        <v>0.2375354108878889</v>
      </c>
      <c r="D165" s="17">
        <v>0.26722733724887499</v>
      </c>
      <c r="E165" s="17">
        <v>0.11585956143714432</v>
      </c>
      <c r="F165" s="17">
        <v>7.8375585678068224E-2</v>
      </c>
      <c r="G165" s="17">
        <v>6.7115834254541235E-2</v>
      </c>
      <c r="H165" s="17">
        <v>0.2281938364654402</v>
      </c>
      <c r="I165" s="17">
        <v>5.6924340280419816E-3</v>
      </c>
    </row>
    <row r="166" spans="1:9" x14ac:dyDescent="0.75">
      <c r="A166" s="2" t="s">
        <v>19</v>
      </c>
      <c r="B166" s="16" t="s">
        <v>47</v>
      </c>
      <c r="C166" s="17">
        <v>0.10657631558205874</v>
      </c>
      <c r="D166" s="17">
        <v>0.11989835502981609</v>
      </c>
      <c r="E166" s="17">
        <v>0.27008976114569605</v>
      </c>
      <c r="F166" s="17">
        <v>0.18270777959855908</v>
      </c>
      <c r="G166" s="17">
        <v>5.7880728064977502E-2</v>
      </c>
      <c r="H166" s="17">
        <v>0.19679447542092351</v>
      </c>
      <c r="I166" s="17">
        <v>6.6052585157969079E-2</v>
      </c>
    </row>
    <row r="167" spans="1:9" x14ac:dyDescent="0.75">
      <c r="A167" s="2" t="s">
        <v>19</v>
      </c>
      <c r="B167" s="16" t="s">
        <v>48</v>
      </c>
      <c r="C167" s="17">
        <v>8.7843089988865516E-2</v>
      </c>
      <c r="D167" s="17">
        <v>9.8823476237473715E-2</v>
      </c>
      <c r="E167" s="17">
        <v>0.31140954540150423</v>
      </c>
      <c r="F167" s="17">
        <v>0.21065939835984107</v>
      </c>
      <c r="G167" s="17">
        <v>3.9737340493538685E-2</v>
      </c>
      <c r="H167" s="17">
        <v>0.13510695767803152</v>
      </c>
      <c r="I167" s="17">
        <v>0.11642019184074526</v>
      </c>
    </row>
    <row r="168" spans="1:9" x14ac:dyDescent="0.75">
      <c r="A168" s="2" t="s">
        <v>19</v>
      </c>
      <c r="B168" s="16" t="s">
        <v>50</v>
      </c>
      <c r="C168" s="17">
        <v>4.4756285256932413E-2</v>
      </c>
      <c r="D168" s="17">
        <v>5.0350820914048966E-2</v>
      </c>
      <c r="E168" s="17">
        <v>0.3184969300425658</v>
      </c>
      <c r="F168" s="17">
        <v>0.21545380561702981</v>
      </c>
      <c r="G168" s="17">
        <v>6.534011239552602E-2</v>
      </c>
      <c r="H168" s="17">
        <v>0.22215638214478847</v>
      </c>
      <c r="I168" s="17">
        <v>8.3445663629108435E-2</v>
      </c>
    </row>
    <row r="169" spans="1:9" x14ac:dyDescent="0.75">
      <c r="A169" s="2" t="s">
        <v>19</v>
      </c>
      <c r="B169" s="16" t="s">
        <v>83</v>
      </c>
      <c r="C169" s="17">
        <v>7.2768820414308905E-2</v>
      </c>
      <c r="D169" s="17">
        <v>8.1864922966097528E-2</v>
      </c>
      <c r="E169" s="17">
        <v>0.33747186162721904</v>
      </c>
      <c r="F169" s="17">
        <v>0.22828978874782466</v>
      </c>
      <c r="G169" s="17">
        <v>3.6811050006818245E-2</v>
      </c>
      <c r="H169" s="17">
        <v>0.12515757002318204</v>
      </c>
      <c r="I169" s="17">
        <v>0.11763598621454951</v>
      </c>
    </row>
    <row r="170" spans="1:9" x14ac:dyDescent="0.75">
      <c r="A170" s="2" t="s">
        <v>19</v>
      </c>
      <c r="B170" s="16" t="s">
        <v>51</v>
      </c>
      <c r="C170" s="17">
        <v>3.8472877543342401E-2</v>
      </c>
      <c r="D170" s="17">
        <v>4.32819872362602E-2</v>
      </c>
      <c r="E170" s="17">
        <v>0.36053225872835015</v>
      </c>
      <c r="F170" s="17">
        <v>0.24388946913976628</v>
      </c>
      <c r="G170" s="17">
        <v>6.406306443865499E-2</v>
      </c>
      <c r="H170" s="17">
        <v>0.21781441909142699</v>
      </c>
      <c r="I170" s="17">
        <v>3.1945923822199074E-2</v>
      </c>
    </row>
    <row r="171" spans="1:9" x14ac:dyDescent="0.75">
      <c r="A171" s="2" t="s">
        <v>19</v>
      </c>
      <c r="B171" s="16" t="s">
        <v>82</v>
      </c>
      <c r="C171" s="17">
        <v>4.6907562810623062E-2</v>
      </c>
      <c r="D171" s="17">
        <v>5.277100816195094E-2</v>
      </c>
      <c r="E171" s="17">
        <v>0.39520976000903352</v>
      </c>
      <c r="F171" s="17">
        <v>0.26734777882964034</v>
      </c>
      <c r="G171" s="17">
        <v>3.6940402767308311E-2</v>
      </c>
      <c r="H171" s="17">
        <v>0.12559736940884828</v>
      </c>
      <c r="I171" s="17">
        <v>7.52261180125956E-2</v>
      </c>
    </row>
    <row r="172" spans="1:9" x14ac:dyDescent="0.75">
      <c r="A172" s="2" t="s">
        <v>19</v>
      </c>
      <c r="B172" s="16" t="s">
        <v>81</v>
      </c>
      <c r="C172" s="17">
        <v>0.10570024748422926</v>
      </c>
      <c r="D172" s="17">
        <v>0.11891277841975793</v>
      </c>
      <c r="E172" s="17">
        <v>0.4105586447660326</v>
      </c>
      <c r="F172" s="17">
        <v>0.27773084792996322</v>
      </c>
      <c r="G172" s="17">
        <v>1.475878459859389E-2</v>
      </c>
      <c r="H172" s="17">
        <v>5.0179867635219227E-2</v>
      </c>
      <c r="I172" s="17">
        <v>2.2158829166203819E-2</v>
      </c>
    </row>
    <row r="173" spans="1:9" x14ac:dyDescent="0.75">
      <c r="A173" s="2" t="s">
        <v>19</v>
      </c>
      <c r="B173" s="16" t="s">
        <v>80</v>
      </c>
      <c r="C173" s="17">
        <v>0.10773004189154897</v>
      </c>
      <c r="D173" s="17">
        <v>0.12119629712799258</v>
      </c>
      <c r="E173" s="17">
        <v>0.35130200750651258</v>
      </c>
      <c r="F173" s="17">
        <v>0.23764547566617028</v>
      </c>
      <c r="G173" s="17">
        <v>3.8458510419125007E-2</v>
      </c>
      <c r="H173" s="17">
        <v>0.13075893542502504</v>
      </c>
      <c r="I173" s="17">
        <v>1.290873196362563E-2</v>
      </c>
    </row>
    <row r="174" spans="1:9" x14ac:dyDescent="0.75">
      <c r="A174" s="2" t="s">
        <v>19</v>
      </c>
      <c r="B174" s="16" t="s">
        <v>84</v>
      </c>
      <c r="C174" s="17">
        <v>0.21972747710549378</v>
      </c>
      <c r="D174" s="17">
        <v>0.24719341174368051</v>
      </c>
      <c r="E174" s="17">
        <v>0.23776963038394489</v>
      </c>
      <c r="F174" s="17">
        <v>0.16084416173031565</v>
      </c>
      <c r="G174" s="17">
        <v>1.5381911474125001E-2</v>
      </c>
      <c r="H174" s="17">
        <v>5.2298499012025004E-2</v>
      </c>
      <c r="I174" s="17">
        <v>6.6784908550415079E-2</v>
      </c>
    </row>
    <row r="175" spans="1:9" x14ac:dyDescent="0.75">
      <c r="A175" s="2" t="s">
        <v>21</v>
      </c>
      <c r="B175" s="16" t="s">
        <v>48</v>
      </c>
      <c r="C175" s="17">
        <v>6.040043312644746E-2</v>
      </c>
      <c r="D175" s="17">
        <v>6.795048726725339E-2</v>
      </c>
      <c r="E175" s="17">
        <v>0.3614155468025721</v>
      </c>
      <c r="F175" s="17">
        <v>0.2444869875429164</v>
      </c>
      <c r="G175" s="17">
        <v>4.8531439822507849E-2</v>
      </c>
      <c r="H175" s="17">
        <v>0.16500689539652669</v>
      </c>
      <c r="I175" s="17">
        <v>5.2208210041776115E-2</v>
      </c>
    </row>
    <row r="176" spans="1:9" x14ac:dyDescent="0.75">
      <c r="A176" s="2" t="s">
        <v>21</v>
      </c>
      <c r="B176" s="16" t="s">
        <v>50</v>
      </c>
      <c r="C176" s="17">
        <v>4.1468902671006905E-2</v>
      </c>
      <c r="D176" s="17">
        <v>4.6652515504882773E-2</v>
      </c>
      <c r="E176" s="17">
        <v>0.36932841065149941</v>
      </c>
      <c r="F176" s="17">
        <v>0.24983980720542606</v>
      </c>
      <c r="G176" s="17">
        <v>6.1657199548169707E-2</v>
      </c>
      <c r="H176" s="17">
        <v>0.209634478463777</v>
      </c>
      <c r="I176" s="17">
        <v>2.1418685955238104E-2</v>
      </c>
    </row>
    <row r="177" spans="1:9" x14ac:dyDescent="0.75">
      <c r="A177" s="2" t="s">
        <v>21</v>
      </c>
      <c r="B177" s="16" t="s">
        <v>83</v>
      </c>
      <c r="C177" s="17">
        <v>2.0508159626399132E-2</v>
      </c>
      <c r="D177" s="17">
        <v>2.3071679579699023E-2</v>
      </c>
      <c r="E177" s="17">
        <v>0.39109601201171212</v>
      </c>
      <c r="F177" s="17">
        <v>0.26456494930204055</v>
      </c>
      <c r="G177" s="17">
        <v>3.9721663186067194E-2</v>
      </c>
      <c r="H177" s="17">
        <v>0.13505365483262846</v>
      </c>
      <c r="I177" s="17">
        <v>0.12598388146145356</v>
      </c>
    </row>
    <row r="178" spans="1:9" x14ac:dyDescent="0.75">
      <c r="A178" s="2" t="s">
        <v>21</v>
      </c>
      <c r="B178" s="16" t="s">
        <v>82</v>
      </c>
      <c r="C178" s="17">
        <v>0.18657808253610519</v>
      </c>
      <c r="D178" s="17">
        <v>0.20990034285311834</v>
      </c>
      <c r="E178" s="17">
        <v>0.26686330347701437</v>
      </c>
      <c r="F178" s="17">
        <v>0.18052517588150971</v>
      </c>
      <c r="G178" s="17">
        <v>2.0354599746842107E-2</v>
      </c>
      <c r="H178" s="17">
        <v>6.920563913926317E-2</v>
      </c>
      <c r="I178" s="17">
        <v>6.6572856366147182E-2</v>
      </c>
    </row>
    <row r="179" spans="1:9" x14ac:dyDescent="0.75">
      <c r="A179" s="2" t="s">
        <v>21</v>
      </c>
      <c r="B179" s="16" t="s">
        <v>81</v>
      </c>
      <c r="C179" s="17">
        <v>2.7841121984806112E-2</v>
      </c>
      <c r="D179" s="17">
        <v>3.1321262232906877E-2</v>
      </c>
      <c r="E179" s="17">
        <v>0.51610288427655915</v>
      </c>
      <c r="F179" s="17">
        <v>0.34912842171649588</v>
      </c>
      <c r="G179" s="17">
        <v>1.2740287870100793E-2</v>
      </c>
      <c r="H179" s="17">
        <v>4.33169787583427E-2</v>
      </c>
      <c r="I179" s="17">
        <v>1.9549043160788315E-2</v>
      </c>
    </row>
    <row r="180" spans="1:9" x14ac:dyDescent="0.75">
      <c r="A180" s="2" t="s">
        <v>21</v>
      </c>
      <c r="B180" s="16" t="s">
        <v>84</v>
      </c>
      <c r="C180" s="17">
        <v>0.15595192316263834</v>
      </c>
      <c r="D180" s="17">
        <v>0.17544591355796813</v>
      </c>
      <c r="E180" s="17">
        <v>0.2661089756717705</v>
      </c>
      <c r="F180" s="17">
        <v>0.18001489530737413</v>
      </c>
      <c r="G180" s="17">
        <v>2.7575710929488E-2</v>
      </c>
      <c r="H180" s="17">
        <v>9.375741716025919E-2</v>
      </c>
      <c r="I180" s="17">
        <v>0.10114516421050168</v>
      </c>
    </row>
    <row r="181" spans="1:9" x14ac:dyDescent="0.75">
      <c r="A181" s="2" t="s">
        <v>21</v>
      </c>
      <c r="B181" s="16" t="s">
        <v>80</v>
      </c>
      <c r="C181" s="17">
        <v>0.25102041752573478</v>
      </c>
      <c r="D181" s="17">
        <v>0.28239796971645165</v>
      </c>
      <c r="E181" s="17">
        <v>0.18706397460709112</v>
      </c>
      <c r="F181" s="17">
        <v>0.12654327694009104</v>
      </c>
      <c r="G181" s="17">
        <v>1.8630402084028604E-2</v>
      </c>
      <c r="H181" s="17">
        <v>6.3343367085697252E-2</v>
      </c>
      <c r="I181" s="17">
        <v>7.1000592040905586E-2</v>
      </c>
    </row>
    <row r="182" spans="1:9" x14ac:dyDescent="0.75">
      <c r="A182" s="2" t="s">
        <v>2</v>
      </c>
      <c r="B182" s="16" t="s">
        <v>83</v>
      </c>
      <c r="C182" s="17">
        <v>6.7725721808352179E-2</v>
      </c>
      <c r="D182" s="17">
        <v>7.6191437034396195E-2</v>
      </c>
      <c r="E182" s="17">
        <v>0.37584049059269253</v>
      </c>
      <c r="F182" s="17">
        <v>0.25424503775388024</v>
      </c>
      <c r="G182" s="17">
        <v>2.771686878743972E-2</v>
      </c>
      <c r="H182" s="17">
        <v>9.4237353877295052E-2</v>
      </c>
      <c r="I182" s="17">
        <v>0.10404309014594415</v>
      </c>
    </row>
    <row r="183" spans="1:9" x14ac:dyDescent="0.75">
      <c r="A183" s="2" t="s">
        <v>2</v>
      </c>
      <c r="B183" s="16" t="s">
        <v>47</v>
      </c>
      <c r="C183" s="17">
        <v>9.8588796312409372E-3</v>
      </c>
      <c r="D183" s="17">
        <v>1.1091239585146054E-2</v>
      </c>
      <c r="E183" s="17">
        <v>0.40470447480218125</v>
      </c>
      <c r="F183" s="17">
        <v>0.27377067413088735</v>
      </c>
      <c r="G183" s="17">
        <v>5.232724886844739E-2</v>
      </c>
      <c r="H183" s="17">
        <v>0.17791264615272112</v>
      </c>
      <c r="I183" s="17">
        <v>7.0334836829375913E-2</v>
      </c>
    </row>
    <row r="184" spans="1:9" x14ac:dyDescent="0.75">
      <c r="A184" s="2" t="s">
        <v>2</v>
      </c>
      <c r="B184" s="16" t="s">
        <v>48</v>
      </c>
      <c r="C184" s="17">
        <v>1.3602795114936294E-2</v>
      </c>
      <c r="D184" s="17">
        <v>1.5303144504303331E-2</v>
      </c>
      <c r="E184" s="17">
        <v>0.36111717690422951</v>
      </c>
      <c r="F184" s="17">
        <v>0.24428514908227292</v>
      </c>
      <c r="G184" s="17">
        <v>6.1710129548731896E-2</v>
      </c>
      <c r="H184" s="17">
        <v>0.20981444046568845</v>
      </c>
      <c r="I184" s="17">
        <v>9.4167164379837631E-2</v>
      </c>
    </row>
    <row r="185" spans="1:9" x14ac:dyDescent="0.75">
      <c r="A185" s="2" t="s">
        <v>2</v>
      </c>
      <c r="B185" s="16" t="s">
        <v>50</v>
      </c>
      <c r="C185" s="17">
        <v>3.3099537775064372E-2</v>
      </c>
      <c r="D185" s="17">
        <v>3.7236979996947417E-2</v>
      </c>
      <c r="E185" s="17">
        <v>0.37865896347836681</v>
      </c>
      <c r="F185" s="17">
        <v>0.25615165176477755</v>
      </c>
      <c r="G185" s="17">
        <v>5.2144725775745297E-2</v>
      </c>
      <c r="H185" s="17">
        <v>0.177292067637534</v>
      </c>
      <c r="I185" s="17">
        <v>6.5416073571564537E-2</v>
      </c>
    </row>
    <row r="186" spans="1:9" x14ac:dyDescent="0.75">
      <c r="A186" s="2" t="s">
        <v>2</v>
      </c>
      <c r="B186" s="16" t="s">
        <v>82</v>
      </c>
      <c r="C186" s="17">
        <v>0.17266225941022556</v>
      </c>
      <c r="D186" s="17">
        <v>0.19424504183650373</v>
      </c>
      <c r="E186" s="17">
        <v>0.28490018368825132</v>
      </c>
      <c r="F186" s="17">
        <v>0.19272659484793472</v>
      </c>
      <c r="G186" s="17">
        <v>2.3287805925923496E-2</v>
      </c>
      <c r="H186" s="17">
        <v>7.9178540148139895E-2</v>
      </c>
      <c r="I186" s="17">
        <v>5.2999574143021255E-2</v>
      </c>
    </row>
    <row r="187" spans="1:9" x14ac:dyDescent="0.75">
      <c r="A187" s="2" t="s">
        <v>2</v>
      </c>
      <c r="B187" s="16" t="s">
        <v>81</v>
      </c>
      <c r="C187" s="17">
        <v>7.4423801058569453E-2</v>
      </c>
      <c r="D187" s="17">
        <v>8.3726776190890639E-2</v>
      </c>
      <c r="E187" s="17">
        <v>0.44845935987411167</v>
      </c>
      <c r="F187" s="17">
        <v>0.3033695669736638</v>
      </c>
      <c r="G187" s="17">
        <v>5.7993097555369324E-3</v>
      </c>
      <c r="H187" s="17">
        <v>1.971765316882557E-2</v>
      </c>
      <c r="I187" s="17">
        <v>6.4503532978401945E-2</v>
      </c>
    </row>
    <row r="188" spans="1:9" x14ac:dyDescent="0.75">
      <c r="A188" s="2" t="s">
        <v>2</v>
      </c>
      <c r="B188" s="16" t="s">
        <v>85</v>
      </c>
      <c r="C188" s="17">
        <v>0.28556371608691478</v>
      </c>
      <c r="D188" s="17">
        <v>0.32125918059777908</v>
      </c>
      <c r="E188" s="17">
        <v>0.13964043121011049</v>
      </c>
      <c r="F188" s="17">
        <v>9.4462644642133581E-2</v>
      </c>
      <c r="G188" s="17">
        <v>2.2036145932565671E-2</v>
      </c>
      <c r="H188" s="17">
        <v>7.4922896170723285E-2</v>
      </c>
      <c r="I188" s="17">
        <v>6.2114985359773112E-2</v>
      </c>
    </row>
    <row r="189" spans="1:9" x14ac:dyDescent="0.75">
      <c r="A189" s="2" t="s">
        <v>2</v>
      </c>
      <c r="B189" s="16" t="s">
        <v>80</v>
      </c>
      <c r="C189" s="17">
        <v>0.28285979130617556</v>
      </c>
      <c r="D189" s="17">
        <v>0.31821726521944754</v>
      </c>
      <c r="E189" s="17">
        <v>0.18070914649603015</v>
      </c>
      <c r="F189" s="17">
        <v>0.12224442262966745</v>
      </c>
      <c r="G189" s="17">
        <v>1.2784310127465823E-2</v>
      </c>
      <c r="H189" s="17">
        <v>4.3466654433383801E-2</v>
      </c>
      <c r="I189" s="17">
        <v>3.9718409787829478E-2</v>
      </c>
    </row>
    <row r="190" spans="1:9" x14ac:dyDescent="0.75">
      <c r="A190" s="2" t="s">
        <v>2</v>
      </c>
      <c r="B190" s="16" t="s">
        <v>84</v>
      </c>
      <c r="C190" s="17">
        <v>0.23229131307442119</v>
      </c>
      <c r="D190" s="17">
        <v>0.26132772720872383</v>
      </c>
      <c r="E190" s="17">
        <v>0.17162391611787103</v>
      </c>
      <c r="F190" s="17">
        <v>0.116098531491501</v>
      </c>
      <c r="G190" s="17">
        <v>4.2368779056609962E-2</v>
      </c>
      <c r="H190" s="17">
        <v>0.14405384879247388</v>
      </c>
      <c r="I190" s="17">
        <v>3.2235884258399183E-2</v>
      </c>
    </row>
    <row r="191" spans="1:9" x14ac:dyDescent="0.75">
      <c r="A191" s="2" t="s">
        <v>22</v>
      </c>
      <c r="B191" s="16" t="s">
        <v>48</v>
      </c>
      <c r="C191" s="17">
        <v>0.14529044436612124</v>
      </c>
      <c r="D191" s="17">
        <v>0.16345174991188638</v>
      </c>
      <c r="E191" s="17">
        <v>0.19335445877400478</v>
      </c>
      <c r="F191" s="17">
        <v>0.13079860446476793</v>
      </c>
      <c r="G191" s="17">
        <v>5.5122647060821636E-2</v>
      </c>
      <c r="H191" s="17">
        <v>0.18741700000679357</v>
      </c>
      <c r="I191" s="17">
        <v>0.12456509541560457</v>
      </c>
    </row>
    <row r="192" spans="1:9" x14ac:dyDescent="0.75">
      <c r="A192" s="2" t="s">
        <v>22</v>
      </c>
      <c r="B192" s="16" t="s">
        <v>49</v>
      </c>
      <c r="C192" s="17">
        <v>3.071082918007589E-2</v>
      </c>
      <c r="D192" s="17">
        <v>3.454968282758538E-2</v>
      </c>
      <c r="E192" s="17">
        <v>0.31496162318946902</v>
      </c>
      <c r="F192" s="17">
        <v>0.21306227451052315</v>
      </c>
      <c r="G192" s="17">
        <v>7.3436280273748766E-2</v>
      </c>
      <c r="H192" s="17">
        <v>0.24968335293074581</v>
      </c>
      <c r="I192" s="17">
        <v>8.3595957087851946E-2</v>
      </c>
    </row>
    <row r="193" spans="1:9" x14ac:dyDescent="0.75">
      <c r="A193" s="2" t="s">
        <v>22</v>
      </c>
      <c r="B193" s="16" t="s">
        <v>83</v>
      </c>
      <c r="C193" s="17">
        <v>0.21420652463666634</v>
      </c>
      <c r="D193" s="17">
        <v>0.24098234021624965</v>
      </c>
      <c r="E193" s="17">
        <v>0.23225158864661105</v>
      </c>
      <c r="F193" s="17">
        <v>0.15711136879035453</v>
      </c>
      <c r="G193" s="17">
        <v>3.29937930208574E-2</v>
      </c>
      <c r="H193" s="17">
        <v>0.11217889627091517</v>
      </c>
      <c r="I193" s="17">
        <v>1.0275488418345913E-2</v>
      </c>
    </row>
    <row r="194" spans="1:9" x14ac:dyDescent="0.75">
      <c r="A194" s="2" t="s">
        <v>22</v>
      </c>
      <c r="B194" s="16" t="s">
        <v>47</v>
      </c>
      <c r="C194" s="17">
        <v>0.13677381091099353</v>
      </c>
      <c r="D194" s="17">
        <v>0.15387053727486774</v>
      </c>
      <c r="E194" s="17">
        <v>0.25202374680540041</v>
      </c>
      <c r="F194" s="17">
        <v>0.17048665225071205</v>
      </c>
      <c r="G194" s="17">
        <v>6.2342780545804395E-2</v>
      </c>
      <c r="H194" s="17">
        <v>0.21196545385573495</v>
      </c>
      <c r="I194" s="17">
        <v>1.2537018356486906E-2</v>
      </c>
    </row>
    <row r="195" spans="1:9" x14ac:dyDescent="0.75">
      <c r="A195" s="2" t="s">
        <v>22</v>
      </c>
      <c r="B195" s="16" t="s">
        <v>82</v>
      </c>
      <c r="C195" s="17">
        <v>0.22750554877343798</v>
      </c>
      <c r="D195" s="17">
        <v>0.25594374237011774</v>
      </c>
      <c r="E195" s="17">
        <v>0.21858722410298997</v>
      </c>
      <c r="F195" s="17">
        <v>0.14786782806966969</v>
      </c>
      <c r="G195" s="17">
        <v>2.3554628554585049E-2</v>
      </c>
      <c r="H195" s="17">
        <v>8.0085737085589165E-2</v>
      </c>
      <c r="I195" s="17">
        <v>4.6455291043610347E-2</v>
      </c>
    </row>
    <row r="196" spans="1:9" x14ac:dyDescent="0.75">
      <c r="A196" s="2" t="s">
        <v>22</v>
      </c>
      <c r="B196" s="16" t="s">
        <v>81</v>
      </c>
      <c r="C196" s="17">
        <v>7.0868055833058566E-3</v>
      </c>
      <c r="D196" s="17">
        <v>7.9726562812190895E-3</v>
      </c>
      <c r="E196" s="17">
        <v>0.52549422209374097</v>
      </c>
      <c r="F196" s="17">
        <v>0.35548138553400127</v>
      </c>
      <c r="G196" s="17">
        <v>2.147462916311545E-2</v>
      </c>
      <c r="H196" s="17">
        <v>7.3013739154592541E-2</v>
      </c>
      <c r="I196" s="17">
        <v>9.4765621900247954E-3</v>
      </c>
    </row>
    <row r="197" spans="1:9" x14ac:dyDescent="0.75">
      <c r="A197" s="2" t="s">
        <v>22</v>
      </c>
      <c r="B197" s="16" t="s">
        <v>84</v>
      </c>
      <c r="C197" s="17">
        <v>0.24105429957411448</v>
      </c>
      <c r="D197" s="17">
        <v>0.27118608702087882</v>
      </c>
      <c r="E197" s="17">
        <v>0.13151754618572303</v>
      </c>
      <c r="F197" s="17">
        <v>8.8967751831518518E-2</v>
      </c>
      <c r="G197" s="17">
        <v>4.9533871217670007E-2</v>
      </c>
      <c r="H197" s="17">
        <v>0.16841516214007804</v>
      </c>
      <c r="I197" s="17">
        <v>4.932528203001707E-2</v>
      </c>
    </row>
    <row r="198" spans="1:9" x14ac:dyDescent="0.75">
      <c r="A198" s="2" t="s">
        <v>22</v>
      </c>
      <c r="B198" s="16" t="s">
        <v>80</v>
      </c>
      <c r="C198" s="17">
        <v>0.22516401645151451</v>
      </c>
      <c r="D198" s="17">
        <v>0.25330951850795386</v>
      </c>
      <c r="E198" s="17">
        <v>0.15001638811645876</v>
      </c>
      <c r="F198" s="17">
        <v>0.10148167431407505</v>
      </c>
      <c r="G198" s="17">
        <v>1.8859917121345528E-2</v>
      </c>
      <c r="H198" s="17">
        <v>6.4123718212574801E-2</v>
      </c>
      <c r="I198" s="17">
        <v>0.18704476727607755</v>
      </c>
    </row>
    <row r="199" spans="1:9" x14ac:dyDescent="0.75">
      <c r="A199" s="2" t="s">
        <v>23</v>
      </c>
      <c r="B199" s="16" t="s">
        <v>83</v>
      </c>
      <c r="C199" s="17">
        <v>0.22583878314806996</v>
      </c>
      <c r="D199" s="17">
        <v>0.25406863104157867</v>
      </c>
      <c r="E199" s="17">
        <v>0.15010465339723555</v>
      </c>
      <c r="F199" s="17">
        <v>0.10154138318048288</v>
      </c>
      <c r="G199" s="17">
        <v>5.1862222718935293E-2</v>
      </c>
      <c r="H199" s="17">
        <v>0.17633155724438002</v>
      </c>
      <c r="I199" s="17">
        <v>4.0252769269317645E-2</v>
      </c>
    </row>
    <row r="200" spans="1:9" x14ac:dyDescent="0.75">
      <c r="A200" s="2" t="s">
        <v>23</v>
      </c>
      <c r="B200" s="16" t="s">
        <v>48</v>
      </c>
      <c r="C200" s="17">
        <v>0.23196358314115828</v>
      </c>
      <c r="D200" s="17">
        <v>0.26095903103380308</v>
      </c>
      <c r="E200" s="17">
        <v>0.13762649533069365</v>
      </c>
      <c r="F200" s="17">
        <v>9.3100276253116288E-2</v>
      </c>
      <c r="G200" s="17">
        <v>5.4001794354681443E-2</v>
      </c>
      <c r="H200" s="17">
        <v>0.18360610080591691</v>
      </c>
      <c r="I200" s="17">
        <v>3.8742719080630317E-2</v>
      </c>
    </row>
    <row r="201" spans="1:9" x14ac:dyDescent="0.75">
      <c r="A201" s="2" t="s">
        <v>23</v>
      </c>
      <c r="B201" s="16" t="s">
        <v>51</v>
      </c>
      <c r="C201" s="17">
        <v>0.24343658024823289</v>
      </c>
      <c r="D201" s="17">
        <v>0.27386615277926202</v>
      </c>
      <c r="E201" s="17">
        <v>0.10725285533485042</v>
      </c>
      <c r="F201" s="17">
        <v>7.2553402138281167E-2</v>
      </c>
      <c r="G201" s="17">
        <v>5.4176126770875896E-2</v>
      </c>
      <c r="H201" s="17">
        <v>0.18419883102097806</v>
      </c>
      <c r="I201" s="17">
        <v>6.4516051707519617E-2</v>
      </c>
    </row>
    <row r="202" spans="1:9" x14ac:dyDescent="0.75">
      <c r="A202" s="2" t="s">
        <v>23</v>
      </c>
      <c r="B202" s="16" t="s">
        <v>50</v>
      </c>
      <c r="C202" s="17">
        <v>0.16477457524276304</v>
      </c>
      <c r="D202" s="17">
        <v>0.18537139714810844</v>
      </c>
      <c r="E202" s="17">
        <v>0.13406034015896393</v>
      </c>
      <c r="F202" s="17">
        <v>9.0687877166357955E-2</v>
      </c>
      <c r="G202" s="17">
        <v>8.7635606716213302E-2</v>
      </c>
      <c r="H202" s="17">
        <v>0.29796106283512525</v>
      </c>
      <c r="I202" s="17">
        <v>3.950914073246814E-2</v>
      </c>
    </row>
    <row r="203" spans="1:9" x14ac:dyDescent="0.75">
      <c r="A203" s="2" t="s">
        <v>23</v>
      </c>
      <c r="B203" s="16" t="s">
        <v>47</v>
      </c>
      <c r="C203" s="17">
        <v>0.12452893773481827</v>
      </c>
      <c r="D203" s="17">
        <v>0.14009505495167054</v>
      </c>
      <c r="E203" s="17">
        <v>0.16304683418400553</v>
      </c>
      <c r="F203" s="17">
        <v>0.1102963878303567</v>
      </c>
      <c r="G203" s="17">
        <v>9.606779002014576E-2</v>
      </c>
      <c r="H203" s="17">
        <v>0.3266304860684956</v>
      </c>
      <c r="I203" s="17">
        <v>3.9334509210507518E-2</v>
      </c>
    </row>
    <row r="204" spans="1:9" x14ac:dyDescent="0.75">
      <c r="A204" s="2" t="s">
        <v>23</v>
      </c>
      <c r="B204" s="16" t="s">
        <v>82</v>
      </c>
      <c r="C204" s="17">
        <v>0.24001251043219576</v>
      </c>
      <c r="D204" s="17">
        <v>0.2700140742362202</v>
      </c>
      <c r="E204" s="17">
        <v>0.14568570230730457</v>
      </c>
      <c r="F204" s="17">
        <v>9.8552092737294261E-2</v>
      </c>
      <c r="G204" s="17">
        <v>4.3607404160893169E-2</v>
      </c>
      <c r="H204" s="17">
        <v>0.14826517414703677</v>
      </c>
      <c r="I204" s="17">
        <v>5.3863041979055226E-2</v>
      </c>
    </row>
    <row r="205" spans="1:9" x14ac:dyDescent="0.75">
      <c r="A205" s="2" t="s">
        <v>23</v>
      </c>
      <c r="B205" s="16" t="s">
        <v>86</v>
      </c>
      <c r="C205" s="17">
        <v>0.10588583526830418</v>
      </c>
      <c r="D205" s="17">
        <v>0.11912156467684221</v>
      </c>
      <c r="E205" s="17">
        <v>0.14057198920662739</v>
      </c>
      <c r="F205" s="17">
        <v>9.5092816228012647E-2</v>
      </c>
      <c r="G205" s="17">
        <v>0.1160250257200615</v>
      </c>
      <c r="H205" s="17">
        <v>0.39448508744820909</v>
      </c>
      <c r="I205" s="17">
        <v>2.8817681451942967E-2</v>
      </c>
    </row>
    <row r="206" spans="1:9" x14ac:dyDescent="0.75">
      <c r="A206" s="2" t="s">
        <v>23</v>
      </c>
      <c r="B206" s="16" t="s">
        <v>81</v>
      </c>
      <c r="C206" s="17">
        <v>0.12996013882085145</v>
      </c>
      <c r="D206" s="17">
        <v>0.14620515617345786</v>
      </c>
      <c r="E206" s="17">
        <v>0.32393938546316348</v>
      </c>
      <c r="F206" s="17">
        <v>0.21913546663684588</v>
      </c>
      <c r="G206" s="17">
        <v>2.7316952529822851E-2</v>
      </c>
      <c r="H206" s="17">
        <v>9.2877638601397694E-2</v>
      </c>
      <c r="I206" s="17">
        <v>6.0565261774460755E-2</v>
      </c>
    </row>
    <row r="207" spans="1:9" x14ac:dyDescent="0.75">
      <c r="A207" s="2" t="s">
        <v>23</v>
      </c>
      <c r="B207" s="16" t="s">
        <v>46</v>
      </c>
      <c r="C207" s="17">
        <v>4.3067064093247197E-2</v>
      </c>
      <c r="D207" s="17">
        <v>4.8450447104903094E-2</v>
      </c>
      <c r="E207" s="17">
        <v>0.29723134443931665</v>
      </c>
      <c r="F207" s="17">
        <v>0.20106826241483186</v>
      </c>
      <c r="G207" s="17">
        <v>8.2468537672039821E-2</v>
      </c>
      <c r="H207" s="17">
        <v>0.28039302808493538</v>
      </c>
      <c r="I207" s="17">
        <v>4.7321316190725993E-2</v>
      </c>
    </row>
    <row r="208" spans="1:9" x14ac:dyDescent="0.75">
      <c r="A208" s="2" t="s">
        <v>23</v>
      </c>
      <c r="B208" s="16" t="s">
        <v>84</v>
      </c>
      <c r="C208" s="17">
        <v>0.25248088334774654</v>
      </c>
      <c r="D208" s="17">
        <v>0.28404099376621489</v>
      </c>
      <c r="E208" s="17">
        <v>0.1060393948382818</v>
      </c>
      <c r="F208" s="17">
        <v>7.1732531802367092E-2</v>
      </c>
      <c r="G208" s="17">
        <v>4.4553684975561544E-2</v>
      </c>
      <c r="H208" s="17">
        <v>0.15148252891690925</v>
      </c>
      <c r="I208" s="17">
        <v>8.9669982352918787E-2</v>
      </c>
    </row>
    <row r="209" spans="1:9" x14ac:dyDescent="0.75">
      <c r="A209" s="2" t="s">
        <v>23</v>
      </c>
      <c r="B209" s="16" t="s">
        <v>85</v>
      </c>
      <c r="C209" s="17">
        <v>0.28032352392276372</v>
      </c>
      <c r="D209" s="17">
        <v>0.31536396441310915</v>
      </c>
      <c r="E209" s="17">
        <v>7.9603480044603978E-2</v>
      </c>
      <c r="F209" s="17">
        <v>5.3849412971349757E-2</v>
      </c>
      <c r="G209" s="17">
        <v>5.82119372160197E-2</v>
      </c>
      <c r="H209" s="17">
        <v>0.19792058653446698</v>
      </c>
      <c r="I209" s="17">
        <v>1.4727094897686754E-2</v>
      </c>
    </row>
    <row r="210" spans="1:9" x14ac:dyDescent="0.75">
      <c r="A210" s="2" t="s">
        <v>24</v>
      </c>
      <c r="B210" s="16" t="s">
        <v>83</v>
      </c>
      <c r="C210" s="17">
        <v>0.262534808612918</v>
      </c>
      <c r="D210" s="17">
        <v>0.29535165968953259</v>
      </c>
      <c r="E210" s="17">
        <v>0.16455600488175484</v>
      </c>
      <c r="F210" s="17">
        <v>0.11131729742001062</v>
      </c>
      <c r="G210" s="17">
        <v>3.6387962637208178E-2</v>
      </c>
      <c r="H210" s="17">
        <v>0.1237190729665078</v>
      </c>
      <c r="I210" s="17">
        <v>6.1331937920681145E-3</v>
      </c>
    </row>
    <row r="211" spans="1:9" x14ac:dyDescent="0.75">
      <c r="A211" s="2" t="s">
        <v>24</v>
      </c>
      <c r="B211" s="16" t="s">
        <v>48</v>
      </c>
      <c r="C211" s="17">
        <v>0.19184324137137218</v>
      </c>
      <c r="D211" s="17">
        <v>0.21582364654279371</v>
      </c>
      <c r="E211" s="17">
        <v>0.14189579159605528</v>
      </c>
      <c r="F211" s="17">
        <v>9.5988329609096229E-2</v>
      </c>
      <c r="G211" s="17">
        <v>5.5655255930984672E-2</v>
      </c>
      <c r="H211" s="17">
        <v>0.18922787016534789</v>
      </c>
      <c r="I211" s="17">
        <v>0.10956586478435004</v>
      </c>
    </row>
    <row r="212" spans="1:9" x14ac:dyDescent="0.75">
      <c r="A212" s="2" t="s">
        <v>24</v>
      </c>
      <c r="B212" s="16" t="s">
        <v>47</v>
      </c>
      <c r="C212" s="17">
        <v>0.13051526217430581</v>
      </c>
      <c r="D212" s="17">
        <v>0.14682966994609403</v>
      </c>
      <c r="E212" s="17">
        <v>0.17063644930522501</v>
      </c>
      <c r="F212" s="17">
        <v>0.1154305392358875</v>
      </c>
      <c r="G212" s="17">
        <v>6.3668503277316463E-2</v>
      </c>
      <c r="H212" s="17">
        <v>0.21647291114287598</v>
      </c>
      <c r="I212" s="17">
        <v>0.15644666491829518</v>
      </c>
    </row>
    <row r="213" spans="1:9" x14ac:dyDescent="0.75">
      <c r="A213" s="2" t="s">
        <v>24</v>
      </c>
      <c r="B213" s="16" t="s">
        <v>49</v>
      </c>
      <c r="C213" s="17">
        <v>6.0270330604373715E-2</v>
      </c>
      <c r="D213" s="17">
        <v>6.7804121929920427E-2</v>
      </c>
      <c r="E213" s="17">
        <v>0.24775004040379783</v>
      </c>
      <c r="F213" s="17">
        <v>0.16759561556727501</v>
      </c>
      <c r="G213" s="17">
        <v>7.9465403299533818E-2</v>
      </c>
      <c r="H213" s="17">
        <v>0.27018237121841499</v>
      </c>
      <c r="I213" s="17">
        <v>0.10693211697668437</v>
      </c>
    </row>
    <row r="214" spans="1:9" x14ac:dyDescent="0.75">
      <c r="A214" s="2" t="s">
        <v>24</v>
      </c>
      <c r="B214" s="16" t="s">
        <v>82</v>
      </c>
      <c r="C214" s="17">
        <v>0.26331893950871971</v>
      </c>
      <c r="D214" s="17">
        <v>0.29623380694730966</v>
      </c>
      <c r="E214" s="17">
        <v>0.14697049479902574</v>
      </c>
      <c r="F214" s="17">
        <v>9.942121706992918E-2</v>
      </c>
      <c r="G214" s="17">
        <v>3.5265490474722327E-2</v>
      </c>
      <c r="H214" s="17">
        <v>0.11990266761405591</v>
      </c>
      <c r="I214" s="17">
        <v>3.8887383586237667E-2</v>
      </c>
    </row>
    <row r="215" spans="1:9" x14ac:dyDescent="0.75">
      <c r="A215" s="2" t="s">
        <v>24</v>
      </c>
      <c r="B215" s="16" t="s">
        <v>81</v>
      </c>
      <c r="C215" s="17">
        <v>0.23741492938256706</v>
      </c>
      <c r="D215" s="17">
        <v>0.26709179555538792</v>
      </c>
      <c r="E215" s="17">
        <v>0.22430114319850727</v>
      </c>
      <c r="F215" s="17">
        <v>0.15173312628134314</v>
      </c>
      <c r="G215" s="17">
        <v>2.2130094993677227E-2</v>
      </c>
      <c r="H215" s="17">
        <v>7.5242322978502571E-2</v>
      </c>
      <c r="I215" s="17">
        <v>2.2086587610014807E-2</v>
      </c>
    </row>
    <row r="216" spans="1:9" x14ac:dyDescent="0.75">
      <c r="A216" s="2" t="s">
        <v>24</v>
      </c>
      <c r="B216" s="16" t="s">
        <v>80</v>
      </c>
      <c r="C216" s="17">
        <v>0.32360151734493786</v>
      </c>
      <c r="D216" s="17">
        <v>0.36405170701305511</v>
      </c>
      <c r="E216" s="17">
        <v>7.1023743878370904E-2</v>
      </c>
      <c r="F216" s="17">
        <v>4.8045473800074436E-2</v>
      </c>
      <c r="G216" s="17">
        <v>1.4858516301974193E-2</v>
      </c>
      <c r="H216" s="17">
        <v>5.0518955426712253E-2</v>
      </c>
      <c r="I216" s="17">
        <v>0.12790008623487525</v>
      </c>
    </row>
    <row r="217" spans="1:9" x14ac:dyDescent="0.75">
      <c r="A217" s="2" t="s">
        <v>25</v>
      </c>
      <c r="B217" s="16" t="s">
        <v>83</v>
      </c>
      <c r="C217" s="17">
        <v>0.10515783345065371</v>
      </c>
      <c r="D217" s="17">
        <v>0.11830256263198542</v>
      </c>
      <c r="E217" s="17">
        <v>0.34680369575495584</v>
      </c>
      <c r="F217" s="17">
        <v>0.23460250006952896</v>
      </c>
      <c r="G217" s="17">
        <v>3.3251650654584256E-2</v>
      </c>
      <c r="H217" s="17">
        <v>0.11305561222558648</v>
      </c>
      <c r="I217" s="17">
        <v>4.8826145212705341E-2</v>
      </c>
    </row>
    <row r="218" spans="1:9" x14ac:dyDescent="0.75">
      <c r="A218" s="2" t="s">
        <v>25</v>
      </c>
      <c r="B218" s="16" t="s">
        <v>47</v>
      </c>
      <c r="C218" s="17">
        <v>3.1371067287663543E-3</v>
      </c>
      <c r="D218" s="17">
        <v>3.5292450698621489E-3</v>
      </c>
      <c r="E218" s="17">
        <v>0.39960486308735216</v>
      </c>
      <c r="F218" s="17">
        <v>0.27032093679438529</v>
      </c>
      <c r="G218" s="17">
        <v>6.5387848331174364E-2</v>
      </c>
      <c r="H218" s="17">
        <v>0.22231868432599283</v>
      </c>
      <c r="I218" s="17">
        <v>3.5701315662466815E-2</v>
      </c>
    </row>
    <row r="219" spans="1:9" x14ac:dyDescent="0.75">
      <c r="A219" s="2" t="s">
        <v>25</v>
      </c>
      <c r="B219" s="16" t="s">
        <v>48</v>
      </c>
      <c r="C219" s="17">
        <v>9.7033369589273388E-2</v>
      </c>
      <c r="D219" s="17">
        <v>0.10916254078793257</v>
      </c>
      <c r="E219" s="17">
        <v>0.30741644549135588</v>
      </c>
      <c r="F219" s="17">
        <v>0.20795818371474073</v>
      </c>
      <c r="G219" s="17">
        <v>5.9402310917612784E-2</v>
      </c>
      <c r="H219" s="17">
        <v>0.20196785711988346</v>
      </c>
      <c r="I219" s="17">
        <v>1.7059292379201008E-2</v>
      </c>
    </row>
    <row r="220" spans="1:9" x14ac:dyDescent="0.75">
      <c r="A220" s="2" t="s">
        <v>25</v>
      </c>
      <c r="B220" s="16" t="s">
        <v>50</v>
      </c>
      <c r="C220" s="17">
        <v>6.6946404631809855E-2</v>
      </c>
      <c r="D220" s="17">
        <v>7.5314705210786093E-2</v>
      </c>
      <c r="E220" s="17">
        <v>0.33229984596491857</v>
      </c>
      <c r="F220" s="17">
        <v>0.22479107227038608</v>
      </c>
      <c r="G220" s="17">
        <v>5.8261220397093506E-2</v>
      </c>
      <c r="H220" s="17">
        <v>0.19808814935011793</v>
      </c>
      <c r="I220" s="17">
        <v>4.4298602174887902E-2</v>
      </c>
    </row>
    <row r="221" spans="1:9" x14ac:dyDescent="0.75">
      <c r="A221" s="2" t="s">
        <v>25</v>
      </c>
      <c r="B221" s="16" t="s">
        <v>82</v>
      </c>
      <c r="C221" s="17">
        <v>0.1704602337296286</v>
      </c>
      <c r="D221" s="17">
        <v>0.19176776294583217</v>
      </c>
      <c r="E221" s="17">
        <v>0.30087665362848254</v>
      </c>
      <c r="F221" s="17">
        <v>0.20353420686632642</v>
      </c>
      <c r="G221" s="17">
        <v>2.2729969184777644E-2</v>
      </c>
      <c r="H221" s="17">
        <v>7.7281895228243982E-2</v>
      </c>
      <c r="I221" s="17">
        <v>3.334927841670865E-2</v>
      </c>
    </row>
    <row r="222" spans="1:9" x14ac:dyDescent="0.75">
      <c r="A222" s="2" t="s">
        <v>25</v>
      </c>
      <c r="B222" s="16" t="s">
        <v>81</v>
      </c>
      <c r="C222" s="17">
        <v>6.1575726175502429E-2</v>
      </c>
      <c r="D222" s="17">
        <v>6.9272691947440235E-2</v>
      </c>
      <c r="E222" s="17">
        <v>0.4601060416897913</v>
      </c>
      <c r="F222" s="17">
        <v>0.31124820467250591</v>
      </c>
      <c r="G222" s="17">
        <v>1.3353285844615939E-2</v>
      </c>
      <c r="H222" s="17">
        <v>4.5401171871694193E-2</v>
      </c>
      <c r="I222" s="17">
        <v>3.9042877798449949E-2</v>
      </c>
    </row>
    <row r="223" spans="1:9" x14ac:dyDescent="0.75">
      <c r="A223" s="2" t="s">
        <v>25</v>
      </c>
      <c r="B223" s="16" t="s">
        <v>84</v>
      </c>
      <c r="C223" s="17">
        <v>0.23229131307442119</v>
      </c>
      <c r="D223" s="17">
        <v>0.26132772720872383</v>
      </c>
      <c r="E223" s="17">
        <v>0.17162391611787103</v>
      </c>
      <c r="F223" s="17">
        <v>0.116098531491501</v>
      </c>
      <c r="G223" s="17">
        <v>4.2368779056609962E-2</v>
      </c>
      <c r="H223" s="17">
        <v>0.14405384879247388</v>
      </c>
      <c r="I223" s="17">
        <v>3.2235884258399183E-2</v>
      </c>
    </row>
    <row r="224" spans="1:9" x14ac:dyDescent="0.75">
      <c r="A224" s="2" t="s">
        <v>25</v>
      </c>
      <c r="B224" s="16" t="s">
        <v>80</v>
      </c>
      <c r="C224" s="17">
        <v>0.3270121555589931</v>
      </c>
      <c r="D224" s="17">
        <v>0.36788867500386724</v>
      </c>
      <c r="E224" s="17">
        <v>0.10863692123313148</v>
      </c>
      <c r="F224" s="17">
        <v>7.3489682010647761E-2</v>
      </c>
      <c r="G224" s="17">
        <v>9.8472633577061462E-3</v>
      </c>
      <c r="H224" s="17">
        <v>3.3480695416200898E-2</v>
      </c>
      <c r="I224" s="17">
        <v>7.9644607419453339E-2</v>
      </c>
    </row>
    <row r="225" spans="1:9" x14ac:dyDescent="0.75">
      <c r="A225" s="2" t="s">
        <v>26</v>
      </c>
      <c r="B225" s="16" t="s">
        <v>83</v>
      </c>
      <c r="C225" s="17">
        <v>0.17493153952237564</v>
      </c>
      <c r="D225" s="17">
        <v>0.19679798196267259</v>
      </c>
      <c r="E225" s="17">
        <v>0.23296910128069867</v>
      </c>
      <c r="F225" s="17">
        <v>0.15759674498400206</v>
      </c>
      <c r="G225" s="17">
        <v>3.1368824355913878E-2</v>
      </c>
      <c r="H225" s="17">
        <v>0.10665400281010719</v>
      </c>
      <c r="I225" s="17">
        <v>9.9681805084229858E-2</v>
      </c>
    </row>
    <row r="226" spans="1:9" x14ac:dyDescent="0.75">
      <c r="A226" s="2" t="s">
        <v>26</v>
      </c>
      <c r="B226" s="16" t="s">
        <v>48</v>
      </c>
      <c r="C226" s="17">
        <v>0.12566183164680989</v>
      </c>
      <c r="D226" s="17">
        <v>0.14136956060266112</v>
      </c>
      <c r="E226" s="17">
        <v>0.22804930863748157</v>
      </c>
      <c r="F226" s="17">
        <v>0.15426864996064929</v>
      </c>
      <c r="G226" s="17">
        <v>5.960986974285358E-2</v>
      </c>
      <c r="H226" s="17">
        <v>0.20267355712570218</v>
      </c>
      <c r="I226" s="17">
        <v>8.8367222283842306E-2</v>
      </c>
    </row>
    <row r="227" spans="1:9" x14ac:dyDescent="0.75">
      <c r="A227" s="2" t="s">
        <v>26</v>
      </c>
      <c r="B227" s="16" t="s">
        <v>47</v>
      </c>
      <c r="C227" s="17">
        <v>0.12214115109449812</v>
      </c>
      <c r="D227" s="17">
        <v>0.13740879498131039</v>
      </c>
      <c r="E227" s="17">
        <v>0.23737846632340787</v>
      </c>
      <c r="F227" s="17">
        <v>0.16057955074818767</v>
      </c>
      <c r="G227" s="17">
        <v>5.6420359079723106E-2</v>
      </c>
      <c r="H227" s="17">
        <v>0.19182922087105855</v>
      </c>
      <c r="I227" s="17">
        <v>9.424245690181432E-2</v>
      </c>
    </row>
    <row r="228" spans="1:9" x14ac:dyDescent="0.75">
      <c r="A228" s="2" t="s">
        <v>26</v>
      </c>
      <c r="B228" s="16" t="s">
        <v>50</v>
      </c>
      <c r="C228" s="17">
        <v>0.14804061629068818</v>
      </c>
      <c r="D228" s="17">
        <v>0.16654569332702421</v>
      </c>
      <c r="E228" s="17">
        <v>0.23879230105185448</v>
      </c>
      <c r="F228" s="17">
        <v>0.16153596835860745</v>
      </c>
      <c r="G228" s="17">
        <v>5.8597281840795913E-2</v>
      </c>
      <c r="H228" s="17">
        <v>0.19923075825870609</v>
      </c>
      <c r="I228" s="17">
        <v>2.7257380872323655E-2</v>
      </c>
    </row>
    <row r="229" spans="1:9" x14ac:dyDescent="0.75">
      <c r="A229" s="2" t="s">
        <v>26</v>
      </c>
      <c r="B229" s="16" t="s">
        <v>82</v>
      </c>
      <c r="C229" s="17">
        <v>0.24894157884269286</v>
      </c>
      <c r="D229" s="17">
        <v>0.28005927619802945</v>
      </c>
      <c r="E229" s="17">
        <v>0.1962957540358348</v>
      </c>
      <c r="F229" s="17">
        <v>0.13278830420071178</v>
      </c>
      <c r="G229" s="17">
        <v>2.9576841801883632E-2</v>
      </c>
      <c r="H229" s="17">
        <v>0.10056126212640434</v>
      </c>
      <c r="I229" s="17">
        <v>1.1776982794443169E-2</v>
      </c>
    </row>
    <row r="230" spans="1:9" x14ac:dyDescent="0.75">
      <c r="A230" s="2" t="s">
        <v>26</v>
      </c>
      <c r="B230" s="16" t="s">
        <v>81</v>
      </c>
      <c r="C230" s="17">
        <v>9.7995262208378491E-3</v>
      </c>
      <c r="D230" s="17">
        <v>1.102446699844258E-2</v>
      </c>
      <c r="E230" s="17">
        <v>0.52250432025477833</v>
      </c>
      <c r="F230" s="17">
        <v>0.35345880487823239</v>
      </c>
      <c r="G230" s="17">
        <v>7.3087102020895208E-3</v>
      </c>
      <c r="H230" s="17">
        <v>2.4849614687104372E-2</v>
      </c>
      <c r="I230" s="17">
        <v>7.105455675851502E-2</v>
      </c>
    </row>
    <row r="231" spans="1:9" x14ac:dyDescent="0.75">
      <c r="A231" s="2" t="s">
        <v>26</v>
      </c>
      <c r="B231" s="16" t="s">
        <v>46</v>
      </c>
      <c r="C231" s="17">
        <v>6.10939041709181E-3</v>
      </c>
      <c r="D231" s="17">
        <v>6.8730642192282865E-3</v>
      </c>
      <c r="E231" s="17">
        <v>0.39214436532953501</v>
      </c>
      <c r="F231" s="17">
        <v>0.26527412948762663</v>
      </c>
      <c r="G231" s="17">
        <v>4.4076246596253754E-2</v>
      </c>
      <c r="H231" s="17">
        <v>0.14985923842726276</v>
      </c>
      <c r="I231" s="17">
        <v>0.13566356552300174</v>
      </c>
    </row>
    <row r="232" spans="1:9" x14ac:dyDescent="0.75">
      <c r="A232" s="2" t="s">
        <v>26</v>
      </c>
      <c r="B232" s="16" t="s">
        <v>84</v>
      </c>
      <c r="C232" s="17">
        <v>0.16741500642974619</v>
      </c>
      <c r="D232" s="17">
        <v>0.18834188223346446</v>
      </c>
      <c r="E232" s="17">
        <v>0.17611064175673913</v>
      </c>
      <c r="F232" s="17">
        <v>0.11913366942367647</v>
      </c>
      <c r="G232" s="17">
        <v>6.5308469759699977E-2</v>
      </c>
      <c r="H232" s="17">
        <v>0.22204879718297993</v>
      </c>
      <c r="I232" s="17">
        <v>6.1641533213693922E-2</v>
      </c>
    </row>
    <row r="233" spans="1:9" x14ac:dyDescent="0.75">
      <c r="A233" s="2" t="s">
        <v>26</v>
      </c>
      <c r="B233" s="16" t="s">
        <v>80</v>
      </c>
      <c r="C233" s="17">
        <v>0.29087030808671827</v>
      </c>
      <c r="D233" s="17">
        <v>0.32722909659755806</v>
      </c>
      <c r="E233" s="17">
        <v>0.15798843522461645</v>
      </c>
      <c r="F233" s="17">
        <v>0.10687452971076995</v>
      </c>
      <c r="G233" s="17">
        <v>1.9862929600161387E-2</v>
      </c>
      <c r="H233" s="17">
        <v>6.7533960640548715E-2</v>
      </c>
      <c r="I233" s="17">
        <v>2.9640740139627253E-2</v>
      </c>
    </row>
    <row r="234" spans="1:9" x14ac:dyDescent="0.75">
      <c r="A234" s="2" t="s">
        <v>79</v>
      </c>
      <c r="B234" s="16" t="s">
        <v>83</v>
      </c>
      <c r="C234" s="17">
        <v>0.19602483590673689</v>
      </c>
      <c r="D234" s="17">
        <v>0.22052794039507898</v>
      </c>
      <c r="E234" s="17">
        <v>0.17658271210105023</v>
      </c>
      <c r="F234" s="17">
        <v>0.11945301112718104</v>
      </c>
      <c r="G234" s="17">
        <v>4.5078575507469194E-2</v>
      </c>
      <c r="H234" s="17">
        <v>0.15326715672539526</v>
      </c>
      <c r="I234" s="17">
        <v>8.906576823708845E-2</v>
      </c>
    </row>
    <row r="235" spans="1:9" x14ac:dyDescent="0.75">
      <c r="A235" s="2" t="s">
        <v>79</v>
      </c>
      <c r="B235" s="16" t="s">
        <v>48</v>
      </c>
      <c r="C235" s="17">
        <v>0.1749518335308943</v>
      </c>
      <c r="D235" s="17">
        <v>0.19682081272225607</v>
      </c>
      <c r="E235" s="17">
        <v>0.17544442896555704</v>
      </c>
      <c r="F235" s="17">
        <v>0.11868299606493565</v>
      </c>
      <c r="G235" s="17">
        <v>5.6688866587547217E-2</v>
      </c>
      <c r="H235" s="17">
        <v>0.19274214639766055</v>
      </c>
      <c r="I235" s="17">
        <v>8.4668915731149097E-2</v>
      </c>
    </row>
    <row r="236" spans="1:9" x14ac:dyDescent="0.75">
      <c r="A236" s="2" t="s">
        <v>79</v>
      </c>
      <c r="B236" s="16" t="s">
        <v>51</v>
      </c>
      <c r="C236" s="17">
        <v>0.22948483942061937</v>
      </c>
      <c r="D236" s="17">
        <v>0.2581704443481968</v>
      </c>
      <c r="E236" s="17">
        <v>0.1310333179717918</v>
      </c>
      <c r="F236" s="17">
        <v>8.8640185686800321E-2</v>
      </c>
      <c r="G236" s="17">
        <v>4.8191732675998286E-2</v>
      </c>
      <c r="H236" s="17">
        <v>0.16385189109839418</v>
      </c>
      <c r="I236" s="17">
        <v>8.0627588798199312E-2</v>
      </c>
    </row>
    <row r="237" spans="1:9" x14ac:dyDescent="0.75">
      <c r="A237" s="2" t="s">
        <v>79</v>
      </c>
      <c r="B237" s="16" t="s">
        <v>50</v>
      </c>
      <c r="C237" s="17">
        <v>0.15082198811902442</v>
      </c>
      <c r="D237" s="17">
        <v>0.16967473663390245</v>
      </c>
      <c r="E237" s="17">
        <v>0.1692702899013675</v>
      </c>
      <c r="F237" s="17">
        <v>0.11450637258033684</v>
      </c>
      <c r="G237" s="17">
        <v>8.1405036515677168E-2</v>
      </c>
      <c r="H237" s="17">
        <v>0.27677712415330241</v>
      </c>
      <c r="I237" s="17">
        <v>3.7544452096389236E-2</v>
      </c>
    </row>
    <row r="238" spans="1:9" x14ac:dyDescent="0.75">
      <c r="A238" s="2" t="s">
        <v>79</v>
      </c>
      <c r="B238" s="16" t="s">
        <v>82</v>
      </c>
      <c r="C238" s="17">
        <v>0.23072924913446557</v>
      </c>
      <c r="D238" s="17">
        <v>0.25957040527627379</v>
      </c>
      <c r="E238" s="17">
        <v>0.14975775336720093</v>
      </c>
      <c r="F238" s="17">
        <v>0.10130671551310652</v>
      </c>
      <c r="G238" s="17">
        <v>4.5883681994233906E-2</v>
      </c>
      <c r="H238" s="17">
        <v>0.15600451878039528</v>
      </c>
      <c r="I238" s="17">
        <v>5.6747675934323949E-2</v>
      </c>
    </row>
    <row r="239" spans="1:9" x14ac:dyDescent="0.75">
      <c r="A239" s="2" t="s">
        <v>79</v>
      </c>
      <c r="B239" s="16" t="s">
        <v>81</v>
      </c>
      <c r="C239" s="17">
        <v>3.6695551469925515E-2</v>
      </c>
      <c r="D239" s="17">
        <v>4.1282495403666207E-2</v>
      </c>
      <c r="E239" s="17">
        <v>0.4511898906976875</v>
      </c>
      <c r="F239" s="17">
        <v>0.30521669076608271</v>
      </c>
      <c r="G239" s="17">
        <v>3.2335629184340485E-2</v>
      </c>
      <c r="H239" s="17">
        <v>0.10994113922675766</v>
      </c>
      <c r="I239" s="17">
        <v>2.3338603251539913E-2</v>
      </c>
    </row>
    <row r="240" spans="1:9" x14ac:dyDescent="0.75">
      <c r="A240" s="2" t="s">
        <v>27</v>
      </c>
      <c r="B240" s="16" t="s">
        <v>47</v>
      </c>
      <c r="C240" s="17">
        <v>3.4920088460546886E-3</v>
      </c>
      <c r="D240" s="17">
        <v>3.9285099518115247E-3</v>
      </c>
      <c r="E240" s="17">
        <v>0.4411179492025461</v>
      </c>
      <c r="F240" s="17">
        <v>0.29840331857819297</v>
      </c>
      <c r="G240" s="17">
        <v>5.5200306792487018E-2</v>
      </c>
      <c r="H240" s="17">
        <v>0.18768104309445588</v>
      </c>
      <c r="I240" s="17">
        <v>1.0176863534451908E-2</v>
      </c>
    </row>
    <row r="241" spans="1:9" x14ac:dyDescent="0.75">
      <c r="A241" s="2" t="s">
        <v>27</v>
      </c>
      <c r="B241" s="16" t="s">
        <v>48</v>
      </c>
      <c r="C241" s="17">
        <v>4.112021471180044E-2</v>
      </c>
      <c r="D241" s="17">
        <v>4.6260241550775495E-2</v>
      </c>
      <c r="E241" s="17">
        <v>0.34145513181521175</v>
      </c>
      <c r="F241" s="17">
        <v>0.23098435387499619</v>
      </c>
      <c r="G241" s="17">
        <v>5.8927307416589185E-2</v>
      </c>
      <c r="H241" s="17">
        <v>0.20035284521640323</v>
      </c>
      <c r="I241" s="17">
        <v>8.0899905414223872E-2</v>
      </c>
    </row>
    <row r="242" spans="1:9" x14ac:dyDescent="0.75">
      <c r="A242" s="2" t="s">
        <v>27</v>
      </c>
      <c r="B242" s="16" t="s">
        <v>83</v>
      </c>
      <c r="C242" s="17">
        <v>7.179683308060382E-2</v>
      </c>
      <c r="D242" s="17">
        <v>8.0771437215679295E-2</v>
      </c>
      <c r="E242" s="17">
        <v>0.39714748007218154</v>
      </c>
      <c r="F242" s="17">
        <v>0.2686585894605934</v>
      </c>
      <c r="G242" s="17">
        <v>2.8435769824996762E-2</v>
      </c>
      <c r="H242" s="17">
        <v>9.6681617404988984E-2</v>
      </c>
      <c r="I242" s="17">
        <v>5.6508272940956283E-2</v>
      </c>
    </row>
    <row r="243" spans="1:9" x14ac:dyDescent="0.75">
      <c r="A243" s="2" t="s">
        <v>27</v>
      </c>
      <c r="B243" s="16" t="s">
        <v>82</v>
      </c>
      <c r="C243" s="17">
        <v>0.14512997405163613</v>
      </c>
      <c r="D243" s="17">
        <v>0.16327122080809064</v>
      </c>
      <c r="E243" s="17">
        <v>0.33296678712281741</v>
      </c>
      <c r="F243" s="17">
        <v>0.22524223834778823</v>
      </c>
      <c r="G243" s="17">
        <v>2.0917682655311721E-2</v>
      </c>
      <c r="H243" s="17">
        <v>7.1120121028059854E-2</v>
      </c>
      <c r="I243" s="17">
        <v>4.135197598629603E-2</v>
      </c>
    </row>
    <row r="244" spans="1:9" x14ac:dyDescent="0.75">
      <c r="A244" s="2" t="s">
        <v>27</v>
      </c>
      <c r="B244" s="16" t="s">
        <v>81</v>
      </c>
      <c r="C244" s="17">
        <v>0.11131103525692865</v>
      </c>
      <c r="D244" s="17">
        <v>0.12522491466404473</v>
      </c>
      <c r="E244" s="17">
        <v>0.39788011551198854</v>
      </c>
      <c r="F244" s="17">
        <v>0.26915419578752164</v>
      </c>
      <c r="G244" s="17">
        <v>7.8935625233861988E-3</v>
      </c>
      <c r="H244" s="17">
        <v>2.6838112579513074E-2</v>
      </c>
      <c r="I244" s="17">
        <v>6.1698063676617121E-2</v>
      </c>
    </row>
    <row r="245" spans="1:9" x14ac:dyDescent="0.75">
      <c r="A245" s="2" t="s">
        <v>27</v>
      </c>
      <c r="B245" s="16" t="s">
        <v>84</v>
      </c>
      <c r="C245" s="17">
        <v>0.15586968203352405</v>
      </c>
      <c r="D245" s="17">
        <v>0.17535339228771454</v>
      </c>
      <c r="E245" s="17">
        <v>0.24444072299024749</v>
      </c>
      <c r="F245" s="17">
        <v>0.16535695966987329</v>
      </c>
      <c r="G245" s="17">
        <v>4.7445430398232694E-2</v>
      </c>
      <c r="H245" s="17">
        <v>0.16131446335399116</v>
      </c>
      <c r="I245" s="17">
        <v>5.0219349266416802E-2</v>
      </c>
    </row>
    <row r="246" spans="1:9" x14ac:dyDescent="0.75">
      <c r="A246" s="2" t="s">
        <v>27</v>
      </c>
      <c r="B246" s="16" t="s">
        <v>80</v>
      </c>
      <c r="C246" s="17">
        <v>0.29268043596448168</v>
      </c>
      <c r="D246" s="17">
        <v>0.32926549046004189</v>
      </c>
      <c r="E246" s="17">
        <v>0.17063940428037194</v>
      </c>
      <c r="F246" s="17">
        <v>0.11543253818966337</v>
      </c>
      <c r="G246" s="17">
        <v>1.1329491249666618E-2</v>
      </c>
      <c r="H246" s="17">
        <v>3.8520270248866499E-2</v>
      </c>
      <c r="I246" s="17">
        <v>4.2132369606908027E-2</v>
      </c>
    </row>
    <row r="247" spans="1:9" x14ac:dyDescent="0.75">
      <c r="A247" s="2" t="s">
        <v>28</v>
      </c>
      <c r="B247" s="16" t="s">
        <v>83</v>
      </c>
      <c r="C247" s="17">
        <v>3.3309956756420261E-2</v>
      </c>
      <c r="D247" s="17">
        <v>3.7473701350972798E-2</v>
      </c>
      <c r="E247" s="17">
        <v>0.39086713299185327</v>
      </c>
      <c r="F247" s="17">
        <v>0.26441011937684195</v>
      </c>
      <c r="G247" s="17">
        <v>4.9016108434419746E-2</v>
      </c>
      <c r="H247" s="17">
        <v>0.16665476867702714</v>
      </c>
      <c r="I247" s="17">
        <v>5.8268212412464937E-2</v>
      </c>
    </row>
    <row r="248" spans="1:9" x14ac:dyDescent="0.75">
      <c r="A248" s="2" t="s">
        <v>28</v>
      </c>
      <c r="B248" s="16" t="s">
        <v>48</v>
      </c>
      <c r="C248" s="17">
        <v>7.8384027283456822E-2</v>
      </c>
      <c r="D248" s="17">
        <v>8.8182030693888927E-2</v>
      </c>
      <c r="E248" s="17">
        <v>0.36119162209548544</v>
      </c>
      <c r="F248" s="17">
        <v>0.24433550906459309</v>
      </c>
      <c r="G248" s="17">
        <v>4.4595772431020551E-2</v>
      </c>
      <c r="H248" s="17">
        <v>0.15162562626546988</v>
      </c>
      <c r="I248" s="17">
        <v>3.1685412166085225E-2</v>
      </c>
    </row>
    <row r="249" spans="1:9" x14ac:dyDescent="0.75">
      <c r="A249" s="2" t="s">
        <v>28</v>
      </c>
      <c r="B249" s="16" t="s">
        <v>51</v>
      </c>
      <c r="C249" s="17">
        <v>3.8007632651335783E-2</v>
      </c>
      <c r="D249" s="17">
        <v>4.2758586732752756E-2</v>
      </c>
      <c r="E249" s="17">
        <v>0.35712320675062259</v>
      </c>
      <c r="F249" s="17">
        <v>0.24158334574306822</v>
      </c>
      <c r="G249" s="17">
        <v>5.8037258006129563E-2</v>
      </c>
      <c r="H249" s="17">
        <v>0.19732667722084052</v>
      </c>
      <c r="I249" s="17">
        <v>6.516329289525058E-2</v>
      </c>
    </row>
    <row r="250" spans="1:9" x14ac:dyDescent="0.75">
      <c r="A250" s="2" t="s">
        <v>28</v>
      </c>
      <c r="B250" s="16" t="s">
        <v>82</v>
      </c>
      <c r="C250" s="17">
        <v>4.1003450507081284E-2</v>
      </c>
      <c r="D250" s="17">
        <v>4.6128881820466448E-2</v>
      </c>
      <c r="E250" s="17">
        <v>0.37053715020449335</v>
      </c>
      <c r="F250" s="17">
        <v>0.25065748396186316</v>
      </c>
      <c r="G250" s="17">
        <v>5.3619957315720682E-2</v>
      </c>
      <c r="H250" s="17">
        <v>0.18230785487345033</v>
      </c>
      <c r="I250" s="17">
        <v>5.574522131692472E-2</v>
      </c>
    </row>
    <row r="251" spans="1:9" x14ac:dyDescent="0.75">
      <c r="A251" s="2" t="s">
        <v>28</v>
      </c>
      <c r="B251" s="16" t="s">
        <v>86</v>
      </c>
      <c r="C251" s="17">
        <v>9.9555243895565554E-2</v>
      </c>
      <c r="D251" s="17">
        <v>0.11199964938251124</v>
      </c>
      <c r="E251" s="17">
        <v>0.25940354159694373</v>
      </c>
      <c r="F251" s="17">
        <v>0.17547886637440313</v>
      </c>
      <c r="G251" s="17">
        <v>6.3568479121660235E-2</v>
      </c>
      <c r="H251" s="17">
        <v>0.21613282901364481</v>
      </c>
      <c r="I251" s="17">
        <v>7.3861390615271305E-2</v>
      </c>
    </row>
    <row r="252" spans="1:9" x14ac:dyDescent="0.75">
      <c r="A252" s="2" t="s">
        <v>28</v>
      </c>
      <c r="B252" s="16" t="s">
        <v>81</v>
      </c>
      <c r="C252" s="17">
        <v>0.25608816864641287</v>
      </c>
      <c r="D252" s="17">
        <v>0.28809918972721449</v>
      </c>
      <c r="E252" s="17">
        <v>0.24107359263084821</v>
      </c>
      <c r="F252" s="17">
        <v>0.16307919501498555</v>
      </c>
      <c r="G252" s="17">
        <v>8.5652142617125282E-3</v>
      </c>
      <c r="H252" s="17">
        <v>2.9121728489822595E-2</v>
      </c>
      <c r="I252" s="17">
        <v>1.3972911229003571E-2</v>
      </c>
    </row>
    <row r="253" spans="1:9" x14ac:dyDescent="0.75">
      <c r="A253" s="2" t="s">
        <v>28</v>
      </c>
      <c r="B253" s="16" t="s">
        <v>80</v>
      </c>
      <c r="C253" s="17">
        <v>0.16352445827235329</v>
      </c>
      <c r="D253" s="17">
        <v>0.18396501555639744</v>
      </c>
      <c r="E253" s="17">
        <v>0.2461048691900363</v>
      </c>
      <c r="F253" s="17">
        <v>0.16648270562855397</v>
      </c>
      <c r="G253" s="17">
        <v>2.5540286354541902E-2</v>
      </c>
      <c r="H253" s="17">
        <v>8.6836973605442458E-2</v>
      </c>
      <c r="I253" s="17">
        <v>0.12754569139267469</v>
      </c>
    </row>
    <row r="254" spans="1:9" x14ac:dyDescent="0.75">
      <c r="A254" s="2" t="s">
        <v>28</v>
      </c>
      <c r="B254" s="16" t="s">
        <v>85</v>
      </c>
      <c r="C254" s="17">
        <v>6.7526812762423227E-2</v>
      </c>
      <c r="D254" s="17">
        <v>7.5967664357726131E-2</v>
      </c>
      <c r="E254" s="17">
        <v>0.39988249357109906</v>
      </c>
      <c r="F254" s="17">
        <v>0.27050874565103761</v>
      </c>
      <c r="G254" s="17">
        <v>3.5506688524293423E-2</v>
      </c>
      <c r="H254" s="17">
        <v>0.12072274098259764</v>
      </c>
      <c r="I254" s="17">
        <v>2.9884854150823092E-2</v>
      </c>
    </row>
    <row r="255" spans="1:9" x14ac:dyDescent="0.75">
      <c r="A255" s="2" t="s">
        <v>28</v>
      </c>
      <c r="B255" s="16" t="s">
        <v>84</v>
      </c>
      <c r="C255" s="17">
        <v>5.251754247500838E-2</v>
      </c>
      <c r="D255" s="17">
        <v>5.9082235284384423E-2</v>
      </c>
      <c r="E255" s="17">
        <v>0.31938968764613884</v>
      </c>
      <c r="F255" s="17">
        <v>0.2160577298782704</v>
      </c>
      <c r="G255" s="17">
        <v>6.939534595074201E-2</v>
      </c>
      <c r="H255" s="17">
        <v>0.23594417623252281</v>
      </c>
      <c r="I255" s="17">
        <v>4.7613282532933066E-2</v>
      </c>
    </row>
    <row r="256" spans="1:9" x14ac:dyDescent="0.75">
      <c r="A256" s="2" t="s">
        <v>28</v>
      </c>
      <c r="B256" s="16" t="s">
        <v>46</v>
      </c>
      <c r="C256" s="17">
        <v>0.15768341877266986</v>
      </c>
      <c r="D256" s="17">
        <v>0.1773938461192536</v>
      </c>
      <c r="E256" s="17">
        <v>0.32557253636159117</v>
      </c>
      <c r="F256" s="17">
        <v>0.22024024518578225</v>
      </c>
      <c r="G256" s="17">
        <v>1.4546968019461497E-2</v>
      </c>
      <c r="H256" s="17">
        <v>4.9459691266169094E-2</v>
      </c>
      <c r="I256" s="17">
        <v>5.5103294275072434E-2</v>
      </c>
    </row>
    <row r="257" spans="1:9" x14ac:dyDescent="0.75">
      <c r="A257" s="2" t="s">
        <v>29</v>
      </c>
      <c r="B257" s="16" t="s">
        <v>48</v>
      </c>
      <c r="C257" s="17">
        <v>1.5278180999703144E-2</v>
      </c>
      <c r="D257" s="17">
        <v>1.7187953624666037E-2</v>
      </c>
      <c r="E257" s="17">
        <v>0.34468979553808871</v>
      </c>
      <c r="F257" s="17">
        <v>0.23317250874635412</v>
      </c>
      <c r="G257" s="17">
        <v>5.8620875311056669E-2</v>
      </c>
      <c r="H257" s="17">
        <v>0.19931097605759268</v>
      </c>
      <c r="I257" s="17">
        <v>0.13173970972253857</v>
      </c>
    </row>
    <row r="258" spans="1:9" x14ac:dyDescent="0.75">
      <c r="A258" s="2" t="s">
        <v>29</v>
      </c>
      <c r="B258" s="16" t="s">
        <v>47</v>
      </c>
      <c r="C258" s="17">
        <v>1.0664500234441489E-2</v>
      </c>
      <c r="D258" s="17">
        <v>1.1997562763746675E-2</v>
      </c>
      <c r="E258" s="17">
        <v>0.3286597106806875</v>
      </c>
      <c r="F258" s="17">
        <v>0.22232862781340623</v>
      </c>
      <c r="G258" s="17">
        <v>9.3273526742406479E-2</v>
      </c>
      <c r="H258" s="17">
        <v>0.31712999092418204</v>
      </c>
      <c r="I258" s="17">
        <v>1.5946080841129584E-2</v>
      </c>
    </row>
    <row r="259" spans="1:9" x14ac:dyDescent="0.75">
      <c r="A259" s="2" t="s">
        <v>29</v>
      </c>
      <c r="B259" s="16" t="s">
        <v>83</v>
      </c>
      <c r="C259" s="17">
        <v>3.9795884264061082E-2</v>
      </c>
      <c r="D259" s="17">
        <v>4.4770369797068721E-2</v>
      </c>
      <c r="E259" s="17">
        <v>0.327253814230272</v>
      </c>
      <c r="F259" s="17">
        <v>0.22137758021459575</v>
      </c>
      <c r="G259" s="17">
        <v>5.171534238858657E-2</v>
      </c>
      <c r="H259" s="17">
        <v>0.17583216412119432</v>
      </c>
      <c r="I259" s="17">
        <v>0.13925484498422158</v>
      </c>
    </row>
    <row r="260" spans="1:9" x14ac:dyDescent="0.75">
      <c r="A260" s="2" t="s">
        <v>29</v>
      </c>
      <c r="B260" s="16" t="s">
        <v>51</v>
      </c>
      <c r="C260" s="17">
        <v>0.13498022162293552</v>
      </c>
      <c r="D260" s="17">
        <f>15.1852749325802%-0.01</f>
        <v>0.141852749325802</v>
      </c>
      <c r="E260" s="17">
        <f>0.01+26.4559495739236%</f>
        <v>0.27455949573923599</v>
      </c>
      <c r="F260" s="17">
        <f>0.715389314946235%+17.8966717705954%</f>
        <v>0.18612061085541637</v>
      </c>
      <c r="G260" s="17">
        <v>5.965611874013841E-2</v>
      </c>
      <c r="H260" s="17">
        <v>0.20283080371647061</v>
      </c>
      <c r="I260" s="17">
        <v>0</v>
      </c>
    </row>
    <row r="261" spans="1:9" x14ac:dyDescent="0.75">
      <c r="A261" s="2" t="s">
        <v>29</v>
      </c>
      <c r="B261" s="16" t="s">
        <v>50</v>
      </c>
      <c r="C261" s="17">
        <v>5.7892419180292252E-3</v>
      </c>
      <c r="D261" s="17">
        <v>6.512897157782878E-3</v>
      </c>
      <c r="E261" s="17">
        <v>0.32000724693080057</v>
      </c>
      <c r="F261" s="17">
        <v>0.2164754905708357</v>
      </c>
      <c r="G261" s="17">
        <v>9.4382710782600576E-2</v>
      </c>
      <c r="H261" s="17">
        <v>0.32090121666084198</v>
      </c>
      <c r="I261" s="17">
        <v>3.5931195979109098E-2</v>
      </c>
    </row>
    <row r="262" spans="1:9" x14ac:dyDescent="0.75">
      <c r="A262" s="2" t="s">
        <v>29</v>
      </c>
      <c r="B262" s="16" t="s">
        <v>82</v>
      </c>
      <c r="C262" s="17">
        <v>0.13498022162293552</v>
      </c>
      <c r="D262" s="17">
        <v>0.15185274932580248</v>
      </c>
      <c r="E262" s="17">
        <v>0.26455949573923648</v>
      </c>
      <c r="F262" s="17">
        <v>0.17896671770595407</v>
      </c>
      <c r="G262" s="17">
        <v>5.965611874013841E-2</v>
      </c>
      <c r="H262" s="17">
        <v>0.20283080371647061</v>
      </c>
      <c r="I262" s="17">
        <v>7.1538931494623537E-3</v>
      </c>
    </row>
    <row r="263" spans="1:9" x14ac:dyDescent="0.75">
      <c r="A263" s="2" t="s">
        <v>29</v>
      </c>
      <c r="B263" s="16" t="s">
        <v>81</v>
      </c>
      <c r="C263" s="17">
        <v>8.2240221731241778E-2</v>
      </c>
      <c r="D263" s="17">
        <v>9.2520249447646988E-2</v>
      </c>
      <c r="E263" s="17">
        <v>0.41060794749059915</v>
      </c>
      <c r="F263" s="17">
        <v>0.27776419977305233</v>
      </c>
      <c r="G263" s="17">
        <v>1.0417018015320117E-2</v>
      </c>
      <c r="H263" s="17">
        <v>3.5417861252088394E-2</v>
      </c>
      <c r="I263" s="17">
        <v>9.1032502290051331E-2</v>
      </c>
    </row>
    <row r="264" spans="1:9" x14ac:dyDescent="0.75">
      <c r="A264" s="2" t="s">
        <v>29</v>
      </c>
      <c r="B264" s="16" t="s">
        <v>85</v>
      </c>
      <c r="C264" s="17">
        <v>0.21372738536996827</v>
      </c>
      <c r="D264" s="17">
        <v>0.24044330854121432</v>
      </c>
      <c r="E264" s="17">
        <v>0.14858150116573171</v>
      </c>
      <c r="F264" s="17">
        <v>0.10051101549446557</v>
      </c>
      <c r="G264" s="17">
        <v>4.9754929943261382E-2</v>
      </c>
      <c r="H264" s="17">
        <v>0.1691667618070887</v>
      </c>
      <c r="I264" s="17">
        <v>7.7815097678269995E-2</v>
      </c>
    </row>
    <row r="265" spans="1:9" x14ac:dyDescent="0.75">
      <c r="A265" s="2" t="s">
        <v>29</v>
      </c>
      <c r="B265" s="16" t="s">
        <v>80</v>
      </c>
      <c r="C265" s="17">
        <v>0.2284235290091719</v>
      </c>
      <c r="D265" s="17">
        <v>0.25697647013531838</v>
      </c>
      <c r="E265" s="17">
        <v>0.19232965991812567</v>
      </c>
      <c r="F265" s="17">
        <v>0.13010535817990854</v>
      </c>
      <c r="G265" s="17">
        <v>2.8701690455982375E-2</v>
      </c>
      <c r="H265" s="17">
        <v>9.758574755034008E-2</v>
      </c>
      <c r="I265" s="17">
        <v>6.5877544751153039E-2</v>
      </c>
    </row>
    <row r="266" spans="1:9" x14ac:dyDescent="0.75">
      <c r="A266" s="2" t="s">
        <v>29</v>
      </c>
      <c r="B266" s="16" t="s">
        <v>84</v>
      </c>
      <c r="C266" s="17">
        <v>0.15680252165690017</v>
      </c>
      <c r="D266" s="17">
        <v>0.1764028368640127</v>
      </c>
      <c r="E266" s="17">
        <v>0.23501466874391869</v>
      </c>
      <c r="F266" s="17">
        <v>0.15898051120912146</v>
      </c>
      <c r="G266" s="17">
        <v>4.1105237045483772E-2</v>
      </c>
      <c r="H266" s="17">
        <v>0.13975780595464482</v>
      </c>
      <c r="I266" s="17">
        <v>9.1936418525918384E-2</v>
      </c>
    </row>
    <row r="267" spans="1:9" x14ac:dyDescent="0.75">
      <c r="A267" s="2" t="s">
        <v>30</v>
      </c>
      <c r="B267" s="16" t="s">
        <v>83</v>
      </c>
      <c r="C267" s="17">
        <v>9.0911068900808543E-3</v>
      </c>
      <c r="D267" s="17">
        <v>1.022749525134096E-2</v>
      </c>
      <c r="E267" s="17">
        <v>0.4342651940872746</v>
      </c>
      <c r="F267" s="17">
        <v>0.29376763129433281</v>
      </c>
      <c r="G267" s="17">
        <v>4.9122674118716313E-2</v>
      </c>
      <c r="H267" s="17">
        <v>0.16701709200363546</v>
      </c>
      <c r="I267" s="17">
        <v>3.650880635461895E-2</v>
      </c>
    </row>
    <row r="268" spans="1:9" x14ac:dyDescent="0.75">
      <c r="A268" s="2" t="s">
        <v>30</v>
      </c>
      <c r="B268" s="16" t="s">
        <v>48</v>
      </c>
      <c r="C268" s="17">
        <v>3.6395686010617691E-2</v>
      </c>
      <c r="D268" s="17">
        <v>4.0945146761944905E-2</v>
      </c>
      <c r="E268" s="17">
        <v>0.35376634094542903</v>
      </c>
      <c r="F268" s="17">
        <v>0.23931252475720199</v>
      </c>
      <c r="G268" s="17">
        <v>5.3471116301398537E-2</v>
      </c>
      <c r="H268" s="17">
        <v>0.18180179542475502</v>
      </c>
      <c r="I268" s="17">
        <v>9.430738979865283E-2</v>
      </c>
    </row>
    <row r="269" spans="1:9" x14ac:dyDescent="0.75">
      <c r="A269" s="2" t="s">
        <v>30</v>
      </c>
      <c r="B269" s="16" t="s">
        <v>47</v>
      </c>
      <c r="C269" s="17">
        <v>5.1686751424768522E-2</v>
      </c>
      <c r="D269" s="17">
        <v>5.8147595352864588E-2</v>
      </c>
      <c r="E269" s="17">
        <v>0.31498050790366899</v>
      </c>
      <c r="F269" s="17">
        <v>0.21307504946424666</v>
      </c>
      <c r="G269" s="17">
        <v>6.2798940842483275E-2</v>
      </c>
      <c r="H269" s="17">
        <v>0.21351639886444312</v>
      </c>
      <c r="I269" s="17">
        <v>8.5794756147524742E-2</v>
      </c>
    </row>
    <row r="270" spans="1:9" x14ac:dyDescent="0.75">
      <c r="A270" s="2" t="s">
        <v>30</v>
      </c>
      <c r="B270" s="16" t="s">
        <v>50</v>
      </c>
      <c r="C270" s="17">
        <v>1.9161621135473886E-2</v>
      </c>
      <c r="D270" s="17">
        <v>2.1556823777408123E-2</v>
      </c>
      <c r="E270" s="17">
        <v>0.34758013466256849</v>
      </c>
      <c r="F270" s="17">
        <v>0.23512773815409044</v>
      </c>
      <c r="G270" s="17">
        <v>7.1248113773686103E-2</v>
      </c>
      <c r="H270" s="17">
        <v>0.24224358683053276</v>
      </c>
      <c r="I270" s="17">
        <v>6.3081981666240239E-2</v>
      </c>
    </row>
    <row r="271" spans="1:9" x14ac:dyDescent="0.75">
      <c r="A271" s="2" t="s">
        <v>30</v>
      </c>
      <c r="B271" s="16" t="s">
        <v>82</v>
      </c>
      <c r="C271" s="17">
        <v>0.10510830332055392</v>
      </c>
      <c r="D271" s="17">
        <v>0.11824684123562317</v>
      </c>
      <c r="E271" s="17">
        <v>0.32119815073880775</v>
      </c>
      <c r="F271" s="17">
        <v>0.21728110197036996</v>
      </c>
      <c r="G271" s="17">
        <v>4.8880703076106237E-2</v>
      </c>
      <c r="H271" s="17">
        <v>0.16619439045876122</v>
      </c>
      <c r="I271" s="17">
        <v>2.3090509199777731E-2</v>
      </c>
    </row>
    <row r="272" spans="1:9" x14ac:dyDescent="0.75">
      <c r="A272" s="2" t="s">
        <v>30</v>
      </c>
      <c r="B272" s="16" t="s">
        <v>81</v>
      </c>
      <c r="C272" s="17">
        <v>0.17394241304444638</v>
      </c>
      <c r="D272" s="17">
        <v>0.19568521467500219</v>
      </c>
      <c r="E272" s="17">
        <v>0.35932234942307739</v>
      </c>
      <c r="F272" s="17">
        <v>0.24307100108031707</v>
      </c>
      <c r="G272" s="17">
        <v>4.7991679395665149E-3</v>
      </c>
      <c r="H272" s="17">
        <v>1.6317170994526151E-2</v>
      </c>
      <c r="I272" s="17">
        <v>6.8626828430643494E-3</v>
      </c>
    </row>
    <row r="273" spans="1:9" x14ac:dyDescent="0.75">
      <c r="A273" s="2" t="s">
        <v>30</v>
      </c>
      <c r="B273" s="16" t="s">
        <v>84</v>
      </c>
      <c r="C273" s="17">
        <v>7.8821059698953977E-2</v>
      </c>
      <c r="D273" s="17">
        <v>8.8673692161323217E-2</v>
      </c>
      <c r="E273" s="17">
        <v>0.29888955126341643</v>
      </c>
      <c r="F273" s="17">
        <v>0.20218999056054643</v>
      </c>
      <c r="G273" s="17">
        <v>5.2345443803660525E-2</v>
      </c>
      <c r="H273" s="17">
        <v>0.17797450893244579</v>
      </c>
      <c r="I273" s="17">
        <v>0.10110575357965357</v>
      </c>
    </row>
    <row r="274" spans="1:9" x14ac:dyDescent="0.75">
      <c r="A274" s="2" t="s">
        <v>30</v>
      </c>
      <c r="B274" s="16" t="s">
        <v>85</v>
      </c>
      <c r="C274" s="17">
        <v>0.20814154265963389</v>
      </c>
      <c r="D274" s="17">
        <v>0.23415923549208814</v>
      </c>
      <c r="E274" s="17">
        <v>0.19760244366283225</v>
      </c>
      <c r="F274" s="17">
        <v>0.13367224130132771</v>
      </c>
      <c r="G274" s="17">
        <v>4.6558535033942007E-2</v>
      </c>
      <c r="H274" s="17">
        <v>0.15829901911540284</v>
      </c>
      <c r="I274" s="17">
        <v>2.1566982734773088E-2</v>
      </c>
    </row>
    <row r="275" spans="1:9" x14ac:dyDescent="0.75">
      <c r="A275" s="2" t="s">
        <v>30</v>
      </c>
      <c r="B275" s="16" t="s">
        <v>80</v>
      </c>
      <c r="C275" s="17">
        <v>0.23891405803213261</v>
      </c>
      <c r="D275" s="17">
        <v>0.26877831528614921</v>
      </c>
      <c r="E275" s="17">
        <v>0.20670780129091595</v>
      </c>
      <c r="F275" s="17">
        <v>0.13983174793209022</v>
      </c>
      <c r="G275" s="17">
        <v>2.2375222872977354E-2</v>
      </c>
      <c r="H275" s="17">
        <v>7.6075757768123003E-2</v>
      </c>
      <c r="I275" s="17">
        <v>4.7317096817611648E-2</v>
      </c>
    </row>
  </sheetData>
  <autoFilter ref="A1:I583" xr:uid="{00000000-0009-0000-0000-00000A000000}">
    <sortState xmlns:xlrd2="http://schemas.microsoft.com/office/spreadsheetml/2017/richdata2" ref="A2:I583">
      <sortCondition ref="A1:A583"/>
    </sortState>
  </autoFilter>
  <conditionalFormatting sqref="C2:I28 C30:I275">
    <cfRule type="cellIs" dxfId="6" priority="7" operator="lessThan">
      <formula>0</formula>
    </cfRule>
  </conditionalFormatting>
  <conditionalFormatting sqref="C190:I190">
    <cfRule type="cellIs" dxfId="5" priority="6" operator="lessThan">
      <formula>0</formula>
    </cfRule>
  </conditionalFormatting>
  <conditionalFormatting sqref="C150:I150">
    <cfRule type="cellIs" dxfId="4" priority="5" operator="lessThan">
      <formula>0</formula>
    </cfRule>
  </conditionalFormatting>
  <conditionalFormatting sqref="C77:I77">
    <cfRule type="cellIs" dxfId="3" priority="4" operator="lessThan">
      <formula>0</formula>
    </cfRule>
  </conditionalFormatting>
  <conditionalFormatting sqref="C260:I260">
    <cfRule type="cellIs" dxfId="2" priority="3" operator="lessThan">
      <formula>0</formula>
    </cfRule>
  </conditionalFormatting>
  <conditionalFormatting sqref="J30:P30">
    <cfRule type="cellIs" dxfId="1" priority="2" operator="lessThan">
      <formula>0</formula>
    </cfRule>
  </conditionalFormatting>
  <conditionalFormatting sqref="C29:I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Inputs &gt;</vt:lpstr>
      <vt:lpstr>Cout de transport  Amont</vt:lpstr>
      <vt:lpstr>MP</vt:lpstr>
      <vt:lpstr>Blenders</vt:lpstr>
      <vt:lpstr>Cout de transport aval</vt:lpstr>
      <vt:lpstr>Stockage</vt:lpstr>
      <vt:lpstr>Demande</vt:lpstr>
      <vt:lpstr>Recettes</vt:lpstr>
      <vt:lpstr>Capacité source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Reda NASSIF</cp:lastModifiedBy>
  <dcterms:created xsi:type="dcterms:W3CDTF">2021-04-14T16:53:23Z</dcterms:created>
  <dcterms:modified xsi:type="dcterms:W3CDTF">2023-03-31T20:38:52Z</dcterms:modified>
</cp:coreProperties>
</file>