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ingsley\Desktop\SWE_NewCWK\"/>
    </mc:Choice>
  </mc:AlternateContent>
  <bookViews>
    <workbookView xWindow="0" yWindow="915" windowWidth="38325" windowHeight="20685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" i="1" l="1"/>
  <c r="L10" i="1"/>
  <c r="O10" i="1"/>
  <c r="N10" i="1"/>
  <c r="G25" i="1"/>
  <c r="H25" i="1"/>
  <c r="I25" i="1"/>
  <c r="J25" i="1"/>
  <c r="K25" i="1"/>
  <c r="L11" i="1"/>
  <c r="N11" i="1"/>
  <c r="O11" i="1"/>
  <c r="G26" i="1"/>
  <c r="H26" i="1"/>
  <c r="I26" i="1"/>
  <c r="J26" i="1"/>
  <c r="K26" i="1"/>
  <c r="L12" i="1"/>
  <c r="O12" i="1"/>
  <c r="N12" i="1"/>
  <c r="G27" i="1"/>
  <c r="H27" i="1"/>
  <c r="I27" i="1"/>
  <c r="J27" i="1"/>
  <c r="K27" i="1"/>
  <c r="L13" i="1"/>
  <c r="O13" i="1"/>
  <c r="N13" i="1"/>
  <c r="G28" i="1"/>
  <c r="H28" i="1"/>
  <c r="I28" i="1"/>
  <c r="J28" i="1"/>
  <c r="K28" i="1"/>
  <c r="N9" i="1"/>
  <c r="O9" i="1"/>
  <c r="H24" i="1"/>
  <c r="I24" i="1"/>
  <c r="J24" i="1"/>
  <c r="K24" i="1"/>
  <c r="G24" i="1"/>
  <c r="L24" i="1"/>
  <c r="N24" i="1"/>
  <c r="N25" i="1"/>
  <c r="N26" i="1"/>
  <c r="N27" i="1"/>
  <c r="N28" i="1"/>
  <c r="L25" i="1"/>
  <c r="L26" i="1"/>
  <c r="L27" i="1"/>
  <c r="L28" i="1"/>
  <c r="P10" i="1"/>
  <c r="B17" i="1"/>
  <c r="C17" i="1"/>
  <c r="P11" i="1"/>
  <c r="B18" i="1"/>
  <c r="C18" i="1"/>
  <c r="P12" i="1"/>
  <c r="B19" i="1"/>
  <c r="C19" i="1"/>
  <c r="P13" i="1"/>
  <c r="B20" i="1"/>
  <c r="C20" i="1"/>
  <c r="P9" i="1"/>
  <c r="B16" i="1"/>
  <c r="C16" i="1"/>
  <c r="B21" i="1"/>
  <c r="B12" i="1"/>
  <c r="H14" i="1"/>
  <c r="I14" i="1"/>
  <c r="J14" i="1"/>
  <c r="K14" i="1"/>
  <c r="G14" i="1"/>
  <c r="C8" i="1"/>
  <c r="C9" i="1"/>
  <c r="C10" i="1"/>
  <c r="C11" i="1"/>
  <c r="C7" i="1"/>
</calcChain>
</file>

<file path=xl/sharedStrings.xml><?xml version="1.0" encoding="utf-8"?>
<sst xmlns="http://schemas.openxmlformats.org/spreadsheetml/2006/main" count="58" uniqueCount="36">
  <si>
    <t>Share price</t>
  </si>
  <si>
    <t>Num shares</t>
  </si>
  <si>
    <t>Trader 1</t>
  </si>
  <si>
    <t>Trader 2</t>
  </si>
  <si>
    <t>Trader 3</t>
  </si>
  <si>
    <t>Trader 4</t>
  </si>
  <si>
    <t>Trader 5</t>
  </si>
  <si>
    <t>If demand exeeds supply, sell as many shares as possible, then increase price</t>
  </si>
  <si>
    <t>If supply exceeds demand, sell all shares, then decrease price</t>
  </si>
  <si>
    <t>Capitalisation</t>
  </si>
  <si>
    <t>Funds needed</t>
  </si>
  <si>
    <t>Change in share price</t>
  </si>
  <si>
    <t>Buy (+) or sell (-)</t>
  </si>
  <si>
    <t>Share index</t>
  </si>
  <si>
    <t>New share index</t>
  </si>
  <si>
    <t>Positive indicates what they were able to purchase</t>
  </si>
  <si>
    <t>Negative indicates what they were able to sell</t>
  </si>
  <si>
    <t>Traders looking to buy</t>
  </si>
  <si>
    <t>Traders looking to sell</t>
  </si>
  <si>
    <t>Comp 1</t>
  </si>
  <si>
    <t>Comp 2</t>
  </si>
  <si>
    <t>Comp 3</t>
  </si>
  <si>
    <t>Comp 4</t>
  </si>
  <si>
    <t>Comp 5</t>
  </si>
  <si>
    <t xml:space="preserve">Supply vs demand </t>
  </si>
  <si>
    <t>To buy</t>
  </si>
  <si>
    <t>To sell</t>
  </si>
  <si>
    <t>Available</t>
  </si>
  <si>
    <t>Wanted</t>
  </si>
  <si>
    <t>This spreadsheet does have a rounding error issue - see the spec!!</t>
  </si>
  <si>
    <t>Software Engineering</t>
  </si>
  <si>
    <t>Stock market trading simulation</t>
  </si>
  <si>
    <t>Numeric example demonstrating supply and demand</t>
  </si>
  <si>
    <t>See a problem with this spreadsheet?</t>
  </si>
  <si>
    <t>Email: khs20@sussex.ac.uk</t>
  </si>
  <si>
    <t>What each trader was able to buy or sell shown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</si>
</sst>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F25" sqref="F25"/>
    </sheetView>
  </sheetViews>
  <sheetFormatPr defaultColWidth="11" defaultRowHeight="15.75" x14ac:dyDescent="0.25"/>
  <cols>
    <col min="1" max="1" width="15.5" customWidth="1"/>
    <col min="3" max="3" width="13.5" customWidth="1"/>
    <col min="4" max="4" width="12.375" customWidth="1"/>
  </cols>
  <sheetData>
    <row r="1" spans="1:18" ht="18.75" x14ac:dyDescent="0.3">
      <c r="A1" s="6" t="s">
        <v>30</v>
      </c>
    </row>
    <row r="2" spans="1:18" ht="18.75" x14ac:dyDescent="0.3">
      <c r="A2" s="5" t="s">
        <v>31</v>
      </c>
    </row>
    <row r="3" spans="1:18" ht="18.75" x14ac:dyDescent="0.3">
      <c r="A3" s="5" t="s">
        <v>32</v>
      </c>
    </row>
    <row r="5" spans="1:18" s="1" customFormat="1" x14ac:dyDescent="0.25"/>
    <row r="6" spans="1:18" x14ac:dyDescent="0.25">
      <c r="B6" s="2" t="s">
        <v>0</v>
      </c>
      <c r="C6" s="2" t="s">
        <v>9</v>
      </c>
      <c r="D6" s="2" t="s">
        <v>1</v>
      </c>
      <c r="F6" s="1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19</v>
      </c>
      <c r="B7">
        <v>50</v>
      </c>
      <c r="C7">
        <f>B7*D7</f>
        <v>500000</v>
      </c>
      <c r="D7">
        <v>10000</v>
      </c>
      <c r="N7" s="1" t="s">
        <v>28</v>
      </c>
      <c r="O7" s="1" t="s">
        <v>27</v>
      </c>
    </row>
    <row r="8" spans="1:18" x14ac:dyDescent="0.25">
      <c r="A8" s="1" t="s">
        <v>20</v>
      </c>
      <c r="B8">
        <v>100</v>
      </c>
      <c r="C8">
        <f>B8*D8</f>
        <v>2000000</v>
      </c>
      <c r="D8">
        <v>20000</v>
      </c>
      <c r="G8" s="1" t="s">
        <v>2</v>
      </c>
      <c r="H8" s="1" t="s">
        <v>3</v>
      </c>
      <c r="I8" s="1" t="s">
        <v>4</v>
      </c>
      <c r="J8" s="1" t="s">
        <v>5</v>
      </c>
      <c r="K8" s="1" t="s">
        <v>6</v>
      </c>
      <c r="L8" s="1" t="s">
        <v>24</v>
      </c>
      <c r="N8" s="1" t="s">
        <v>25</v>
      </c>
      <c r="O8" s="1" t="s">
        <v>26</v>
      </c>
      <c r="P8" s="1" t="s">
        <v>11</v>
      </c>
    </row>
    <row r="9" spans="1:18" x14ac:dyDescent="0.25">
      <c r="A9" s="1" t="s">
        <v>21</v>
      </c>
      <c r="B9">
        <v>80</v>
      </c>
      <c r="C9">
        <f>B9*D9</f>
        <v>4000000</v>
      </c>
      <c r="D9">
        <v>50000</v>
      </c>
      <c r="F9" s="1" t="s">
        <v>19</v>
      </c>
      <c r="G9">
        <v>100</v>
      </c>
      <c r="H9">
        <v>100</v>
      </c>
      <c r="I9">
        <v>-100</v>
      </c>
      <c r="J9">
        <v>-100</v>
      </c>
      <c r="K9">
        <v>0</v>
      </c>
      <c r="L9">
        <f>SUM(G9:K9)</f>
        <v>0</v>
      </c>
      <c r="N9">
        <f>ABS(SUMIF(G9:K9,"&gt;0"))</f>
        <v>200</v>
      </c>
      <c r="O9">
        <f>ABS(SUMIF(G9:K9,"&lt;0"))</f>
        <v>200</v>
      </c>
      <c r="P9" s="3">
        <f>(L9/D7)*B7</f>
        <v>0</v>
      </c>
    </row>
    <row r="10" spans="1:18" x14ac:dyDescent="0.25">
      <c r="A10" s="1" t="s">
        <v>22</v>
      </c>
      <c r="B10">
        <v>20</v>
      </c>
      <c r="C10">
        <f>B10*D10</f>
        <v>600000</v>
      </c>
      <c r="D10">
        <v>30000</v>
      </c>
      <c r="F10" s="1" t="s">
        <v>20</v>
      </c>
      <c r="G10">
        <v>100</v>
      </c>
      <c r="H10">
        <v>50</v>
      </c>
      <c r="I10">
        <v>100</v>
      </c>
      <c r="J10">
        <v>100</v>
      </c>
      <c r="K10">
        <v>-50</v>
      </c>
      <c r="L10">
        <f t="shared" ref="L10:L13" si="0">SUM(G10:K10)</f>
        <v>300</v>
      </c>
      <c r="N10">
        <f t="shared" ref="N10:N13" si="1">ABS(SUMIF(G10:K10,"&gt;0"))</f>
        <v>350</v>
      </c>
      <c r="O10">
        <f t="shared" ref="O10:O13" si="2">ABS(SUMIF(G10:K10,"&lt;0"))</f>
        <v>50</v>
      </c>
      <c r="P10" s="3">
        <f t="shared" ref="P10:P13" si="3">(L10/D8)*B8</f>
        <v>1.5</v>
      </c>
    </row>
    <row r="11" spans="1:18" x14ac:dyDescent="0.25">
      <c r="A11" s="1" t="s">
        <v>23</v>
      </c>
      <c r="B11">
        <v>40</v>
      </c>
      <c r="C11">
        <f>B11*D11</f>
        <v>800000</v>
      </c>
      <c r="D11">
        <v>20000</v>
      </c>
      <c r="F11" s="1" t="s">
        <v>21</v>
      </c>
      <c r="G11">
        <v>-100</v>
      </c>
      <c r="H11">
        <v>-100</v>
      </c>
      <c r="I11">
        <v>0</v>
      </c>
      <c r="J11">
        <v>0</v>
      </c>
      <c r="K11">
        <v>0</v>
      </c>
      <c r="L11">
        <f t="shared" si="0"/>
        <v>-200</v>
      </c>
      <c r="N11">
        <f t="shared" si="1"/>
        <v>0</v>
      </c>
      <c r="O11">
        <f t="shared" si="2"/>
        <v>200</v>
      </c>
      <c r="P11" s="3">
        <f t="shared" si="3"/>
        <v>-0.32</v>
      </c>
    </row>
    <row r="12" spans="1:18" x14ac:dyDescent="0.25">
      <c r="A12" s="1" t="s">
        <v>13</v>
      </c>
      <c r="B12" s="1">
        <f>AVERAGE(B7:B11)</f>
        <v>58</v>
      </c>
      <c r="F12" s="1" t="s">
        <v>22</v>
      </c>
      <c r="G12">
        <v>100</v>
      </c>
      <c r="H12">
        <v>100</v>
      </c>
      <c r="I12">
        <v>0</v>
      </c>
      <c r="J12">
        <v>0</v>
      </c>
      <c r="K12">
        <v>0</v>
      </c>
      <c r="L12">
        <f t="shared" si="0"/>
        <v>200</v>
      </c>
      <c r="N12">
        <f t="shared" si="1"/>
        <v>200</v>
      </c>
      <c r="O12">
        <f t="shared" si="2"/>
        <v>0</v>
      </c>
      <c r="P12" s="3">
        <f t="shared" si="3"/>
        <v>0.13333333333333333</v>
      </c>
    </row>
    <row r="13" spans="1:18" x14ac:dyDescent="0.25">
      <c r="F13" s="1" t="s">
        <v>23</v>
      </c>
      <c r="G13">
        <v>100</v>
      </c>
      <c r="H13">
        <v>-100</v>
      </c>
      <c r="I13">
        <v>-100</v>
      </c>
      <c r="J13">
        <v>-50</v>
      </c>
      <c r="K13">
        <v>0</v>
      </c>
      <c r="L13">
        <f t="shared" si="0"/>
        <v>-150</v>
      </c>
      <c r="N13">
        <f t="shared" si="1"/>
        <v>100</v>
      </c>
      <c r="O13">
        <f t="shared" si="2"/>
        <v>250</v>
      </c>
      <c r="P13" s="3">
        <f t="shared" si="3"/>
        <v>-0.3</v>
      </c>
    </row>
    <row r="14" spans="1:18" x14ac:dyDescent="0.25">
      <c r="E14" t="s">
        <v>10</v>
      </c>
      <c r="G14">
        <f>G9*$B$7+G10*$B$8+G11*$B$9+G12*$B$10+G13*$B$11</f>
        <v>13000</v>
      </c>
      <c r="H14">
        <f t="shared" ref="H14:L14" si="4">H9*$B$7+H10*$B$8+H11*$B$9+H12*$B$10+H13*$B$11</f>
        <v>0</v>
      </c>
      <c r="I14">
        <f t="shared" si="4"/>
        <v>1000</v>
      </c>
      <c r="J14">
        <f t="shared" si="4"/>
        <v>3000</v>
      </c>
      <c r="K14">
        <f t="shared" si="4"/>
        <v>-5000</v>
      </c>
    </row>
    <row r="15" spans="1:18" x14ac:dyDescent="0.25">
      <c r="B15" s="2" t="s">
        <v>0</v>
      </c>
      <c r="C15" s="2" t="s">
        <v>9</v>
      </c>
    </row>
    <row r="16" spans="1:18" x14ac:dyDescent="0.25">
      <c r="A16" s="1" t="s">
        <v>19</v>
      </c>
      <c r="B16" s="3">
        <f>B7+P9</f>
        <v>50</v>
      </c>
      <c r="C16">
        <f>B16*D7</f>
        <v>500000</v>
      </c>
      <c r="F16" t="s">
        <v>7</v>
      </c>
    </row>
    <row r="17" spans="1:14" x14ac:dyDescent="0.25">
      <c r="A17" s="1" t="s">
        <v>20</v>
      </c>
      <c r="B17" s="3">
        <f t="shared" ref="B17:B20" si="5">B8+P10</f>
        <v>101.5</v>
      </c>
      <c r="C17">
        <f t="shared" ref="C17:C20" si="6">B17*D8</f>
        <v>2030000</v>
      </c>
      <c r="F17" t="s">
        <v>8</v>
      </c>
      <c r="G17" s="1"/>
      <c r="H17" s="1"/>
      <c r="I17" s="1"/>
      <c r="J17" s="1"/>
      <c r="K17" s="1"/>
      <c r="L17" s="1"/>
    </row>
    <row r="18" spans="1:14" x14ac:dyDescent="0.25">
      <c r="A18" s="1" t="s">
        <v>21</v>
      </c>
      <c r="B18" s="3">
        <f t="shared" si="5"/>
        <v>79.680000000000007</v>
      </c>
      <c r="C18">
        <f t="shared" si="6"/>
        <v>3984000.0000000005</v>
      </c>
    </row>
    <row r="19" spans="1:14" x14ac:dyDescent="0.25">
      <c r="A19" s="1" t="s">
        <v>22</v>
      </c>
      <c r="B19" s="3">
        <f t="shared" si="5"/>
        <v>20.133333333333333</v>
      </c>
      <c r="C19">
        <f t="shared" si="6"/>
        <v>604000</v>
      </c>
      <c r="F19" t="s">
        <v>35</v>
      </c>
    </row>
    <row r="20" spans="1:14" x14ac:dyDescent="0.25">
      <c r="A20" s="1" t="s">
        <v>23</v>
      </c>
      <c r="B20" s="3">
        <f t="shared" si="5"/>
        <v>39.700000000000003</v>
      </c>
      <c r="C20">
        <f t="shared" si="6"/>
        <v>794000</v>
      </c>
      <c r="F20" t="s">
        <v>15</v>
      </c>
    </row>
    <row r="21" spans="1:14" x14ac:dyDescent="0.25">
      <c r="A21" s="1" t="s">
        <v>14</v>
      </c>
      <c r="B21" s="4">
        <f>AVERAGE(B16:B20)</f>
        <v>58.202666666666666</v>
      </c>
      <c r="F21" t="s">
        <v>16</v>
      </c>
    </row>
    <row r="23" spans="1:14" x14ac:dyDescent="0.25">
      <c r="G23" s="1" t="s">
        <v>2</v>
      </c>
      <c r="H23" s="1" t="s">
        <v>3</v>
      </c>
      <c r="I23" s="1" t="s">
        <v>4</v>
      </c>
      <c r="J23" s="1" t="s">
        <v>5</v>
      </c>
      <c r="K23" s="1" t="s">
        <v>6</v>
      </c>
      <c r="L23" s="1" t="s">
        <v>17</v>
      </c>
      <c r="M23" s="1"/>
      <c r="N23" s="1" t="s">
        <v>18</v>
      </c>
    </row>
    <row r="24" spans="1:14" x14ac:dyDescent="0.25">
      <c r="F24" s="1" t="s">
        <v>19</v>
      </c>
      <c r="G24">
        <f>IF(AND($L9&gt;0,G9&lt;0),G9,IF(AND($L9&gt;0,G9&gt;0),ROUND($O9*(G9/$N9),0),IF(AND($L9&lt;0,G9&gt;0),G9,IF( AND($L9&lt;0,G9&lt;0), ROUND($N9*(G9/$O9),0), IF($L$9=0,G9,0)))))</f>
        <v>100</v>
      </c>
      <c r="H24">
        <f t="shared" ref="H24:K24" si="7">IF(AND($L9&gt;0,H9&lt;0),H9,IF(AND($L9&gt;0,H9&gt;0),ROUND($O9*(H9/$N9),0),IF(AND($L9&lt;0,H9&gt;0),H9,IF( AND($L9&lt;0,H9&lt;0), ROUND($N9*(H9/$O9),0), IF($L$9=0,H9,0)))))</f>
        <v>100</v>
      </c>
      <c r="I24">
        <f t="shared" si="7"/>
        <v>-100</v>
      </c>
      <c r="J24">
        <f t="shared" si="7"/>
        <v>-100</v>
      </c>
      <c r="K24">
        <f t="shared" si="7"/>
        <v>0</v>
      </c>
      <c r="L24">
        <f>COUNTIF(G9:K9,"&gt;=0")</f>
        <v>3</v>
      </c>
      <c r="N24">
        <f>COUNTIF(G9:K9,"&lt;0")</f>
        <v>2</v>
      </c>
    </row>
    <row r="25" spans="1:14" x14ac:dyDescent="0.25">
      <c r="F25" s="1" t="s">
        <v>20</v>
      </c>
      <c r="G25">
        <f t="shared" ref="G25:K25" si="8">IF(AND($L10&gt;0,G10&lt;0),G10,IF(AND($L10&gt;0,G10&gt;0),ROUND($O10*(G10/$N10),0),IF(AND($L10&lt;0,G10&gt;0),G10,IF( AND($L10&lt;0,G10&lt;0), ROUND($N10*(G10/$O10),0), IF($L$9=0,G10,0)))))</f>
        <v>14</v>
      </c>
      <c r="H25">
        <f t="shared" si="8"/>
        <v>7</v>
      </c>
      <c r="I25">
        <f t="shared" si="8"/>
        <v>14</v>
      </c>
      <c r="J25">
        <f t="shared" si="8"/>
        <v>14</v>
      </c>
      <c r="K25">
        <f t="shared" si="8"/>
        <v>-50</v>
      </c>
      <c r="L25">
        <f t="shared" ref="L25:L28" si="9">COUNTIF(G10:K10,"&gt;=0")</f>
        <v>4</v>
      </c>
      <c r="N25">
        <f t="shared" ref="N25:N28" si="10">COUNTIF(G10:K10,"&lt;0")</f>
        <v>1</v>
      </c>
    </row>
    <row r="26" spans="1:14" x14ac:dyDescent="0.25">
      <c r="F26" s="1" t="s">
        <v>21</v>
      </c>
      <c r="G26">
        <f t="shared" ref="G26:K26" si="11">IF(AND($L11&gt;0,G11&lt;0),G11,IF(AND($L11&gt;0,G11&gt;0),ROUND($O11*(G11/$N11),0),IF(AND($L11&lt;0,G11&gt;0),G11,IF( AND($L11&lt;0,G11&lt;0), ROUND($N11*(G11/$O11),0), IF($L$9=0,G11,0)))))</f>
        <v>0</v>
      </c>
      <c r="H26">
        <f t="shared" si="11"/>
        <v>0</v>
      </c>
      <c r="I26">
        <f t="shared" si="11"/>
        <v>0</v>
      </c>
      <c r="J26">
        <f t="shared" si="11"/>
        <v>0</v>
      </c>
      <c r="K26">
        <f t="shared" si="11"/>
        <v>0</v>
      </c>
      <c r="L26">
        <f t="shared" si="9"/>
        <v>3</v>
      </c>
      <c r="N26">
        <f t="shared" si="10"/>
        <v>2</v>
      </c>
    </row>
    <row r="27" spans="1:14" x14ac:dyDescent="0.25">
      <c r="F27" s="1" t="s">
        <v>22</v>
      </c>
      <c r="G27">
        <f t="shared" ref="G27:K27" si="12">IF(AND($L12&gt;0,G12&lt;0),G12,IF(AND($L12&gt;0,G12&gt;0),ROUND($O12*(G12/$N12),0),IF(AND($L12&lt;0,G12&gt;0),G12,IF( AND($L12&lt;0,G12&lt;0), ROUND($N12*(G12/$O12),0), IF($L$9=0,G12,0)))))</f>
        <v>0</v>
      </c>
      <c r="H27">
        <f t="shared" si="12"/>
        <v>0</v>
      </c>
      <c r="I27">
        <f t="shared" si="12"/>
        <v>0</v>
      </c>
      <c r="J27">
        <f t="shared" si="12"/>
        <v>0</v>
      </c>
      <c r="K27">
        <f t="shared" si="12"/>
        <v>0</v>
      </c>
      <c r="L27">
        <f t="shared" si="9"/>
        <v>5</v>
      </c>
      <c r="N27">
        <f t="shared" si="10"/>
        <v>0</v>
      </c>
    </row>
    <row r="28" spans="1:14" x14ac:dyDescent="0.25">
      <c r="F28" s="1" t="s">
        <v>23</v>
      </c>
      <c r="G28">
        <f t="shared" ref="G28:K28" si="13">IF(AND($L13&gt;0,G13&lt;0),G13,IF(AND($L13&gt;0,G13&gt;0),ROUND($O13*(G13/$N13),0),IF(AND($L13&lt;0,G13&gt;0),G13,IF( AND($L13&lt;0,G13&lt;0), ROUND($N13*(G13/$O13),0), IF($L$9=0,G13,0)))))</f>
        <v>100</v>
      </c>
      <c r="H28">
        <f t="shared" si="13"/>
        <v>-40</v>
      </c>
      <c r="I28">
        <f t="shared" si="13"/>
        <v>-40</v>
      </c>
      <c r="J28">
        <f t="shared" si="13"/>
        <v>-20</v>
      </c>
      <c r="K28">
        <f t="shared" si="13"/>
        <v>0</v>
      </c>
      <c r="L28">
        <f t="shared" si="9"/>
        <v>2</v>
      </c>
      <c r="N28">
        <f t="shared" si="10"/>
        <v>3</v>
      </c>
    </row>
    <row r="30" spans="1:14" x14ac:dyDescent="0.25">
      <c r="A30" s="1" t="s">
        <v>33</v>
      </c>
      <c r="F30" t="s">
        <v>29</v>
      </c>
    </row>
    <row r="31" spans="1:14" x14ac:dyDescent="0.25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Kingsley</cp:lastModifiedBy>
  <dcterms:created xsi:type="dcterms:W3CDTF">2017-01-15T21:37:34Z</dcterms:created>
  <dcterms:modified xsi:type="dcterms:W3CDTF">2017-01-22T19:02:39Z</dcterms:modified>
</cp:coreProperties>
</file>