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691EFBF-3DFB-4B5D-BBB1-1D5764578A47}" xr6:coauthVersionLast="47" xr6:coauthVersionMax="47" xr10:uidLastSave="{00000000-0000-0000-0000-000000000000}"/>
  <bookViews>
    <workbookView xWindow="-108" yWindow="-108" windowWidth="23256" windowHeight="12576" activeTab="1" xr2:uid="{BF4102DB-08E9-43C6-92B1-AF776C567727}"/>
  </bookViews>
  <sheets>
    <sheet name="Sheet1" sheetId="1" r:id="rId1"/>
    <sheet name="26.11.2021_tabel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2" l="1"/>
  <c r="M16" i="2"/>
  <c r="G12" i="2"/>
  <c r="G6" i="2"/>
  <c r="G9" i="2"/>
  <c r="G14" i="2"/>
  <c r="G13" i="2"/>
  <c r="G7" i="2"/>
  <c r="G8" i="2"/>
  <c r="G15" i="2"/>
  <c r="M21" i="2" s="1"/>
  <c r="G10" i="2"/>
  <c r="G11" i="2"/>
  <c r="I21" i="2"/>
  <c r="I19" i="2"/>
  <c r="K6" i="1"/>
  <c r="K7" i="1"/>
  <c r="K8" i="1"/>
  <c r="J6" i="1"/>
  <c r="J7" i="1"/>
  <c r="J8" i="1"/>
  <c r="E7" i="1"/>
  <c r="E8" i="1"/>
  <c r="E9" i="1"/>
  <c r="E10" i="1"/>
  <c r="E11" i="1"/>
  <c r="E12" i="1"/>
  <c r="E13" i="1"/>
  <c r="E14" i="1"/>
  <c r="E15" i="1"/>
  <c r="E16" i="1"/>
  <c r="E6" i="1"/>
</calcChain>
</file>

<file path=xl/sharedStrings.xml><?xml version="1.0" encoding="utf-8"?>
<sst xmlns="http://schemas.openxmlformats.org/spreadsheetml/2006/main" count="75" uniqueCount="48">
  <si>
    <t>Tabel Cheltuieli</t>
  </si>
  <si>
    <t>Prenume</t>
  </si>
  <si>
    <t>Clasa</t>
  </si>
  <si>
    <t>Calificativ</t>
  </si>
  <si>
    <t>Alina</t>
  </si>
  <si>
    <t>Ana</t>
  </si>
  <si>
    <t>Maria</t>
  </si>
  <si>
    <t>Darius</t>
  </si>
  <si>
    <t>Mihai</t>
  </si>
  <si>
    <t>Ileana</t>
  </si>
  <si>
    <t>Andrei</t>
  </si>
  <si>
    <t>Marius</t>
  </si>
  <si>
    <t>Ioana</t>
  </si>
  <si>
    <t>Andra</t>
  </si>
  <si>
    <t>Raluca</t>
  </si>
  <si>
    <t>10F</t>
  </si>
  <si>
    <t>10E</t>
  </si>
  <si>
    <t>Cheltuieli elevi/clasa</t>
  </si>
  <si>
    <t>Cheltuieli(lei)</t>
  </si>
  <si>
    <t>Nr. Elevi/clasa</t>
  </si>
  <si>
    <t>10I</t>
  </si>
  <si>
    <t>Orasul</t>
  </si>
  <si>
    <t>Echipa</t>
  </si>
  <si>
    <t>Disciplina</t>
  </si>
  <si>
    <t>Punctaj</t>
  </si>
  <si>
    <t>Sibiu</t>
  </si>
  <si>
    <t>Cluj</t>
  </si>
  <si>
    <t>Oradea</t>
  </si>
  <si>
    <t>Bucuresti</t>
  </si>
  <si>
    <t>Matematica</t>
  </si>
  <si>
    <t>Sah</t>
  </si>
  <si>
    <t>Info</t>
  </si>
  <si>
    <t>Hermannstadt</t>
  </si>
  <si>
    <t>QueenConqueror</t>
  </si>
  <si>
    <t>Urmasii lui Moisil</t>
  </si>
  <si>
    <t>Bitul Liber</t>
  </si>
  <si>
    <t>Matematicienii capitalei</t>
  </si>
  <si>
    <t>Super-IT</t>
  </si>
  <si>
    <t>Radicalii-Sibiului</t>
  </si>
  <si>
    <t>Gloria-Regilor</t>
  </si>
  <si>
    <t>Copiii-Indrazneti</t>
  </si>
  <si>
    <t xml:space="preserve">Americanii </t>
  </si>
  <si>
    <t xml:space="preserve">maxim </t>
  </si>
  <si>
    <t>intermediar</t>
  </si>
  <si>
    <t>minim</t>
  </si>
  <si>
    <t xml:space="preserve">Numarul Echipelor din Cluj </t>
  </si>
  <si>
    <t>Suma punctajelor din cluj</t>
  </si>
  <si>
    <t>Suma punctajelor echipelor cu calificativul intermediar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</si>
</sst>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1D6BA-001C-425F-80EE-71FCCBFC5341}" name="Table1" displayName="Table1" ref="D5:H15" totalsRowShown="0">
  <autoFilter ref="D5:H15" xr:uid="{0671D6BA-001C-425F-80EE-71FCCBFC5341}"/>
  <sortState xmlns:xlrd2="http://schemas.microsoft.com/office/spreadsheetml/2017/richdata2" ref="D6:H15">
    <sortCondition descending="1" ref="D6:D15"/>
  </sortState>
  <tableColumns count="5">
    <tableColumn id="1" xr3:uid="{2479152D-53AC-4FC3-B2B7-C0229BCD7CAE}" name="Orasul"/>
    <tableColumn id="2" xr3:uid="{239DEB79-35AB-476B-9F95-60ECAB7DF96C}" name="Echipa"/>
    <tableColumn id="3" xr3:uid="{25DB3871-5C80-446A-8A5A-95DF7E855BA8}" name="Disciplina"/>
    <tableColumn id="5" xr3:uid="{251BC5E5-18D8-448C-825D-089FE1996120}" name="Calificativ" dataDxfId="0">
      <calculatedColumnFormula>IF(Table1[[#This Row],[Punctaj]]=MAX(Table1[Punctaj]),"Maxim",IF(Table1[[#This Row],[Punctaj]]=MIN(Table1[Punctaj]),"Minim","Intermediar"))</calculatedColumnFormula>
    </tableColumn>
    <tableColumn id="4" xr3:uid="{EAB8E6E8-C503-416F-9C55-8B50C02C3DDF}" name="Punctaj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2382-3F19-473D-ACC7-BA5E9003653C}">
  <dimension ref="B2:S21"/>
  <sheetViews>
    <sheetView workbookViewId="0">
      <selection activeCell="R18" sqref="R18"/>
    </sheetView>
  </sheetViews>
  <sheetFormatPr defaultRowHeight="14.4" x14ac:dyDescent="0.3"/>
  <cols>
    <col min="4" max="4" width="8.88671875" customWidth="1"/>
    <col min="10" max="10" width="10.44140625" customWidth="1"/>
    <col min="11" max="11" width="10.21875" customWidth="1"/>
  </cols>
  <sheetData>
    <row r="2" spans="2:19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</row>
    <row r="4" spans="2:19" ht="15" thickBot="1" x14ac:dyDescent="0.35">
      <c r="B4" s="7"/>
      <c r="C4" s="8"/>
      <c r="D4" s="9"/>
      <c r="E4" s="8"/>
    </row>
    <row r="5" spans="2:19" ht="40.200000000000003" customHeight="1" x14ac:dyDescent="0.3">
      <c r="B5" s="11" t="s">
        <v>1</v>
      </c>
      <c r="C5" s="12" t="s">
        <v>2</v>
      </c>
      <c r="D5" s="10" t="s">
        <v>18</v>
      </c>
      <c r="E5" s="13" t="s">
        <v>3</v>
      </c>
      <c r="I5" s="17" t="s">
        <v>2</v>
      </c>
      <c r="J5" s="18" t="s">
        <v>19</v>
      </c>
      <c r="K5" s="19" t="s">
        <v>17</v>
      </c>
      <c r="L5" s="14"/>
    </row>
    <row r="6" spans="2:19" x14ac:dyDescent="0.3">
      <c r="B6" s="2" t="s">
        <v>4</v>
      </c>
      <c r="C6" s="4" t="s">
        <v>15</v>
      </c>
      <c r="D6" s="20">
        <v>75</v>
      </c>
      <c r="E6" s="22" t="str">
        <f>IF(D6 &lt;100, "MIca", IF(D6&lt;=200,"Medie", "Mare"))</f>
        <v>MIca</v>
      </c>
      <c r="I6" s="15" t="s">
        <v>16</v>
      </c>
      <c r="J6" s="20">
        <f>COUNTIF(C6:C16,"=10E")</f>
        <v>3</v>
      </c>
      <c r="K6" s="21">
        <f>SUMIF(C6:C16,"=10E",D6:D16)</f>
        <v>390</v>
      </c>
      <c r="L6" s="5"/>
    </row>
    <row r="7" spans="2:19" x14ac:dyDescent="0.3">
      <c r="B7" s="2" t="s">
        <v>5</v>
      </c>
      <c r="C7" s="4" t="s">
        <v>16</v>
      </c>
      <c r="D7" s="20">
        <v>95</v>
      </c>
      <c r="E7" s="22" t="str">
        <f t="shared" ref="E7:E16" si="0">IF(D7 &lt;100, "MIca", IF(D7&lt;=200,"Medie", "Mare"))</f>
        <v>MIca</v>
      </c>
      <c r="I7" s="15" t="s">
        <v>15</v>
      </c>
      <c r="J7" s="20">
        <f>COUNTIF(C7:C17,"=10F")</f>
        <v>4</v>
      </c>
      <c r="K7" s="21">
        <f>SUMIF(C6:C16,"=10F",D6:D16)</f>
        <v>905</v>
      </c>
      <c r="L7" s="5"/>
    </row>
    <row r="8" spans="2:19" ht="15" thickBot="1" x14ac:dyDescent="0.35">
      <c r="B8" s="2" t="s">
        <v>6</v>
      </c>
      <c r="C8" s="4" t="s">
        <v>20</v>
      </c>
      <c r="D8" s="20">
        <v>120</v>
      </c>
      <c r="E8" s="22" t="str">
        <f t="shared" si="0"/>
        <v>Medie</v>
      </c>
      <c r="I8" s="16" t="s">
        <v>20</v>
      </c>
      <c r="J8" s="20">
        <f t="shared" ref="J8" si="1">COUNTIF(C8:C18,"=10I")</f>
        <v>3</v>
      </c>
      <c r="K8" s="21">
        <f>SUMIF(C6:C16,"=10I",D6:D16)</f>
        <v>510</v>
      </c>
      <c r="L8" s="5"/>
    </row>
    <row r="9" spans="2:19" x14ac:dyDescent="0.3">
      <c r="B9" s="2" t="s">
        <v>7</v>
      </c>
      <c r="C9" s="4" t="s">
        <v>16</v>
      </c>
      <c r="D9" s="20">
        <v>250</v>
      </c>
      <c r="E9" s="22" t="str">
        <f t="shared" si="0"/>
        <v>Mare</v>
      </c>
      <c r="L9" s="5"/>
      <c r="N9" s="5"/>
      <c r="O9" s="5"/>
      <c r="P9" s="5"/>
      <c r="Q9" s="5"/>
      <c r="R9" s="5"/>
      <c r="S9" s="5"/>
    </row>
    <row r="10" spans="2:19" x14ac:dyDescent="0.3">
      <c r="B10" s="2" t="s">
        <v>8</v>
      </c>
      <c r="C10" s="4" t="s">
        <v>15</v>
      </c>
      <c r="D10" s="20">
        <v>300</v>
      </c>
      <c r="E10" s="22" t="str">
        <f t="shared" si="0"/>
        <v>Mare</v>
      </c>
      <c r="N10" s="5"/>
      <c r="O10" s="5"/>
      <c r="P10" s="5"/>
      <c r="Q10" s="5"/>
      <c r="R10" s="5"/>
      <c r="S10" s="5"/>
    </row>
    <row r="11" spans="2:19" x14ac:dyDescent="0.3">
      <c r="B11" s="2" t="s">
        <v>9</v>
      </c>
      <c r="C11" s="4" t="s">
        <v>20</v>
      </c>
      <c r="D11" s="20">
        <v>200</v>
      </c>
      <c r="E11" s="22" t="str">
        <f t="shared" si="0"/>
        <v>Medie</v>
      </c>
      <c r="N11" s="5"/>
      <c r="O11" s="5"/>
      <c r="P11" s="5"/>
      <c r="Q11" s="5"/>
      <c r="R11" s="5"/>
      <c r="S11" s="5"/>
    </row>
    <row r="12" spans="2:19" x14ac:dyDescent="0.3">
      <c r="B12" s="2" t="s">
        <v>10</v>
      </c>
      <c r="C12" s="4" t="s">
        <v>15</v>
      </c>
      <c r="D12" s="20">
        <v>180</v>
      </c>
      <c r="E12" s="22" t="str">
        <f t="shared" si="0"/>
        <v>Medie</v>
      </c>
      <c r="N12" s="5"/>
      <c r="O12" s="5"/>
      <c r="P12" s="5"/>
      <c r="Q12" s="5"/>
      <c r="R12" s="5"/>
      <c r="S12" s="5"/>
    </row>
    <row r="13" spans="2:19" x14ac:dyDescent="0.3">
      <c r="B13" s="2" t="s">
        <v>11</v>
      </c>
      <c r="C13" s="4" t="s">
        <v>16</v>
      </c>
      <c r="D13" s="20">
        <v>45</v>
      </c>
      <c r="E13" s="22" t="str">
        <f t="shared" si="0"/>
        <v>MIca</v>
      </c>
      <c r="N13" s="5"/>
      <c r="O13" s="5"/>
      <c r="P13" s="5"/>
      <c r="Q13" s="5"/>
      <c r="R13" s="5"/>
      <c r="S13" s="5"/>
    </row>
    <row r="14" spans="2:19" x14ac:dyDescent="0.3">
      <c r="B14" s="2" t="s">
        <v>12</v>
      </c>
      <c r="C14" s="4" t="s">
        <v>15</v>
      </c>
      <c r="D14" s="20">
        <v>125</v>
      </c>
      <c r="E14" s="22" t="str">
        <f t="shared" si="0"/>
        <v>Medie</v>
      </c>
      <c r="N14" s="5"/>
      <c r="O14" s="5"/>
      <c r="P14" s="5"/>
      <c r="Q14" s="5"/>
      <c r="R14" s="5"/>
      <c r="S14" s="5"/>
    </row>
    <row r="15" spans="2:19" x14ac:dyDescent="0.3">
      <c r="B15" s="2" t="s">
        <v>13</v>
      </c>
      <c r="C15" s="4" t="s">
        <v>20</v>
      </c>
      <c r="D15" s="20">
        <v>190</v>
      </c>
      <c r="E15" s="22" t="str">
        <f t="shared" si="0"/>
        <v>Medie</v>
      </c>
      <c r="N15" s="5"/>
      <c r="O15" s="5"/>
      <c r="P15" s="5"/>
      <c r="Q15" s="5"/>
      <c r="R15" s="5"/>
      <c r="S15" s="5"/>
    </row>
    <row r="16" spans="2:19" ht="15" thickBot="1" x14ac:dyDescent="0.35">
      <c r="B16" s="3" t="s">
        <v>14</v>
      </c>
      <c r="C16" s="6" t="s">
        <v>15</v>
      </c>
      <c r="D16" s="23">
        <v>225</v>
      </c>
      <c r="E16" s="24" t="str">
        <f t="shared" si="0"/>
        <v>Mare</v>
      </c>
      <c r="N16" s="5"/>
      <c r="O16" s="5"/>
      <c r="P16" s="5"/>
      <c r="Q16" s="5"/>
      <c r="R16" s="5"/>
      <c r="S16" s="5"/>
    </row>
    <row r="17" spans="14:19" x14ac:dyDescent="0.3">
      <c r="N17" s="5"/>
      <c r="O17" s="5"/>
      <c r="P17" s="5"/>
      <c r="Q17" s="5"/>
      <c r="R17" s="5"/>
      <c r="S17" s="5"/>
    </row>
    <row r="18" spans="14:19" x14ac:dyDescent="0.3">
      <c r="N18" s="5"/>
      <c r="O18" s="5"/>
      <c r="P18" s="5"/>
      <c r="Q18" s="5"/>
      <c r="R18" s="5"/>
      <c r="S18" s="5"/>
    </row>
    <row r="19" spans="14:19" x14ac:dyDescent="0.3">
      <c r="N19" s="5"/>
      <c r="O19" s="5"/>
      <c r="P19" s="5"/>
      <c r="Q19" s="5"/>
      <c r="R19" s="5"/>
      <c r="S19" s="5"/>
    </row>
    <row r="20" spans="14:19" x14ac:dyDescent="0.3">
      <c r="N20" s="5"/>
      <c r="O20" s="5"/>
      <c r="P20" s="5"/>
      <c r="Q20" s="5"/>
      <c r="R20" s="5"/>
      <c r="S20" s="5"/>
    </row>
    <row r="21" spans="14:19" x14ac:dyDescent="0.3">
      <c r="N21" s="5"/>
      <c r="O21" s="5"/>
      <c r="P21" s="5"/>
      <c r="Q21" s="5"/>
      <c r="R21" s="5"/>
      <c r="S21" s="5"/>
    </row>
  </sheetData>
  <mergeCells count="1">
    <mergeCell ref="B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227F-3387-4BC7-BC47-4C70631D5B65}">
  <dimension ref="D5:M21"/>
  <sheetViews>
    <sheetView tabSelected="1" workbookViewId="0">
      <selection activeCell="M4" sqref="M4"/>
    </sheetView>
  </sheetViews>
  <sheetFormatPr defaultRowHeight="14.4" x14ac:dyDescent="0.3"/>
  <cols>
    <col min="4" max="4" width="10.44140625" customWidth="1"/>
    <col min="5" max="5" width="24.88671875" customWidth="1"/>
    <col min="6" max="7" width="17.21875" customWidth="1"/>
    <col min="8" max="8" width="10.44140625" customWidth="1"/>
    <col min="13" max="13" width="51.6640625" style="1" customWidth="1"/>
  </cols>
  <sheetData>
    <row r="5" spans="4:13" x14ac:dyDescent="0.3">
      <c r="D5" t="s">
        <v>21</v>
      </c>
      <c r="E5" t="s">
        <v>22</v>
      </c>
      <c r="F5" t="s">
        <v>23</v>
      </c>
      <c r="G5" t="s">
        <v>3</v>
      </c>
      <c r="H5" t="s">
        <v>24</v>
      </c>
    </row>
    <row r="6" spans="4:13" x14ac:dyDescent="0.3">
      <c r="D6" t="s">
        <v>25</v>
      </c>
      <c r="E6" t="s">
        <v>32</v>
      </c>
      <c r="F6" t="s">
        <v>29</v>
      </c>
      <c r="G6" t="str">
        <f>IF(Table1[[#This Row],[Punctaj]]=MAX(Table1[Punctaj]),"Maxim",IF(Table1[[#This Row],[Punctaj]]=MIN(Table1[Punctaj]),"Minim","Intermediar"))</f>
        <v>Maxim</v>
      </c>
      <c r="H6">
        <v>1000</v>
      </c>
    </row>
    <row r="7" spans="4:13" x14ac:dyDescent="0.3">
      <c r="D7" t="s">
        <v>25</v>
      </c>
      <c r="E7" t="s">
        <v>38</v>
      </c>
      <c r="F7" t="s">
        <v>29</v>
      </c>
      <c r="G7" t="str">
        <f>IF(Table1[[#This Row],[Punctaj]]=MAX(Table1[Punctaj]),"Maxim",IF(Table1[[#This Row],[Punctaj]]=MIN(Table1[Punctaj]),"Minim","Intermediar"))</f>
        <v>Maxim</v>
      </c>
      <c r="H7">
        <v>1000</v>
      </c>
    </row>
    <row r="8" spans="4:13" x14ac:dyDescent="0.3">
      <c r="D8" t="s">
        <v>27</v>
      </c>
      <c r="E8" t="s">
        <v>39</v>
      </c>
      <c r="F8" t="s">
        <v>30</v>
      </c>
      <c r="G8" t="str">
        <f>IF(Table1[[#This Row],[Punctaj]]=MAX(Table1[Punctaj]),"Maxim",IF(Table1[[#This Row],[Punctaj]]=MIN(Table1[Punctaj]),"Minim","Intermediar"))</f>
        <v>Intermediar</v>
      </c>
      <c r="H8">
        <v>600</v>
      </c>
    </row>
    <row r="9" spans="4:13" x14ac:dyDescent="0.3">
      <c r="D9" t="s">
        <v>27</v>
      </c>
      <c r="E9" t="s">
        <v>35</v>
      </c>
      <c r="F9" t="s">
        <v>31</v>
      </c>
      <c r="G9" t="str">
        <f>IF(Table1[[#This Row],[Punctaj]]=MAX(Table1[Punctaj]),"Maxim",IF(Table1[[#This Row],[Punctaj]]=MIN(Table1[Punctaj]),"Minim","Intermediar"))</f>
        <v>Minim</v>
      </c>
      <c r="H9">
        <v>500</v>
      </c>
    </row>
    <row r="10" spans="4:13" x14ac:dyDescent="0.3">
      <c r="D10" t="s">
        <v>26</v>
      </c>
      <c r="E10" t="s">
        <v>40</v>
      </c>
      <c r="F10" t="s">
        <v>30</v>
      </c>
      <c r="G10" t="str">
        <f>IF(Table1[[#This Row],[Punctaj]]=MAX(Table1[Punctaj]),"Maxim",IF(Table1[[#This Row],[Punctaj]]=MIN(Table1[Punctaj]),"Minim","Intermediar"))</f>
        <v>Maxim</v>
      </c>
      <c r="H10">
        <v>1000</v>
      </c>
    </row>
    <row r="11" spans="4:13" x14ac:dyDescent="0.3">
      <c r="D11" t="s">
        <v>26</v>
      </c>
      <c r="E11" t="s">
        <v>41</v>
      </c>
      <c r="F11" t="s">
        <v>29</v>
      </c>
      <c r="G11" t="str">
        <f>IF(Table1[[#This Row],[Punctaj]]=MAX(Table1[Punctaj]),"Maxim",IF(Table1[[#This Row],[Punctaj]]=MIN(Table1[Punctaj]),"Minim","Intermediar"))</f>
        <v>Intermediar</v>
      </c>
      <c r="H11">
        <v>900</v>
      </c>
    </row>
    <row r="12" spans="4:13" x14ac:dyDescent="0.3">
      <c r="D12" t="s">
        <v>26</v>
      </c>
      <c r="E12" t="s">
        <v>33</v>
      </c>
      <c r="F12" t="s">
        <v>30</v>
      </c>
      <c r="G12" t="str">
        <f>IF(Table1[[#This Row],[Punctaj]]=MAX(Table1[Punctaj]),"Maxim",IF(Table1[[#This Row],[Punctaj]]=MIN(Table1[Punctaj]),"Minim","Intermediar"))</f>
        <v>Intermediar</v>
      </c>
      <c r="H12">
        <v>600</v>
      </c>
    </row>
    <row r="13" spans="4:13" x14ac:dyDescent="0.3">
      <c r="D13" t="s">
        <v>26</v>
      </c>
      <c r="E13" t="s">
        <v>37</v>
      </c>
      <c r="F13" t="s">
        <v>31</v>
      </c>
      <c r="G13" t="str">
        <f>IF(Table1[[#This Row],[Punctaj]]=MAX(Table1[Punctaj]),"Maxim",IF(Table1[[#This Row],[Punctaj]]=MIN(Table1[Punctaj]),"Minim","Intermediar"))</f>
        <v>Intermediar</v>
      </c>
      <c r="H13">
        <v>530</v>
      </c>
    </row>
    <row r="14" spans="4:13" x14ac:dyDescent="0.3">
      <c r="D14" t="s">
        <v>28</v>
      </c>
      <c r="E14" t="s">
        <v>36</v>
      </c>
      <c r="F14" t="s">
        <v>29</v>
      </c>
      <c r="G14" t="str">
        <f>IF(Table1[[#This Row],[Punctaj]]=MAX(Table1[Punctaj]),"Maxim",IF(Table1[[#This Row],[Punctaj]]=MIN(Table1[Punctaj]),"Minim","Intermediar"))</f>
        <v>Maxim</v>
      </c>
      <c r="H14">
        <v>1000</v>
      </c>
    </row>
    <row r="15" spans="4:13" x14ac:dyDescent="0.3">
      <c r="D15" t="s">
        <v>28</v>
      </c>
      <c r="E15" t="s">
        <v>34</v>
      </c>
      <c r="F15" t="s">
        <v>31</v>
      </c>
      <c r="G15" t="str">
        <f>IF(Table1[[#This Row],[Punctaj]]=MAX(Table1[Punctaj]),"Maxim",IF(Table1[[#This Row],[Punctaj]]=MIN(Table1[Punctaj]),"Minim","Intermediar"))</f>
        <v>Intermediar</v>
      </c>
      <c r="H15">
        <v>840</v>
      </c>
      <c r="M15" s="1" t="s">
        <v>45</v>
      </c>
    </row>
    <row r="16" spans="4:13" x14ac:dyDescent="0.3">
      <c r="L16" t="s">
        <v>26</v>
      </c>
      <c r="M16" s="1">
        <f>COUNTIF(Table1[Orasul],"Cluj")</f>
        <v>4</v>
      </c>
    </row>
    <row r="17" spans="7:13" x14ac:dyDescent="0.3">
      <c r="M17" s="1" t="s">
        <v>46</v>
      </c>
    </row>
    <row r="18" spans="7:13" x14ac:dyDescent="0.3">
      <c r="M18" s="1">
        <f>SUMIF(Table1[Orasul],"Cluj",Table1[Punctaj])</f>
        <v>3030</v>
      </c>
    </row>
    <row r="19" spans="7:13" x14ac:dyDescent="0.3">
      <c r="G19" t="s">
        <v>42</v>
      </c>
      <c r="I19">
        <f>MAX(Table1[Punctaj])</f>
        <v>1000</v>
      </c>
    </row>
    <row r="20" spans="7:13" x14ac:dyDescent="0.3">
      <c r="G20" t="s">
        <v>43</v>
      </c>
      <c r="M20" s="1" t="s">
        <v>47</v>
      </c>
    </row>
    <row r="21" spans="7:13" x14ac:dyDescent="0.3">
      <c r="G21" t="s">
        <v>44</v>
      </c>
      <c r="I21">
        <f>MIN(Table1[Punctaj])</f>
        <v>500</v>
      </c>
      <c r="M21" s="1">
        <f>SUMIF(Table1[Calificativ],"Intermediar",Table1[Punctaj])</f>
        <v>3470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26.11.2021_tabel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B</dc:creator>
  <cp:lastModifiedBy>Radu B</cp:lastModifiedBy>
  <dcterms:created xsi:type="dcterms:W3CDTF">2021-11-19T11:09:55Z</dcterms:created>
  <dcterms:modified xsi:type="dcterms:W3CDTF">2021-11-26T11:56:25Z</dcterms:modified>
</cp:coreProperties>
</file>