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Jeremy\Daten\Programmieren\Python\Eigene Projekte\Points TD 2\Program\"/>
    </mc:Choice>
  </mc:AlternateContent>
  <xr:revisionPtr revIDLastSave="0" documentId="13_ncr:1_{06143AA6-B5CC-4DF8-B268-BCFBF4EE3BCB}" xr6:coauthVersionLast="47" xr6:coauthVersionMax="47" xr10:uidLastSave="{00000000-0000-0000-0000-000000000000}"/>
  <bookViews>
    <workbookView xWindow="28695" yWindow="0" windowWidth="17295" windowHeight="155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Q14" i="1"/>
  <c r="R14" i="1"/>
  <c r="P13" i="1"/>
  <c r="Q13" i="1"/>
  <c r="R13" i="1"/>
  <c r="P12" i="1"/>
  <c r="Q12" i="1"/>
  <c r="R12" i="1"/>
  <c r="P11" i="1"/>
  <c r="Q11" i="1"/>
  <c r="R11" i="1"/>
  <c r="P10" i="1"/>
  <c r="Q10" i="1"/>
  <c r="R10" i="1"/>
  <c r="P9" i="1"/>
  <c r="Q9" i="1"/>
  <c r="R9" i="1"/>
  <c r="P8" i="1"/>
  <c r="Q8" i="1"/>
  <c r="R8" i="1"/>
  <c r="P7" i="1"/>
  <c r="Q7" i="1"/>
  <c r="R7" i="1"/>
  <c r="P6" i="1"/>
  <c r="Q6" i="1"/>
  <c r="R6" i="1"/>
  <c r="P5" i="1"/>
  <c r="Q5" i="1"/>
  <c r="R5" i="1"/>
  <c r="P4" i="1"/>
  <c r="Q4" i="1"/>
  <c r="R4" i="1"/>
  <c r="P3" i="1"/>
  <c r="Q3" i="1"/>
  <c r="R3" i="1"/>
  <c r="R2" i="1"/>
  <c r="P2" i="1"/>
  <c r="Q2" i="1"/>
  <c r="F16" i="1"/>
  <c r="E18" i="1"/>
  <c r="G18" i="1" s="1"/>
  <c r="H18" i="1" s="1"/>
  <c r="E17" i="1"/>
  <c r="G17" i="1" s="1"/>
  <c r="H17" i="1" s="1"/>
  <c r="E16" i="1"/>
  <c r="G16" i="1" s="1"/>
  <c r="H16" i="1" s="1"/>
  <c r="E15" i="1"/>
  <c r="G15" i="1" s="1"/>
  <c r="H15" i="1" s="1"/>
  <c r="E14" i="1"/>
  <c r="G14" i="1" s="1"/>
  <c r="H14" i="1" s="1"/>
  <c r="E13" i="1"/>
  <c r="G13" i="1" s="1"/>
  <c r="H13" i="1" s="1"/>
  <c r="H3" i="1"/>
  <c r="H4" i="1"/>
  <c r="H5" i="1"/>
  <c r="H6" i="1"/>
  <c r="H7" i="1"/>
  <c r="H2" i="1"/>
  <c r="G3" i="1"/>
  <c r="G4" i="1"/>
  <c r="G5" i="1"/>
  <c r="G6" i="1"/>
  <c r="G7" i="1"/>
  <c r="G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<sst xmlns="http://schemas.openxmlformats.org/spreadsheetml/2006/main" count="35" uniqueCount="22">
  <si>
    <t>Ninja</t>
  </si>
  <si>
    <t>Bomber</t>
  </si>
  <si>
    <t>Machine</t>
  </si>
  <si>
    <t>Sniper</t>
  </si>
  <si>
    <t>Magician</t>
  </si>
  <si>
    <t>Shooter</t>
  </si>
  <si>
    <t>Damage</t>
  </si>
  <si>
    <t>cooldown</t>
  </si>
  <si>
    <t>max_pierce</t>
  </si>
  <si>
    <t>pierce_mult</t>
  </si>
  <si>
    <t>cost</t>
  </si>
  <si>
    <t>dmg per t=100</t>
  </si>
  <si>
    <t>dmg t=100 and $=100</t>
  </si>
  <si>
    <t>Upgraded</t>
  </si>
  <si>
    <t>No master</t>
  </si>
  <si>
    <t>Wave</t>
  </si>
  <si>
    <t>Time</t>
  </si>
  <si>
    <t>Money</t>
  </si>
  <si>
    <t>Health</t>
  </si>
  <si>
    <t>M / T</t>
  </si>
  <si>
    <t>H / T</t>
  </si>
  <si>
    <t>M /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</si>
</sst>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H / T (Difficulty)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098578302712163"/>
                  <c:y val="-2.5045202682997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val>
            <c:numRef>
              <c:f>Tabelle1!$Q$2:$Q$14</c:f>
              <c:numCache>
                <c:formatCode>General</c:formatCode>
                <c:ptCount val="13"/>
                <c:pt idx="0">
                  <c:v>4.9000000000000002E-2</c:v>
                </c:pt>
                <c:pt idx="1">
                  <c:v>5.5E-2</c:v>
                </c:pt>
                <c:pt idx="2">
                  <c:v>6.9000000000000006E-2</c:v>
                </c:pt>
                <c:pt idx="3">
                  <c:v>0.09</c:v>
                </c:pt>
                <c:pt idx="4">
                  <c:v>0.1</c:v>
                </c:pt>
                <c:pt idx="5">
                  <c:v>0.11700000000000001</c:v>
                </c:pt>
                <c:pt idx="6">
                  <c:v>0.13100000000000001</c:v>
                </c:pt>
                <c:pt idx="7">
                  <c:v>0.14000000000000001</c:v>
                </c:pt>
                <c:pt idx="8">
                  <c:v>0.153</c:v>
                </c:pt>
                <c:pt idx="9">
                  <c:v>0.17299999999999999</c:v>
                </c:pt>
                <c:pt idx="10">
                  <c:v>0.187</c:v>
                </c:pt>
                <c:pt idx="11">
                  <c:v>0.19900000000000001</c:v>
                </c:pt>
                <c:pt idx="12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7-42C1-B1AC-EF6AF65BC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75167"/>
        <c:axId val="497866527"/>
      </c:lineChart>
      <c:catAx>
        <c:axId val="49787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6527"/>
        <c:crosses val="autoZero"/>
        <c:auto val="1"/>
        <c:lblAlgn val="ctr"/>
        <c:lblOffset val="100"/>
        <c:noMultiLvlLbl val="0"/>
      </c:catAx>
      <c:valAx>
        <c:axId val="4978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7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 /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Tabelle1!$P$2:$P$14</c:f>
              <c:numCache>
                <c:formatCode>General</c:formatCode>
                <c:ptCount val="13"/>
                <c:pt idx="0">
                  <c:v>0.29599999999999999</c:v>
                </c:pt>
                <c:pt idx="1">
                  <c:v>0.16600000000000001</c:v>
                </c:pt>
                <c:pt idx="2">
                  <c:v>0.13700000000000001</c:v>
                </c:pt>
                <c:pt idx="3">
                  <c:v>0.18099999999999999</c:v>
                </c:pt>
                <c:pt idx="4">
                  <c:v>0.17100000000000001</c:v>
                </c:pt>
                <c:pt idx="5">
                  <c:v>0.18099999999999999</c:v>
                </c:pt>
                <c:pt idx="6">
                  <c:v>0.22500000000000001</c:v>
                </c:pt>
                <c:pt idx="7">
                  <c:v>0.20100000000000001</c:v>
                </c:pt>
                <c:pt idx="8">
                  <c:v>0.249</c:v>
                </c:pt>
                <c:pt idx="9">
                  <c:v>0.251</c:v>
                </c:pt>
                <c:pt idx="10">
                  <c:v>0.249</c:v>
                </c:pt>
                <c:pt idx="11">
                  <c:v>0.26600000000000001</c:v>
                </c:pt>
                <c:pt idx="12">
                  <c:v>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4-4A67-9826-953417BD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5567"/>
        <c:axId val="497852607"/>
      </c:lineChart>
      <c:catAx>
        <c:axId val="4978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52607"/>
        <c:crosses val="autoZero"/>
        <c:auto val="1"/>
        <c:lblAlgn val="ctr"/>
        <c:lblOffset val="100"/>
        <c:noMultiLvlLbl val="0"/>
      </c:catAx>
      <c:valAx>
        <c:axId val="4978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1</xdr:row>
      <xdr:rowOff>14287</xdr:rowOff>
    </xdr:from>
    <xdr:to>
      <xdr:col>27</xdr:col>
      <xdr:colOff>590550</xdr:colOff>
      <xdr:row>15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E71ABD-1979-FA64-C6AE-E1C5EA42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290512</xdr:colOff>
      <xdr:row>16</xdr:row>
      <xdr:rowOff>138112</xdr:rowOff>
    </xdr:from>
    <xdr:to>
      <xdr:col>27</xdr:col>
      <xdr:colOff>595312</xdr:colOff>
      <xdr:row>31</xdr:row>
      <xdr:rowOff>23812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B38043-6169-5D09-B773-CF53C42CF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DBD5DE-DC35-4FD7-B8BD-DDD800B12F15}" name="Waves" displayName="Waves" ref="L1:R14" totalsRowShown="0">
  <autoFilter ref="L1:R14" xr:uid="{11DBD5DE-DC35-4FD7-B8BD-DDD800B12F15}"/>
  <tableColumns count="7">
    <tableColumn id="1" xr3:uid="{C596E476-F34D-48B8-BAB6-31EDA5A2D2AB}" name="Wave"/>
    <tableColumn id="2" xr3:uid="{658BD531-EA5F-4C0A-AC63-7FBA171C7055}" name="Time"/>
    <tableColumn id="3" xr3:uid="{9CF65F60-CD90-44C6-91FC-26B3B481B8DC}" name="Money"/>
    <tableColumn id="4" xr3:uid="{9BE76415-D71A-4D7A-B911-588FF8B333A1}" name="Health"/>
    <tableColumn id="5" xr3:uid="{7B3573DF-37A3-4ACC-BB7E-48E3715E80A2}" name="M / T">
      <calculatedColumnFormula>ROUND(Waves[[#This Row],[Money]]/Waves[[#This Row],[Time]],3)</calculatedColumnFormula>
    </tableColumn>
    <tableColumn id="6" xr3:uid="{91E23E5A-F67D-4CEA-B1CF-58626B21BBB0}" name="H / T">
      <calculatedColumnFormula>ROUND(Waves[[#This Row],[Health]]/Waves[[#This Row],[Time]],3)</calculatedColumnFormula>
    </tableColumn>
    <tableColumn id="7" xr3:uid="{3A3EA08A-5B7D-4363-B7B6-F3EEA8916E91}" name="M / H">
      <calculatedColumnFormula>ROUND(Waves[[#This Row],[Money]]/Waves[[#This Row],[Health]],3)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L1" zoomScaleNormal="100" workbookViewId="0">
      <selection activeCell="P25" sqref="P25"/>
    </sheetView>
  </sheetViews>
  <sheetFormatPr baseColWidth="10" defaultColWidth="9.140625" defaultRowHeight="15" x14ac:dyDescent="0.25"/>
  <cols>
    <col min="1" max="1" width="9.5703125" bestFit="1" customWidth="1"/>
    <col min="3" max="3" width="9.7109375" bestFit="1" customWidth="1"/>
    <col min="4" max="4" width="11.28515625" bestFit="1" customWidth="1"/>
    <col min="5" max="5" width="11.7109375" bestFit="1" customWidth="1"/>
    <col min="7" max="7" width="15.28515625" customWidth="1"/>
    <col min="8" max="8" width="19.28515625" bestFit="1" customWidth="1"/>
    <col min="14" max="14" width="9.42578125" customWidth="1"/>
  </cols>
  <sheetData>
    <row r="1" spans="1:18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 t="s">
        <v>0</v>
      </c>
      <c r="B2" s="1">
        <v>1</v>
      </c>
      <c r="C2" s="1">
        <v>20</v>
      </c>
      <c r="D2" s="1">
        <v>1</v>
      </c>
      <c r="E2">
        <f>ROUND(D2^0.8, 2)</f>
        <v>1</v>
      </c>
      <c r="F2" s="1">
        <v>250</v>
      </c>
      <c r="G2">
        <f>100/C2*B2*E2</f>
        <v>5</v>
      </c>
      <c r="H2" s="2">
        <f>G2*100/F2</f>
        <v>2</v>
      </c>
      <c r="L2">
        <v>1</v>
      </c>
      <c r="M2">
        <v>405</v>
      </c>
      <c r="N2">
        <v>120</v>
      </c>
      <c r="O2">
        <v>20</v>
      </c>
      <c r="P2">
        <f>ROUND(Waves[[#This Row],[Money]]/Waves[[#This Row],[Time]],3)</f>
        <v>0.29599999999999999</v>
      </c>
      <c r="Q2">
        <f>ROUND(Waves[[#This Row],[Health]]/Waves[[#This Row],[Time]],3)</f>
        <v>4.9000000000000002E-2</v>
      </c>
      <c r="R2">
        <f>ROUND(Waves[[#This Row],[Money]]/Waves[[#This Row],[Health]],3)</f>
        <v>6</v>
      </c>
    </row>
    <row r="3" spans="1:18" x14ac:dyDescent="0.25">
      <c r="A3" t="s">
        <v>1</v>
      </c>
      <c r="B3" s="1">
        <v>2</v>
      </c>
      <c r="C3" s="1">
        <v>40</v>
      </c>
      <c r="D3" s="1">
        <v>3</v>
      </c>
      <c r="E3">
        <f t="shared" ref="E3:E7" si="0">ROUND(D3^0.8, 2)</f>
        <v>2.41</v>
      </c>
      <c r="F3" s="1">
        <v>600</v>
      </c>
      <c r="G3">
        <f t="shared" ref="G3:G7" si="1">100/C3*B3*E3</f>
        <v>12.05</v>
      </c>
      <c r="H3" s="2">
        <f t="shared" ref="H3:H7" si="2">G3*100/F3</f>
        <v>2.0083333333333333</v>
      </c>
      <c r="L3">
        <v>2</v>
      </c>
      <c r="M3">
        <v>905</v>
      </c>
      <c r="N3">
        <v>150</v>
      </c>
      <c r="O3">
        <v>50</v>
      </c>
      <c r="P3">
        <f>ROUND(Waves[[#This Row],[Money]]/Waves[[#This Row],[Time]],3)</f>
        <v>0.16600000000000001</v>
      </c>
      <c r="Q3">
        <f>ROUND(Waves[[#This Row],[Health]]/Waves[[#This Row],[Time]],3)</f>
        <v>5.5E-2</v>
      </c>
      <c r="R3">
        <f>ROUND(Waves[[#This Row],[Money]]/Waves[[#This Row],[Health]],3)</f>
        <v>3</v>
      </c>
    </row>
    <row r="4" spans="1:18" x14ac:dyDescent="0.25">
      <c r="A4" t="s">
        <v>2</v>
      </c>
      <c r="B4" s="1">
        <v>1</v>
      </c>
      <c r="C4" s="1">
        <v>12</v>
      </c>
      <c r="D4" s="1">
        <v>1</v>
      </c>
      <c r="E4">
        <f t="shared" si="0"/>
        <v>1</v>
      </c>
      <c r="F4" s="1">
        <v>400</v>
      </c>
      <c r="G4">
        <f t="shared" si="1"/>
        <v>8.3333333333333339</v>
      </c>
      <c r="H4" s="2">
        <f t="shared" si="2"/>
        <v>2.0833333333333335</v>
      </c>
      <c r="L4">
        <v>3</v>
      </c>
      <c r="M4">
        <v>1455</v>
      </c>
      <c r="N4">
        <v>200</v>
      </c>
      <c r="O4">
        <v>100</v>
      </c>
      <c r="P4">
        <f>ROUND(Waves[[#This Row],[Money]]/Waves[[#This Row],[Time]],3)</f>
        <v>0.13700000000000001</v>
      </c>
      <c r="Q4">
        <f>ROUND(Waves[[#This Row],[Health]]/Waves[[#This Row],[Time]],3)</f>
        <v>6.9000000000000006E-2</v>
      </c>
      <c r="R4">
        <f>ROUND(Waves[[#This Row],[Money]]/Waves[[#This Row],[Health]],3)</f>
        <v>2</v>
      </c>
    </row>
    <row r="5" spans="1:18" x14ac:dyDescent="0.25">
      <c r="A5" t="s">
        <v>3</v>
      </c>
      <c r="B5" s="1">
        <v>3</v>
      </c>
      <c r="C5" s="1">
        <v>50</v>
      </c>
      <c r="D5" s="1">
        <v>1</v>
      </c>
      <c r="E5">
        <f t="shared" si="0"/>
        <v>1</v>
      </c>
      <c r="F5" s="1">
        <v>500</v>
      </c>
      <c r="G5">
        <f t="shared" si="1"/>
        <v>6</v>
      </c>
      <c r="H5" s="2">
        <f t="shared" si="2"/>
        <v>1.2</v>
      </c>
      <c r="L5">
        <v>4</v>
      </c>
      <c r="M5">
        <v>1105</v>
      </c>
      <c r="N5">
        <v>200</v>
      </c>
      <c r="O5">
        <v>100</v>
      </c>
      <c r="P5">
        <f>ROUND(Waves[[#This Row],[Money]]/Waves[[#This Row],[Time]],3)</f>
        <v>0.18099999999999999</v>
      </c>
      <c r="Q5">
        <f>ROUND(Waves[[#This Row],[Health]]/Waves[[#This Row],[Time]],3)</f>
        <v>0.09</v>
      </c>
      <c r="R5">
        <f>ROUND(Waves[[#This Row],[Money]]/Waves[[#This Row],[Health]],3)</f>
        <v>2</v>
      </c>
    </row>
    <row r="6" spans="1:18" x14ac:dyDescent="0.25">
      <c r="A6" t="s">
        <v>4</v>
      </c>
      <c r="B6" s="1">
        <v>2</v>
      </c>
      <c r="C6" s="1">
        <v>25</v>
      </c>
      <c r="D6" s="1">
        <v>1</v>
      </c>
      <c r="E6">
        <f t="shared" si="0"/>
        <v>1</v>
      </c>
      <c r="F6" s="1">
        <v>700</v>
      </c>
      <c r="G6">
        <f t="shared" si="1"/>
        <v>8</v>
      </c>
      <c r="H6" s="2">
        <f t="shared" si="2"/>
        <v>1.1428571428571428</v>
      </c>
      <c r="L6">
        <v>5</v>
      </c>
      <c r="M6">
        <v>1405</v>
      </c>
      <c r="N6">
        <v>240</v>
      </c>
      <c r="O6">
        <v>140</v>
      </c>
      <c r="P6">
        <f>ROUND(Waves[[#This Row],[Money]]/Waves[[#This Row],[Time]],3)</f>
        <v>0.17100000000000001</v>
      </c>
      <c r="Q6">
        <f>ROUND(Waves[[#This Row],[Health]]/Waves[[#This Row],[Time]],3)</f>
        <v>0.1</v>
      </c>
      <c r="R6">
        <f>ROUND(Waves[[#This Row],[Money]]/Waves[[#This Row],[Health]],3)</f>
        <v>1.714</v>
      </c>
    </row>
    <row r="7" spans="1:18" x14ac:dyDescent="0.25">
      <c r="A7" t="s">
        <v>5</v>
      </c>
      <c r="B7" s="1">
        <v>1</v>
      </c>
      <c r="C7" s="1">
        <v>30</v>
      </c>
      <c r="D7" s="1">
        <v>1</v>
      </c>
      <c r="E7">
        <f t="shared" si="0"/>
        <v>1</v>
      </c>
      <c r="F7" s="1">
        <v>300</v>
      </c>
      <c r="G7">
        <f t="shared" si="1"/>
        <v>3.3333333333333335</v>
      </c>
      <c r="H7" s="2">
        <f t="shared" si="2"/>
        <v>1.1111111111111112</v>
      </c>
      <c r="L7">
        <v>6</v>
      </c>
      <c r="M7">
        <v>1545</v>
      </c>
      <c r="N7">
        <v>280</v>
      </c>
      <c r="O7">
        <v>180</v>
      </c>
      <c r="P7">
        <f>ROUND(Waves[[#This Row],[Money]]/Waves[[#This Row],[Time]],3)</f>
        <v>0.18099999999999999</v>
      </c>
      <c r="Q7">
        <f>ROUND(Waves[[#This Row],[Health]]/Waves[[#This Row],[Time]],3)</f>
        <v>0.11700000000000001</v>
      </c>
      <c r="R7">
        <f>ROUND(Waves[[#This Row],[Money]]/Waves[[#This Row],[Health]],3)</f>
        <v>1.556</v>
      </c>
    </row>
    <row r="8" spans="1:18" x14ac:dyDescent="0.25">
      <c r="L8">
        <v>7</v>
      </c>
      <c r="M8">
        <v>1065</v>
      </c>
      <c r="N8">
        <v>240</v>
      </c>
      <c r="O8">
        <v>140</v>
      </c>
      <c r="P8">
        <f>ROUND(Waves[[#This Row],[Money]]/Waves[[#This Row],[Time]],3)</f>
        <v>0.22500000000000001</v>
      </c>
      <c r="Q8">
        <f>ROUND(Waves[[#This Row],[Health]]/Waves[[#This Row],[Time]],3)</f>
        <v>0.13100000000000001</v>
      </c>
      <c r="R8">
        <f>ROUND(Waves[[#This Row],[Money]]/Waves[[#This Row],[Health]],3)</f>
        <v>1.714</v>
      </c>
    </row>
    <row r="9" spans="1:18" x14ac:dyDescent="0.25">
      <c r="L9">
        <v>8</v>
      </c>
      <c r="M9">
        <v>1645</v>
      </c>
      <c r="N9">
        <v>330</v>
      </c>
      <c r="O9">
        <v>230</v>
      </c>
      <c r="P9">
        <f>ROUND(Waves[[#This Row],[Money]]/Waves[[#This Row],[Time]],3)</f>
        <v>0.20100000000000001</v>
      </c>
      <c r="Q9">
        <f>ROUND(Waves[[#This Row],[Health]]/Waves[[#This Row],[Time]],3)</f>
        <v>0.14000000000000001</v>
      </c>
      <c r="R9">
        <f>ROUND(Waves[[#This Row],[Money]]/Waves[[#This Row],[Health]],3)</f>
        <v>1.4350000000000001</v>
      </c>
    </row>
    <row r="10" spans="1:18" x14ac:dyDescent="0.25">
      <c r="L10">
        <v>9</v>
      </c>
      <c r="M10">
        <v>1045</v>
      </c>
      <c r="N10">
        <v>260</v>
      </c>
      <c r="O10">
        <v>160</v>
      </c>
      <c r="P10">
        <f>ROUND(Waves[[#This Row],[Money]]/Waves[[#This Row],[Time]],3)</f>
        <v>0.249</v>
      </c>
      <c r="Q10">
        <f>ROUND(Waves[[#This Row],[Health]]/Waves[[#This Row],[Time]],3)</f>
        <v>0.153</v>
      </c>
      <c r="R10">
        <f>ROUND(Waves[[#This Row],[Money]]/Waves[[#This Row],[Health]],3)</f>
        <v>1.625</v>
      </c>
    </row>
    <row r="11" spans="1:18" x14ac:dyDescent="0.25">
      <c r="A11" s="3" t="s">
        <v>14</v>
      </c>
      <c r="L11">
        <v>10</v>
      </c>
      <c r="M11">
        <v>1275</v>
      </c>
      <c r="N11">
        <v>320</v>
      </c>
      <c r="O11">
        <v>220</v>
      </c>
      <c r="P11">
        <f>ROUND(Waves[[#This Row],[Money]]/Waves[[#This Row],[Time]],3)</f>
        <v>0.251</v>
      </c>
      <c r="Q11">
        <f>ROUND(Waves[[#This Row],[Health]]/Waves[[#This Row],[Time]],3)</f>
        <v>0.17299999999999999</v>
      </c>
      <c r="R11">
        <f>ROUND(Waves[[#This Row],[Money]]/Waves[[#This Row],[Health]],3)</f>
        <v>1.4550000000000001</v>
      </c>
    </row>
    <row r="12" spans="1:18" x14ac:dyDescent="0.25">
      <c r="A12" s="3" t="s">
        <v>13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G12" t="s">
        <v>11</v>
      </c>
      <c r="H12" t="s">
        <v>12</v>
      </c>
      <c r="L12">
        <v>11</v>
      </c>
      <c r="M12">
        <v>1605</v>
      </c>
      <c r="N12">
        <v>400</v>
      </c>
      <c r="O12">
        <v>300</v>
      </c>
      <c r="P12">
        <f>ROUND(Waves[[#This Row],[Money]]/Waves[[#This Row],[Time]],3)</f>
        <v>0.249</v>
      </c>
      <c r="Q12">
        <f>ROUND(Waves[[#This Row],[Health]]/Waves[[#This Row],[Time]],3)</f>
        <v>0.187</v>
      </c>
      <c r="R12">
        <f>ROUND(Waves[[#This Row],[Money]]/Waves[[#This Row],[Health]],3)</f>
        <v>1.333</v>
      </c>
    </row>
    <row r="13" spans="1:18" x14ac:dyDescent="0.25">
      <c r="A13" t="s">
        <v>0</v>
      </c>
      <c r="B13" s="1">
        <v>2</v>
      </c>
      <c r="C13" s="1">
        <v>12</v>
      </c>
      <c r="D13" s="1">
        <v>1</v>
      </c>
      <c r="E13">
        <f>ROUND(D13^0.8, 2)</f>
        <v>1</v>
      </c>
      <c r="F13" s="1">
        <v>700</v>
      </c>
      <c r="G13">
        <f>100/C13*B13*E13</f>
        <v>16.666666666666668</v>
      </c>
      <c r="H13" s="2">
        <f>G13*100/F13</f>
        <v>2.3809523809523809</v>
      </c>
      <c r="L13">
        <v>12</v>
      </c>
      <c r="M13">
        <v>1505</v>
      </c>
      <c r="N13">
        <v>400</v>
      </c>
      <c r="O13">
        <v>300</v>
      </c>
      <c r="P13">
        <f>ROUND(Waves[[#This Row],[Money]]/Waves[[#This Row],[Time]],3)</f>
        <v>0.26600000000000001</v>
      </c>
      <c r="Q13">
        <f>ROUND(Waves[[#This Row],[Health]]/Waves[[#This Row],[Time]],3)</f>
        <v>0.19900000000000001</v>
      </c>
      <c r="R13">
        <f>ROUND(Waves[[#This Row],[Money]]/Waves[[#This Row],[Health]],3)</f>
        <v>1.333</v>
      </c>
    </row>
    <row r="14" spans="1:18" x14ac:dyDescent="0.25">
      <c r="A14" t="s">
        <v>1</v>
      </c>
      <c r="B14" s="1">
        <v>3</v>
      </c>
      <c r="C14" s="1">
        <v>30</v>
      </c>
      <c r="D14" s="1">
        <v>5</v>
      </c>
      <c r="E14">
        <f t="shared" ref="E14:E18" si="3">ROUND(D14^0.8, 2)</f>
        <v>3.62</v>
      </c>
      <c r="F14" s="1">
        <v>1450</v>
      </c>
      <c r="G14">
        <f t="shared" ref="G14:G18" si="4">100/C14*B14*E14</f>
        <v>36.200000000000003</v>
      </c>
      <c r="H14" s="2">
        <f t="shared" ref="H14:H18" si="5">G14*100/F14</f>
        <v>2.4965517241379311</v>
      </c>
      <c r="L14">
        <v>13</v>
      </c>
      <c r="M14">
        <v>1155</v>
      </c>
      <c r="N14">
        <v>350</v>
      </c>
      <c r="O14">
        <v>250</v>
      </c>
      <c r="P14">
        <f>ROUND(Waves[[#This Row],[Money]]/Waves[[#This Row],[Time]],3)</f>
        <v>0.30299999999999999</v>
      </c>
      <c r="Q14">
        <f>ROUND(Waves[[#This Row],[Health]]/Waves[[#This Row],[Time]],3)</f>
        <v>0.216</v>
      </c>
      <c r="R14">
        <f>ROUND(Waves[[#This Row],[Money]]/Waves[[#This Row],[Health]],3)</f>
        <v>1.4</v>
      </c>
    </row>
    <row r="15" spans="1:18" x14ac:dyDescent="0.25">
      <c r="A15" t="s">
        <v>2</v>
      </c>
      <c r="B15" s="1">
        <v>2</v>
      </c>
      <c r="C15" s="1">
        <v>8</v>
      </c>
      <c r="D15" s="1">
        <v>1</v>
      </c>
      <c r="E15">
        <f t="shared" si="3"/>
        <v>1</v>
      </c>
      <c r="F15" s="1">
        <v>1120</v>
      </c>
      <c r="G15">
        <f t="shared" si="4"/>
        <v>25</v>
      </c>
      <c r="H15" s="2">
        <f t="shared" si="5"/>
        <v>2.2321428571428572</v>
      </c>
    </row>
    <row r="16" spans="1:18" x14ac:dyDescent="0.25">
      <c r="A16" t="s">
        <v>3</v>
      </c>
      <c r="B16" s="1">
        <v>5</v>
      </c>
      <c r="C16" s="1">
        <v>35</v>
      </c>
      <c r="D16" s="1">
        <v>1</v>
      </c>
      <c r="E16">
        <f t="shared" si="3"/>
        <v>1</v>
      </c>
      <c r="F16" s="1">
        <f>500+300+400+450-300</f>
        <v>1350</v>
      </c>
      <c r="G16">
        <f t="shared" si="4"/>
        <v>14.285714285714286</v>
      </c>
      <c r="H16" s="2">
        <f t="shared" si="5"/>
        <v>1.0582010582010584</v>
      </c>
    </row>
    <row r="17" spans="1:8" x14ac:dyDescent="0.25">
      <c r="A17" t="s">
        <v>4</v>
      </c>
      <c r="B17" s="1">
        <v>4</v>
      </c>
      <c r="C17" s="1">
        <v>25</v>
      </c>
      <c r="D17" s="1">
        <v>2</v>
      </c>
      <c r="E17">
        <f t="shared" si="3"/>
        <v>1.74</v>
      </c>
      <c r="F17" s="1">
        <v>1800</v>
      </c>
      <c r="G17">
        <f t="shared" si="4"/>
        <v>27.84</v>
      </c>
      <c r="H17" s="2">
        <f t="shared" si="5"/>
        <v>1.5466666666666666</v>
      </c>
    </row>
    <row r="18" spans="1:8" x14ac:dyDescent="0.25">
      <c r="A18" t="s">
        <v>5</v>
      </c>
      <c r="B18" s="1">
        <v>1</v>
      </c>
      <c r="C18" s="1">
        <v>22</v>
      </c>
      <c r="D18" s="1">
        <v>1</v>
      </c>
      <c r="E18">
        <f t="shared" si="3"/>
        <v>1</v>
      </c>
      <c r="F18" s="1">
        <v>550</v>
      </c>
      <c r="G18">
        <f t="shared" si="4"/>
        <v>4.5454545454545459</v>
      </c>
      <c r="H18" s="2">
        <f t="shared" si="5"/>
        <v>0.82644628099173556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Rauchenstein</cp:lastModifiedBy>
  <dcterms:created xsi:type="dcterms:W3CDTF">2015-06-05T18:19:34Z</dcterms:created>
  <dcterms:modified xsi:type="dcterms:W3CDTF">2025-05-17T17:25:58Z</dcterms:modified>
</cp:coreProperties>
</file>