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Reece\Documents\GitHub\CanvasGradeChecker\"/>
    </mc:Choice>
  </mc:AlternateContent>
  <xr:revisionPtr revIDLastSave="0" documentId="13_ncr:1_{EE154ED5-465E-4366-BCD4-D540BD6CD763}" xr6:coauthVersionLast="45" xr6:coauthVersionMax="45" xr10:uidLastSave="{00000000-0000-0000-0000-000000000000}"/>
  <bookViews>
    <workbookView xWindow="-120" yWindow="-120" windowWidth="29040" windowHeight="15840" xr2:uid="{00000000-000D-0000-FFFF-FFFF00000000}"/>
  </bookViews>
  <sheets>
    <sheet name="GPA Tracker" sheetId="2" r:id="rId1"/>
    <sheet name="Final Academic Plan" sheetId="5" r:id="rId2"/>
    <sheet name="Point Template" sheetId="7" r:id="rId3"/>
    <sheet name="Weighted Template" sheetId="9" r:id="rId4"/>
  </sheets>
  <definedNames>
    <definedName name="_xlnm.Print_Area" localSheetId="0">'GPA Tracker'!$A$1:$O$108</definedName>
    <definedName name="_xlnm.Print_Area" localSheetId="3">'Weighted Template'!$B$1:$T$76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9" i="7" l="1"/>
  <c r="F39" i="7" s="1"/>
  <c r="E139" i="9" l="1"/>
  <c r="D25" i="9" s="1"/>
  <c r="D139" i="9"/>
  <c r="B139" i="9"/>
  <c r="B111" i="9"/>
  <c r="R109" i="9"/>
  <c r="D24" i="9" s="1"/>
  <c r="Q109" i="9"/>
  <c r="C24" i="9" s="1"/>
  <c r="O109" i="9"/>
  <c r="K109" i="9"/>
  <c r="D23" i="9" s="1"/>
  <c r="J109" i="9"/>
  <c r="C23" i="9" s="1"/>
  <c r="H109" i="9"/>
  <c r="E109" i="9"/>
  <c r="D22" i="9" s="1"/>
  <c r="D109" i="9"/>
  <c r="C22" i="9" s="1"/>
  <c r="B109" i="9"/>
  <c r="O81" i="9"/>
  <c r="H81" i="9"/>
  <c r="B81" i="9"/>
  <c r="R79" i="9"/>
  <c r="D21" i="9" s="1"/>
  <c r="Q79" i="9"/>
  <c r="C21" i="9" s="1"/>
  <c r="O79" i="9"/>
  <c r="K79" i="9"/>
  <c r="D20" i="9" s="1"/>
  <c r="J79" i="9"/>
  <c r="C20" i="9" s="1"/>
  <c r="H79" i="9"/>
  <c r="E79" i="9"/>
  <c r="D19" i="9" s="1"/>
  <c r="D79" i="9"/>
  <c r="C19" i="9" s="1"/>
  <c r="B79" i="9"/>
  <c r="O51" i="9"/>
  <c r="H51" i="9"/>
  <c r="B51" i="9"/>
  <c r="R49" i="9"/>
  <c r="D18" i="9" s="1"/>
  <c r="Q49" i="9"/>
  <c r="C18" i="9" s="1"/>
  <c r="O49" i="9"/>
  <c r="K49" i="9"/>
  <c r="D17" i="9" s="1"/>
  <c r="J49" i="9"/>
  <c r="C17" i="9" s="1"/>
  <c r="H49" i="9"/>
  <c r="E49" i="9"/>
  <c r="D16" i="9" s="1"/>
  <c r="D49" i="9"/>
  <c r="C16" i="9" s="1"/>
  <c r="B49" i="9"/>
  <c r="O37" i="9"/>
  <c r="H37" i="9"/>
  <c r="B37" i="9"/>
  <c r="E27" i="9"/>
  <c r="C25" i="9"/>
  <c r="M23" i="9"/>
  <c r="M20" i="9"/>
  <c r="M17" i="9"/>
  <c r="M16" i="9"/>
  <c r="F25" i="9" l="1"/>
  <c r="F23" i="9"/>
  <c r="F20" i="9"/>
  <c r="F17" i="9"/>
  <c r="F18" i="9"/>
  <c r="F16" i="9"/>
  <c r="F19" i="9"/>
  <c r="F21" i="9"/>
  <c r="F24" i="9"/>
  <c r="F22" i="9"/>
  <c r="G49" i="7"/>
  <c r="J21" i="9" l="1"/>
  <c r="J22" i="9" s="1"/>
  <c r="J18" i="9"/>
  <c r="J19" i="9" s="1"/>
  <c r="J24" i="9"/>
  <c r="J25" i="9" s="1"/>
  <c r="K12" i="9"/>
  <c r="R16" i="7"/>
  <c r="R19" i="7" l="1"/>
  <c r="R20" i="7"/>
  <c r="R21" i="7"/>
  <c r="R22" i="7"/>
  <c r="R23" i="7"/>
  <c r="R24" i="7"/>
  <c r="R25" i="7"/>
  <c r="R26" i="7"/>
  <c r="R27" i="7"/>
  <c r="R28" i="7"/>
  <c r="R18" i="7"/>
  <c r="E40" i="7" l="1"/>
  <c r="F40" i="7" s="1"/>
  <c r="E41" i="7"/>
  <c r="F41" i="7" s="1"/>
  <c r="E42" i="7"/>
  <c r="F42" i="7" s="1"/>
  <c r="E43" i="7"/>
  <c r="F43" i="7" s="1"/>
  <c r="E44" i="7"/>
  <c r="F44" i="7" s="1"/>
  <c r="E45" i="7"/>
  <c r="F45" i="7" s="1"/>
  <c r="E46" i="7"/>
  <c r="F46" i="7" s="1"/>
  <c r="E47" i="7"/>
  <c r="F47" i="7" s="1"/>
  <c r="E48" i="7"/>
  <c r="F48" i="7" s="1"/>
  <c r="D49" i="7"/>
  <c r="K9" i="7" s="1"/>
  <c r="K8" i="7" l="1"/>
  <c r="T24" i="7"/>
  <c r="T29" i="7" l="1"/>
  <c r="T28" i="7"/>
  <c r="T27" i="7"/>
  <c r="T26" i="7"/>
  <c r="O23" i="7"/>
  <c r="L24" i="7" s="1"/>
  <c r="T25" i="7"/>
  <c r="T23" i="7"/>
  <c r="O20" i="7"/>
  <c r="L21" i="7" s="1"/>
  <c r="T22" i="7"/>
  <c r="T21" i="7"/>
  <c r="T20" i="7"/>
  <c r="O17" i="7"/>
  <c r="L18" i="7" s="1"/>
  <c r="T19" i="7"/>
  <c r="D103" i="2" l="1"/>
  <c r="E103" i="2" s="1"/>
  <c r="F103" i="2"/>
  <c r="D104" i="2"/>
  <c r="E104" i="2" s="1"/>
  <c r="F104" i="2"/>
  <c r="D105" i="2"/>
  <c r="E105" i="2" s="1"/>
  <c r="F105" i="2"/>
  <c r="L103" i="2"/>
  <c r="M103" i="2" s="1"/>
  <c r="N103" i="2"/>
  <c r="L104" i="2"/>
  <c r="M104" i="2" s="1"/>
  <c r="N104" i="2"/>
  <c r="L105" i="2"/>
  <c r="M105" i="2" s="1"/>
  <c r="N105" i="2"/>
  <c r="L89" i="2"/>
  <c r="M89" i="2" s="1"/>
  <c r="N89" i="2"/>
  <c r="L90" i="2"/>
  <c r="M90" i="2" s="1"/>
  <c r="N90" i="2"/>
  <c r="F91" i="2"/>
  <c r="E91" i="2"/>
  <c r="D91" i="2"/>
  <c r="F90" i="2"/>
  <c r="D90" i="2"/>
  <c r="E90" i="2" s="1"/>
  <c r="F89" i="2"/>
  <c r="D89" i="2"/>
  <c r="E89" i="2" s="1"/>
  <c r="N76" i="2"/>
  <c r="L76" i="2"/>
  <c r="M76" i="2" s="1"/>
  <c r="N75" i="2"/>
  <c r="L75" i="2"/>
  <c r="M75" i="2" s="1"/>
  <c r="N74" i="2"/>
  <c r="L74" i="2"/>
  <c r="M74" i="2" s="1"/>
  <c r="F76" i="2"/>
  <c r="D76" i="2"/>
  <c r="E76" i="2" s="1"/>
  <c r="F75" i="2"/>
  <c r="D75" i="2"/>
  <c r="E75" i="2" s="1"/>
  <c r="F74" i="2"/>
  <c r="D74" i="2"/>
  <c r="E74" i="2" s="1"/>
  <c r="N60" i="2"/>
  <c r="L60" i="2"/>
  <c r="M60" i="2" s="1"/>
  <c r="N59" i="2"/>
  <c r="L59" i="2"/>
  <c r="M59" i="2" s="1"/>
  <c r="N58" i="2"/>
  <c r="L58" i="2"/>
  <c r="M58" i="2" s="1"/>
  <c r="F60" i="2"/>
  <c r="D60" i="2"/>
  <c r="E60" i="2" s="1"/>
  <c r="F59" i="2"/>
  <c r="D59" i="2"/>
  <c r="E59" i="2" s="1"/>
  <c r="F58" i="2"/>
  <c r="D58" i="2"/>
  <c r="E58" i="2" s="1"/>
  <c r="F45" i="2"/>
  <c r="D45" i="2"/>
  <c r="E45" i="2" s="1"/>
  <c r="F44" i="2"/>
  <c r="D44" i="2"/>
  <c r="E44" i="2" s="1"/>
  <c r="F43" i="2"/>
  <c r="D43" i="2"/>
  <c r="E43" i="2" s="1"/>
  <c r="N45" i="2"/>
  <c r="L45" i="2"/>
  <c r="M45" i="2" s="1"/>
  <c r="N44" i="2"/>
  <c r="L44" i="2"/>
  <c r="M44" i="2" s="1"/>
  <c r="N43" i="2"/>
  <c r="L43" i="2"/>
  <c r="M43" i="2" s="1"/>
  <c r="N31" i="2"/>
  <c r="L31" i="2"/>
  <c r="M31" i="2" s="1"/>
  <c r="N30" i="2"/>
  <c r="L30" i="2"/>
  <c r="M30" i="2" s="1"/>
  <c r="N29" i="2"/>
  <c r="L29" i="2"/>
  <c r="M29" i="2" s="1"/>
  <c r="D30" i="2"/>
  <c r="E30" i="2" s="1"/>
  <c r="F30" i="2"/>
  <c r="D31" i="2"/>
  <c r="E31" i="2" s="1"/>
  <c r="F31" i="2"/>
  <c r="J110" i="2"/>
  <c r="N109" i="2"/>
  <c r="L109" i="2"/>
  <c r="M109" i="2" s="1"/>
  <c r="N108" i="2"/>
  <c r="L108" i="2"/>
  <c r="M108" i="2" s="1"/>
  <c r="N107" i="2"/>
  <c r="L107" i="2"/>
  <c r="M107" i="2" s="1"/>
  <c r="N106" i="2"/>
  <c r="L106" i="2"/>
  <c r="M106" i="2" s="1"/>
  <c r="N102" i="2"/>
  <c r="L102" i="2"/>
  <c r="M102" i="2" s="1"/>
  <c r="N101" i="2"/>
  <c r="L101" i="2"/>
  <c r="M101" i="2" s="1"/>
  <c r="N100" i="2"/>
  <c r="L100" i="2"/>
  <c r="M100" i="2" s="1"/>
  <c r="N99" i="2"/>
  <c r="L99" i="2"/>
  <c r="M99" i="2" s="1"/>
  <c r="B110" i="2"/>
  <c r="F109" i="2"/>
  <c r="D109" i="2"/>
  <c r="E109" i="2" s="1"/>
  <c r="F108" i="2"/>
  <c r="D108" i="2"/>
  <c r="E108" i="2" s="1"/>
  <c r="F107" i="2"/>
  <c r="D107" i="2"/>
  <c r="E107" i="2" s="1"/>
  <c r="F106" i="2"/>
  <c r="D106" i="2"/>
  <c r="E106" i="2" s="1"/>
  <c r="F102" i="2"/>
  <c r="D102" i="2"/>
  <c r="E102" i="2" s="1"/>
  <c r="F101" i="2"/>
  <c r="D101" i="2"/>
  <c r="E101" i="2" s="1"/>
  <c r="F100" i="2"/>
  <c r="D100" i="2"/>
  <c r="E100" i="2" s="1"/>
  <c r="F99" i="2"/>
  <c r="D99" i="2"/>
  <c r="E99" i="2" s="1"/>
  <c r="J95" i="2"/>
  <c r="N94" i="2"/>
  <c r="L94" i="2"/>
  <c r="M94" i="2" s="1"/>
  <c r="N93" i="2"/>
  <c r="L93" i="2"/>
  <c r="M93" i="2" s="1"/>
  <c r="N92" i="2"/>
  <c r="L92" i="2"/>
  <c r="M92" i="2" s="1"/>
  <c r="N91" i="2"/>
  <c r="L91" i="2"/>
  <c r="M91" i="2" s="1"/>
  <c r="N88" i="2"/>
  <c r="L88" i="2"/>
  <c r="M88" i="2" s="1"/>
  <c r="N87" i="2"/>
  <c r="L87" i="2"/>
  <c r="M87" i="2" s="1"/>
  <c r="N86" i="2"/>
  <c r="L86" i="2"/>
  <c r="M86" i="2" s="1"/>
  <c r="N85" i="2"/>
  <c r="L85" i="2"/>
  <c r="M85" i="2" s="1"/>
  <c r="N84" i="2"/>
  <c r="L84" i="2"/>
  <c r="M84" i="2" s="1"/>
  <c r="B95" i="2"/>
  <c r="F94" i="2"/>
  <c r="D94" i="2"/>
  <c r="E94" i="2" s="1"/>
  <c r="F93" i="2"/>
  <c r="D93" i="2"/>
  <c r="E93" i="2" s="1"/>
  <c r="F92" i="2"/>
  <c r="D92" i="2"/>
  <c r="E92" i="2" s="1"/>
  <c r="F88" i="2"/>
  <c r="D88" i="2"/>
  <c r="E88" i="2" s="1"/>
  <c r="F87" i="2"/>
  <c r="D87" i="2"/>
  <c r="E87" i="2" s="1"/>
  <c r="F86" i="2"/>
  <c r="D86" i="2"/>
  <c r="E86" i="2" s="1"/>
  <c r="F85" i="2"/>
  <c r="D85" i="2"/>
  <c r="E85" i="2" s="1"/>
  <c r="F84" i="2"/>
  <c r="D84" i="2"/>
  <c r="E84" i="2" s="1"/>
  <c r="J80" i="2"/>
  <c r="N79" i="2"/>
  <c r="L79" i="2"/>
  <c r="M79" i="2" s="1"/>
  <c r="N78" i="2"/>
  <c r="L78" i="2"/>
  <c r="M78" i="2" s="1"/>
  <c r="N77" i="2"/>
  <c r="L77" i="2"/>
  <c r="M77" i="2" s="1"/>
  <c r="N73" i="2"/>
  <c r="L73" i="2"/>
  <c r="M73" i="2" s="1"/>
  <c r="N72" i="2"/>
  <c r="L72" i="2"/>
  <c r="M72" i="2" s="1"/>
  <c r="N71" i="2"/>
  <c r="L71" i="2"/>
  <c r="M71" i="2" s="1"/>
  <c r="N70" i="2"/>
  <c r="L70" i="2"/>
  <c r="M70" i="2" s="1"/>
  <c r="N69" i="2"/>
  <c r="L69" i="2"/>
  <c r="M69" i="2" s="1"/>
  <c r="B80" i="2"/>
  <c r="F79" i="2"/>
  <c r="D79" i="2"/>
  <c r="E79" i="2" s="1"/>
  <c r="F78" i="2"/>
  <c r="D78" i="2"/>
  <c r="E78" i="2" s="1"/>
  <c r="F77" i="2"/>
  <c r="D77" i="2"/>
  <c r="E77" i="2" s="1"/>
  <c r="F73" i="2"/>
  <c r="D73" i="2"/>
  <c r="E73" i="2" s="1"/>
  <c r="F72" i="2"/>
  <c r="D72" i="2"/>
  <c r="E72" i="2" s="1"/>
  <c r="F71" i="2"/>
  <c r="D71" i="2"/>
  <c r="E71" i="2" s="1"/>
  <c r="F70" i="2"/>
  <c r="D70" i="2"/>
  <c r="E70" i="2" s="1"/>
  <c r="F69" i="2"/>
  <c r="D69" i="2"/>
  <c r="E69" i="2" s="1"/>
  <c r="J65" i="2"/>
  <c r="N64" i="2"/>
  <c r="L64" i="2"/>
  <c r="M64" i="2" s="1"/>
  <c r="N63" i="2"/>
  <c r="L63" i="2"/>
  <c r="M63" i="2" s="1"/>
  <c r="N62" i="2"/>
  <c r="L62" i="2"/>
  <c r="M62" i="2" s="1"/>
  <c r="N61" i="2"/>
  <c r="L61" i="2"/>
  <c r="M61" i="2" s="1"/>
  <c r="N57" i="2"/>
  <c r="L57" i="2"/>
  <c r="M57" i="2" s="1"/>
  <c r="N56" i="2"/>
  <c r="L56" i="2"/>
  <c r="M56" i="2" s="1"/>
  <c r="N55" i="2"/>
  <c r="L55" i="2"/>
  <c r="M55" i="2" s="1"/>
  <c r="N54" i="2"/>
  <c r="L54" i="2"/>
  <c r="M54" i="2" s="1"/>
  <c r="B65" i="2"/>
  <c r="F64" i="2"/>
  <c r="D64" i="2"/>
  <c r="E64" i="2" s="1"/>
  <c r="F63" i="2"/>
  <c r="D63" i="2"/>
  <c r="E63" i="2" s="1"/>
  <c r="F62" i="2"/>
  <c r="D62" i="2"/>
  <c r="E62" i="2" s="1"/>
  <c r="F61" i="2"/>
  <c r="D61" i="2"/>
  <c r="E61" i="2" s="1"/>
  <c r="F57" i="2"/>
  <c r="D57" i="2"/>
  <c r="E57" i="2" s="1"/>
  <c r="F56" i="2"/>
  <c r="D56" i="2"/>
  <c r="E56" i="2" s="1"/>
  <c r="F55" i="2"/>
  <c r="D55" i="2"/>
  <c r="E55" i="2" s="1"/>
  <c r="F54" i="2"/>
  <c r="D54" i="2"/>
  <c r="E54" i="2" s="1"/>
  <c r="J50" i="2"/>
  <c r="N49" i="2"/>
  <c r="L49" i="2"/>
  <c r="M49" i="2" s="1"/>
  <c r="N48" i="2"/>
  <c r="L48" i="2"/>
  <c r="M48" i="2" s="1"/>
  <c r="N47" i="2"/>
  <c r="L47" i="2"/>
  <c r="M47" i="2" s="1"/>
  <c r="N46" i="2"/>
  <c r="L46" i="2"/>
  <c r="M46" i="2" s="1"/>
  <c r="N42" i="2"/>
  <c r="L42" i="2"/>
  <c r="M42" i="2" s="1"/>
  <c r="N41" i="2"/>
  <c r="L41" i="2"/>
  <c r="M41" i="2" s="1"/>
  <c r="N40" i="2"/>
  <c r="L40" i="2"/>
  <c r="M40" i="2" s="1"/>
  <c r="N39" i="2"/>
  <c r="L39" i="2"/>
  <c r="M39" i="2" s="1"/>
  <c r="B50" i="2"/>
  <c r="F49" i="2"/>
  <c r="D49" i="2"/>
  <c r="E49" i="2" s="1"/>
  <c r="F48" i="2"/>
  <c r="D48" i="2"/>
  <c r="E48" i="2" s="1"/>
  <c r="F47" i="2"/>
  <c r="D47" i="2"/>
  <c r="E47" i="2" s="1"/>
  <c r="F46" i="2"/>
  <c r="D46" i="2"/>
  <c r="E46" i="2" s="1"/>
  <c r="F42" i="2"/>
  <c r="D42" i="2"/>
  <c r="E42" i="2" s="1"/>
  <c r="F41" i="2"/>
  <c r="D41" i="2"/>
  <c r="E41" i="2" s="1"/>
  <c r="F40" i="2"/>
  <c r="D40" i="2"/>
  <c r="E40" i="2" s="1"/>
  <c r="F39" i="2"/>
  <c r="D39" i="2"/>
  <c r="E39" i="2" s="1"/>
  <c r="J35" i="2"/>
  <c r="N34" i="2"/>
  <c r="L34" i="2"/>
  <c r="M34" i="2" s="1"/>
  <c r="N33" i="2"/>
  <c r="L33" i="2"/>
  <c r="M33" i="2" s="1"/>
  <c r="N32" i="2"/>
  <c r="L32" i="2"/>
  <c r="M32" i="2" s="1"/>
  <c r="N28" i="2"/>
  <c r="L28" i="2"/>
  <c r="M28" i="2" s="1"/>
  <c r="N27" i="2"/>
  <c r="L27" i="2"/>
  <c r="M27" i="2" s="1"/>
  <c r="N26" i="2"/>
  <c r="L26" i="2"/>
  <c r="M26" i="2" s="1"/>
  <c r="N25" i="2"/>
  <c r="L25" i="2"/>
  <c r="M25" i="2" s="1"/>
  <c r="N24" i="2"/>
  <c r="L24" i="2"/>
  <c r="M24" i="2" s="1"/>
  <c r="D24" i="2"/>
  <c r="E24" i="2" s="1"/>
  <c r="F25" i="2"/>
  <c r="F26" i="2"/>
  <c r="F27" i="2"/>
  <c r="F28" i="2"/>
  <c r="F29" i="2"/>
  <c r="F32" i="2"/>
  <c r="F33" i="2"/>
  <c r="F34" i="2"/>
  <c r="F24" i="2"/>
  <c r="D25" i="2"/>
  <c r="E25" i="2" s="1"/>
  <c r="D26" i="2"/>
  <c r="E26" i="2" s="1"/>
  <c r="D27" i="2"/>
  <c r="E27" i="2" s="1"/>
  <c r="D28" i="2"/>
  <c r="E28" i="2" s="1"/>
  <c r="D29" i="2"/>
  <c r="E29" i="2" s="1"/>
  <c r="D32" i="2"/>
  <c r="E32" i="2" s="1"/>
  <c r="D33" i="2"/>
  <c r="E33" i="2" s="1"/>
  <c r="D34" i="2"/>
  <c r="E34" i="2" s="1"/>
  <c r="F80" i="2" l="1"/>
  <c r="N110" i="2"/>
  <c r="M110" i="2" s="1"/>
  <c r="N65" i="2"/>
  <c r="M65" i="2" s="1"/>
  <c r="F50" i="2"/>
  <c r="N50" i="2"/>
  <c r="M50" i="2" s="1"/>
  <c r="F65" i="2"/>
  <c r="E65" i="2" s="1"/>
  <c r="F95" i="2"/>
  <c r="E95" i="2" s="1"/>
  <c r="N35" i="2"/>
  <c r="M35" i="2" s="1"/>
  <c r="F110" i="2"/>
  <c r="N80" i="2"/>
  <c r="M80" i="2" s="1"/>
  <c r="N95" i="2"/>
  <c r="E110" i="2"/>
  <c r="M95" i="2"/>
  <c r="E80" i="2"/>
  <c r="E50" i="2"/>
  <c r="F35" i="2"/>
  <c r="E35" i="2" s="1"/>
  <c r="F11" i="2" l="1"/>
  <c r="B35" i="2" l="1"/>
  <c r="F12" i="2" l="1"/>
  <c r="F1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Ng-Sui-Hing, Doreen</author>
  </authors>
  <commentList>
    <comment ref="F35" authorId="0" shapeId="0" xr:uid="{00000000-0006-0000-0000-000001000000}">
      <text>
        <r>
          <rPr>
            <b/>
            <sz val="9"/>
            <color indexed="81"/>
            <rFont val="Tahoma"/>
            <family val="2"/>
          </rPr>
          <t>Ng-Sui-Hing, Doreen:</t>
        </r>
        <r>
          <rPr>
            <sz val="9"/>
            <color indexed="81"/>
            <rFont val="Tahoma"/>
            <family val="2"/>
          </rPr>
          <t xml:space="preserve">
This is the total number of credits counted towards the GPA. This number may be different from the total number of credits registered for the semester.</t>
        </r>
      </text>
    </comment>
    <comment ref="N35" authorId="0" shapeId="0" xr:uid="{00000000-0006-0000-0000-000002000000}">
      <text>
        <r>
          <rPr>
            <b/>
            <sz val="9"/>
            <color indexed="81"/>
            <rFont val="Tahoma"/>
            <family val="2"/>
          </rPr>
          <t>Ng-Sui-Hing, Doreen:</t>
        </r>
        <r>
          <rPr>
            <sz val="9"/>
            <color indexed="81"/>
            <rFont val="Tahoma"/>
            <family val="2"/>
          </rPr>
          <t xml:space="preserve">
This is the total number of credits counted towards the GPA. This number may be different from the total number of credits registered for the semester.</t>
        </r>
      </text>
    </comment>
    <comment ref="F50" authorId="0" shapeId="0" xr:uid="{00000000-0006-0000-0000-000003000000}">
      <text>
        <r>
          <rPr>
            <b/>
            <sz val="9"/>
            <color indexed="81"/>
            <rFont val="Tahoma"/>
            <family val="2"/>
          </rPr>
          <t>Ng-Sui-Hing, Doreen:</t>
        </r>
        <r>
          <rPr>
            <sz val="9"/>
            <color indexed="81"/>
            <rFont val="Tahoma"/>
            <family val="2"/>
          </rPr>
          <t xml:space="preserve">
This is the total number of credits counted towards the GPA. This number may be different from the total number of credits registered for the semester.</t>
        </r>
      </text>
    </comment>
    <comment ref="N50" authorId="0" shapeId="0" xr:uid="{00000000-0006-0000-0000-000004000000}">
      <text>
        <r>
          <rPr>
            <b/>
            <sz val="9"/>
            <color indexed="81"/>
            <rFont val="Tahoma"/>
            <family val="2"/>
          </rPr>
          <t>Ng-Sui-Hing, Doreen:</t>
        </r>
        <r>
          <rPr>
            <sz val="9"/>
            <color indexed="81"/>
            <rFont val="Tahoma"/>
            <family val="2"/>
          </rPr>
          <t xml:space="preserve">
This is the total number of credits counted towards the GPA. This number may be different from the total number of credits registered for the semester.</t>
        </r>
      </text>
    </comment>
    <comment ref="F65" authorId="0" shapeId="0" xr:uid="{00000000-0006-0000-0000-000005000000}">
      <text>
        <r>
          <rPr>
            <b/>
            <sz val="9"/>
            <color indexed="81"/>
            <rFont val="Tahoma"/>
            <family val="2"/>
          </rPr>
          <t>Ng-Sui-Hing, Doreen:</t>
        </r>
        <r>
          <rPr>
            <sz val="9"/>
            <color indexed="81"/>
            <rFont val="Tahoma"/>
            <family val="2"/>
          </rPr>
          <t xml:space="preserve">
This is the total number of credits counted towards the GPA. This number may be different from the total number of credits registered for the semester.</t>
        </r>
      </text>
    </comment>
    <comment ref="N65" authorId="0" shapeId="0" xr:uid="{00000000-0006-0000-0000-000006000000}">
      <text>
        <r>
          <rPr>
            <b/>
            <sz val="9"/>
            <color indexed="81"/>
            <rFont val="Tahoma"/>
            <family val="2"/>
          </rPr>
          <t>Ng-Sui-Hing, Doreen:</t>
        </r>
        <r>
          <rPr>
            <sz val="9"/>
            <color indexed="81"/>
            <rFont val="Tahoma"/>
            <family val="2"/>
          </rPr>
          <t xml:space="preserve">
This is the total number of credits counted towards the GPA. This number may be different from the total number of credits registered for the semester.</t>
        </r>
      </text>
    </comment>
    <comment ref="F80" authorId="0" shapeId="0" xr:uid="{00000000-0006-0000-0000-000007000000}">
      <text>
        <r>
          <rPr>
            <b/>
            <sz val="9"/>
            <color indexed="81"/>
            <rFont val="Tahoma"/>
            <family val="2"/>
          </rPr>
          <t>Ng-Sui-Hing, Doreen:</t>
        </r>
        <r>
          <rPr>
            <sz val="9"/>
            <color indexed="81"/>
            <rFont val="Tahoma"/>
            <family val="2"/>
          </rPr>
          <t xml:space="preserve">
This is the total number of credits counted towards the GPA. This number may be different from the total number of credits registered for the semester.</t>
        </r>
      </text>
    </comment>
    <comment ref="N80" authorId="0" shapeId="0" xr:uid="{00000000-0006-0000-0000-000008000000}">
      <text>
        <r>
          <rPr>
            <b/>
            <sz val="9"/>
            <color indexed="81"/>
            <rFont val="Tahoma"/>
            <family val="2"/>
          </rPr>
          <t>Ng-Sui-Hing, Doreen:</t>
        </r>
        <r>
          <rPr>
            <sz val="9"/>
            <color indexed="81"/>
            <rFont val="Tahoma"/>
            <family val="2"/>
          </rPr>
          <t xml:space="preserve">
This is the total number of credits counted towards the GPA. This number may be different from the total number of credits registered for the semester.</t>
        </r>
      </text>
    </comment>
    <comment ref="F95" authorId="0" shapeId="0" xr:uid="{00000000-0006-0000-0000-000009000000}">
      <text>
        <r>
          <rPr>
            <b/>
            <sz val="9"/>
            <color indexed="81"/>
            <rFont val="Tahoma"/>
            <family val="2"/>
          </rPr>
          <t>Ng-Sui-Hing, Doreen:</t>
        </r>
        <r>
          <rPr>
            <sz val="9"/>
            <color indexed="81"/>
            <rFont val="Tahoma"/>
            <family val="2"/>
          </rPr>
          <t xml:space="preserve">
This is the total number of credits counted towards the GPA. This number may be different from the total number of credits registered for the semester.</t>
        </r>
      </text>
    </comment>
    <comment ref="N95" authorId="0" shapeId="0" xr:uid="{00000000-0006-0000-0000-00000A000000}">
      <text>
        <r>
          <rPr>
            <b/>
            <sz val="9"/>
            <color indexed="81"/>
            <rFont val="Tahoma"/>
            <family val="2"/>
          </rPr>
          <t>Ng-Sui-Hing, Doreen:</t>
        </r>
        <r>
          <rPr>
            <sz val="9"/>
            <color indexed="81"/>
            <rFont val="Tahoma"/>
            <family val="2"/>
          </rPr>
          <t xml:space="preserve">
This is the total number of credits counted towards the GPA. This number may be different from the total number of credits registered for the semester.</t>
        </r>
      </text>
    </comment>
    <comment ref="F110" authorId="0" shapeId="0" xr:uid="{00000000-0006-0000-0000-00000B000000}">
      <text>
        <r>
          <rPr>
            <b/>
            <sz val="9"/>
            <color indexed="81"/>
            <rFont val="Tahoma"/>
            <family val="2"/>
          </rPr>
          <t>Ng-Sui-Hing, Doreen:</t>
        </r>
        <r>
          <rPr>
            <sz val="9"/>
            <color indexed="81"/>
            <rFont val="Tahoma"/>
            <family val="2"/>
          </rPr>
          <t xml:space="preserve">
This is the total number of credits counted towards the GPA. This number may be different from the total number of credits registered for the semester.</t>
        </r>
      </text>
    </comment>
    <comment ref="N110" authorId="0" shapeId="0" xr:uid="{00000000-0006-0000-0000-00000C000000}">
      <text>
        <r>
          <rPr>
            <b/>
            <sz val="9"/>
            <color indexed="81"/>
            <rFont val="Tahoma"/>
            <family val="2"/>
          </rPr>
          <t>Ng-Sui-Hing, Doreen:</t>
        </r>
        <r>
          <rPr>
            <sz val="9"/>
            <color indexed="81"/>
            <rFont val="Tahoma"/>
            <family val="2"/>
          </rPr>
          <t xml:space="preserve">
This is the total number of credits counted towards the GPA. This number may be different from the total number of credits registered for the semester.</t>
        </r>
      </text>
    </comment>
  </commentList>
</comments>
</file>

<file path=xl/sharedStrings.xml><?xml version="1.0" encoding="utf-8"?>
<sst xmlns="http://schemas.openxmlformats.org/spreadsheetml/2006/main" count="355" uniqueCount="116">
  <si>
    <t>Letter Grade</t>
  </si>
  <si>
    <t>F</t>
  </si>
  <si>
    <t>D-</t>
  </si>
  <si>
    <t>D</t>
  </si>
  <si>
    <t>D+</t>
  </si>
  <si>
    <t>C-</t>
  </si>
  <si>
    <t>C</t>
  </si>
  <si>
    <t>C+</t>
  </si>
  <si>
    <t>B-</t>
  </si>
  <si>
    <t>B</t>
  </si>
  <si>
    <t>B+</t>
  </si>
  <si>
    <t>A-</t>
  </si>
  <si>
    <t>A</t>
  </si>
  <si>
    <t>A+</t>
  </si>
  <si>
    <t>Class</t>
  </si>
  <si>
    <t>Quality Hours</t>
  </si>
  <si>
    <t>Term:</t>
  </si>
  <si>
    <t>Credit Hours Earned</t>
  </si>
  <si>
    <t>Semester GPA:</t>
  </si>
  <si>
    <t>Cumulative GPA</t>
  </si>
  <si>
    <t>Total Hours Attempted:</t>
  </si>
  <si>
    <t>Total Quality Hours:</t>
  </si>
  <si>
    <t>Cumulative GPA:</t>
  </si>
  <si>
    <t>Course Credits:</t>
  </si>
  <si>
    <t>Points Possible</t>
  </si>
  <si>
    <t>Points Earned</t>
  </si>
  <si>
    <t>Professor:</t>
  </si>
  <si>
    <t>Office Hours:</t>
  </si>
  <si>
    <t>Final Exam</t>
  </si>
  <si>
    <t>Assignment List</t>
  </si>
  <si>
    <t>Due Date</t>
  </si>
  <si>
    <t xml:space="preserve">  Semester and Cumulative GPA Tracker </t>
  </si>
  <si>
    <t>Class Day/Time:</t>
  </si>
  <si>
    <t>Course Name:</t>
  </si>
  <si>
    <t>CATEGORIES</t>
  </si>
  <si>
    <t>Total:</t>
  </si>
  <si>
    <t>Course Grade Tracker</t>
  </si>
  <si>
    <t>to</t>
  </si>
  <si>
    <r>
      <t xml:space="preserve">*If you need to add a row, right click on cell </t>
    </r>
    <r>
      <rPr>
        <sz val="8"/>
        <color rgb="FFFF0000"/>
        <rFont val="Calibri"/>
        <family val="2"/>
        <scheme val="minor"/>
      </rPr>
      <t>B40</t>
    </r>
    <r>
      <rPr>
        <sz val="8"/>
        <color theme="1"/>
        <rFont val="Calibri"/>
        <family val="2"/>
        <scheme val="minor"/>
      </rPr>
      <t xml:space="preserve">, select "Insert…", select "Entire row", Press "OK". </t>
    </r>
    <r>
      <rPr>
        <sz val="8"/>
        <color rgb="FFFF0000"/>
        <rFont val="Calibri"/>
        <family val="2"/>
        <scheme val="minor"/>
      </rPr>
      <t>DO NOT DELETE ROWS.</t>
    </r>
  </si>
  <si>
    <t>Point Conversion</t>
  </si>
  <si>
    <t>n/a</t>
  </si>
  <si>
    <t>LEGEND</t>
  </si>
  <si>
    <t>grade already returned</t>
  </si>
  <si>
    <t>predicted grade, not returned</t>
  </si>
  <si>
    <t>Weight of Category</t>
  </si>
  <si>
    <t>^if this value is not equal to 100%, please recheck your weight categories (including final exam)</t>
  </si>
  <si>
    <t>Lowest Acceptable Class Grade</t>
  </si>
  <si>
    <t>see right</t>
  </si>
  <si>
    <t>…</t>
  </si>
  <si>
    <t>Final Weighted Average</t>
  </si>
  <si>
    <t>on the exam</t>
  </si>
  <si>
    <t>This means I need at least a(n)</t>
  </si>
  <si>
    <t>Desired Final Class Letter Grade</t>
  </si>
  <si>
    <t>overall</t>
  </si>
  <si>
    <t>equals to at least a(n)</t>
  </si>
  <si>
    <t>*Your lowest acceptable letter grade may be the same as the pass letter grade</t>
  </si>
  <si>
    <t>Since my final exam is worth:</t>
  </si>
  <si>
    <t>Passing the class with a</t>
  </si>
  <si>
    <t>PART I. CLASS INFORMATION</t>
  </si>
  <si>
    <t>PART II. COURSE GRADE BREAKDOWN</t>
  </si>
  <si>
    <t>PART III. GRADING SCALE</t>
  </si>
  <si>
    <t>PART IV. CATEGORIES</t>
  </si>
  <si>
    <t>PART V. YOUR NOTES:</t>
  </si>
  <si>
    <t>PART VI. FINAL GRADES</t>
  </si>
  <si>
    <r>
      <rPr>
        <b/>
        <sz val="8"/>
        <color rgb="FFFF0000"/>
        <rFont val="Calibri"/>
        <family val="2"/>
        <scheme val="minor"/>
      </rPr>
      <t>WITHOUT</t>
    </r>
    <r>
      <rPr>
        <b/>
        <sz val="8"/>
        <color theme="1"/>
        <rFont val="Calibri"/>
        <family val="2"/>
        <scheme val="minor"/>
      </rPr>
      <t xml:space="preserve"> the final exam, my grade currently sits at a </t>
    </r>
  </si>
  <si>
    <t>points</t>
  </si>
  <si>
    <t>This means I need at least</t>
  </si>
  <si>
    <t>points by the end of the semester/year.</t>
  </si>
  <si>
    <t>*If you need at least 0 points, this means you have enough points for the letter grade</t>
  </si>
  <si>
    <r>
      <rPr>
        <b/>
        <u/>
        <sz val="11"/>
        <color theme="1"/>
        <rFont val="Calibri"/>
        <family val="2"/>
        <scheme val="minor"/>
      </rPr>
      <t>Directions:</t>
    </r>
    <r>
      <rPr>
        <sz val="11"/>
        <color theme="1"/>
        <rFont val="Calibri"/>
        <family val="2"/>
        <scheme val="minor"/>
      </rPr>
      <t xml:space="preserve"> Please read the attached word document for specific instructions.
**DO NOT DELETE ANY COLUMNS OR ROWS UNLESS YOU ARE PROFICIENT WITH EXCEL.**</t>
    </r>
  </si>
  <si>
    <r>
      <rPr>
        <b/>
        <u/>
        <sz val="11"/>
        <color theme="1"/>
        <rFont val="Calibri"/>
        <family val="2"/>
        <scheme val="minor"/>
      </rPr>
      <t>Directions:</t>
    </r>
    <r>
      <rPr>
        <sz val="11"/>
        <color theme="1"/>
        <rFont val="Calibri"/>
        <family val="2"/>
        <scheme val="minor"/>
      </rPr>
      <t xml:space="preserve"> Please read the attached word document for the given assignment. 
**DO NOT DELETE ANY COLUMNS OR ROWS UNLESS YOU ARE PROFICIENT WITH EXCEL.**</t>
    </r>
  </si>
  <si>
    <t>P</t>
  </si>
  <si>
    <t>W</t>
  </si>
  <si>
    <t>I</t>
  </si>
  <si>
    <t>X</t>
  </si>
  <si>
    <t>Pass</t>
  </si>
  <si>
    <t>Incomplete</t>
  </si>
  <si>
    <t>Withdraw</t>
  </si>
  <si>
    <t>NC</t>
  </si>
  <si>
    <t>Grade Credit Hours Earned</t>
  </si>
  <si>
    <t>NC stands for "not counted" in the grade calculation &gt;</t>
  </si>
  <si>
    <t># of Course Credits Registered</t>
  </si>
  <si>
    <t># of Course Credits Counted Towards GPA</t>
  </si>
  <si>
    <r>
      <rPr>
        <b/>
        <u/>
        <sz val="11"/>
        <color theme="1"/>
        <rFont val="Calibri"/>
        <family val="2"/>
        <scheme val="minor"/>
      </rPr>
      <t>Instructions:</t>
    </r>
    <r>
      <rPr>
        <sz val="11"/>
        <color theme="1"/>
        <rFont val="Calibri"/>
        <family val="2"/>
        <scheme val="minor"/>
      </rPr>
      <t xml:space="preserve"> Use this sheet to keep track of your semester and cumulative GPA. Only fill in cells highlighted in YELLOW. For each term fill in the, class name, course credits, and corresponding letter grade for all classes.</t>
    </r>
    <r>
      <rPr>
        <i/>
        <sz val="11"/>
        <color rgb="FFFF0000"/>
        <rFont val="Calibri"/>
        <family val="2"/>
        <scheme val="minor"/>
      </rPr>
      <t xml:space="preserve"> NOTE: This is your personal unofficial GPA tracker. Please use Hokie Spa to confirm your GPA before putting it on your resume, job application, etc. </t>
    </r>
  </si>
  <si>
    <t>Total Credits Registered:</t>
  </si>
  <si>
    <t>To be determined grade</t>
  </si>
  <si>
    <t>points to finish with my desired grade.</t>
  </si>
  <si>
    <t>points to finish with my lowest acceptable grade.</t>
  </si>
  <si>
    <t>ONLY USE THIS SHEET IF YOUR COURSE GRADE BREAKDOWN IS BASED UPON WEIGHTED PERCENTAGES (WP) AND NOT A POINT SYSTEM.</t>
  </si>
  <si>
    <t>ONLY USE THIS SHEET IF YOUR COURSE GRADE BREAKDOWN IS BASED UPON A POINT SYSTEM (PS)</t>
  </si>
  <si>
    <r>
      <t xml:space="preserve">*If you need to add a row, right click on cell </t>
    </r>
    <r>
      <rPr>
        <sz val="8"/>
        <color rgb="FFFF0000"/>
        <rFont val="Calibri"/>
        <family val="2"/>
        <scheme val="minor"/>
      </rPr>
      <t>B77</t>
    </r>
    <r>
      <rPr>
        <sz val="8"/>
        <color theme="1"/>
        <rFont val="Calibri"/>
        <family val="2"/>
        <scheme val="minor"/>
      </rPr>
      <t xml:space="preserve">, select "Insert…", select "Entire row", Press "OK". </t>
    </r>
    <r>
      <rPr>
        <sz val="8"/>
        <color rgb="FFFF0000"/>
        <rFont val="Calibri"/>
        <family val="2"/>
        <scheme val="minor"/>
      </rPr>
      <t>DO NOT DELETE ROWS.</t>
    </r>
  </si>
  <si>
    <r>
      <t xml:space="preserve">*If you need to add a row, right click on cell </t>
    </r>
    <r>
      <rPr>
        <sz val="8"/>
        <color rgb="FFFF0000"/>
        <rFont val="Calibri"/>
        <family val="2"/>
        <scheme val="minor"/>
      </rPr>
      <t>B47</t>
    </r>
    <r>
      <rPr>
        <sz val="8"/>
        <color theme="1"/>
        <rFont val="Calibri"/>
        <family val="2"/>
        <scheme val="minor"/>
      </rPr>
      <t xml:space="preserve">, select "Insert…", select "Entire row", Press "OK". </t>
    </r>
    <r>
      <rPr>
        <sz val="8"/>
        <color rgb="FFFF0000"/>
        <rFont val="Calibri"/>
        <family val="2"/>
        <scheme val="minor"/>
      </rPr>
      <t>DO NOT DELETE ROWS.</t>
    </r>
  </si>
  <si>
    <r>
      <t xml:space="preserve">*If you need to add a row, right click on cell </t>
    </r>
    <r>
      <rPr>
        <sz val="8"/>
        <color rgb="FFFF0000"/>
        <rFont val="Calibri"/>
        <family val="2"/>
        <scheme val="minor"/>
      </rPr>
      <t>B107</t>
    </r>
    <r>
      <rPr>
        <sz val="8"/>
        <color theme="1"/>
        <rFont val="Calibri"/>
        <family val="2"/>
        <scheme val="minor"/>
      </rPr>
      <t xml:space="preserve">, select "Insert…", select "Entire row", Press "OK". </t>
    </r>
    <r>
      <rPr>
        <sz val="8"/>
        <color rgb="FFFF0000"/>
        <rFont val="Calibri"/>
        <family val="2"/>
        <scheme val="minor"/>
      </rPr>
      <t>DO NOT DELETE ROWS.</t>
    </r>
  </si>
  <si>
    <r>
      <t xml:space="preserve">*If you need to add a row, right click on cell </t>
    </r>
    <r>
      <rPr>
        <sz val="8"/>
        <color rgb="FFFF0000"/>
        <rFont val="Calibri"/>
        <family val="2"/>
        <scheme val="minor"/>
      </rPr>
      <t>B137</t>
    </r>
    <r>
      <rPr>
        <sz val="8"/>
        <color theme="1"/>
        <rFont val="Calibri"/>
        <family val="2"/>
        <scheme val="minor"/>
      </rPr>
      <t xml:space="preserve">, select "Insert…", select "Entire row", Press "OK". </t>
    </r>
    <r>
      <rPr>
        <sz val="8"/>
        <color rgb="FFFF0000"/>
        <rFont val="Calibri"/>
        <family val="2"/>
        <scheme val="minor"/>
      </rPr>
      <t>DO NOT DELETE ROWS.</t>
    </r>
  </si>
  <si>
    <t xml:space="preserve">  Final Academic Plan</t>
  </si>
  <si>
    <t>CLASS</t>
  </si>
  <si>
    <t>DESIRED FINAL CLASS GRADE</t>
  </si>
  <si>
    <t xml:space="preserve">DESIRED FINAL EXAM GRADE </t>
  </si>
  <si>
    <t>LOWEST ACCEPTABLE CLASS GRADE</t>
  </si>
  <si>
    <t>LOWEST ACCEPTABLE FINAL EXAM GRADE</t>
  </si>
  <si>
    <t>REQUIRED FINAL EXAM GRADE TO PASS CLASS</t>
  </si>
  <si>
    <t>APPLYING COURSE WITHDRAWAL  (Remember, you can only do this 3 times)</t>
  </si>
  <si>
    <t>Y/N</t>
  </si>
  <si>
    <t>Total Points Possible:</t>
  </si>
  <si>
    <t>Total</t>
  </si>
  <si>
    <t>Logic</t>
  </si>
  <si>
    <t>Mult</t>
  </si>
  <si>
    <t>Point Weighted Average</t>
  </si>
  <si>
    <t>PART VI. FINAL GRADES: FINAL ACADEMIC PLAN</t>
  </si>
  <si>
    <t>Total Points Earned</t>
  </si>
  <si>
    <t>Part VII. Current Standing</t>
  </si>
  <si>
    <r>
      <rPr>
        <b/>
        <sz val="11"/>
        <color theme="1"/>
        <rFont val="Calibri"/>
        <family val="2"/>
        <scheme val="minor"/>
      </rPr>
      <t>Instructions:</t>
    </r>
    <r>
      <rPr>
        <sz val="11"/>
        <color theme="1"/>
        <rFont val="Calibri"/>
        <family val="2"/>
        <scheme val="minor"/>
      </rPr>
      <t xml:space="preserve">  Complete the Academic Success Database you started in the beginning of the semester and fill in Part VI for each course. Use the database to determine the required final exam grades needed to fill out the table below for each of your classes.  Keep in mind, if it is not possible to pass a class, you might consider utilizing your course withdrawal credits after discussion with the professor of your course and your academic advisor. </t>
    </r>
    <r>
      <rPr>
        <u/>
        <sz val="11"/>
        <color rgb="FF0070C0"/>
        <rFont val="Calibri"/>
        <family val="2"/>
        <scheme val="minor"/>
      </rPr>
      <t xml:space="preserve">
</t>
    </r>
    <r>
      <rPr>
        <sz val="11"/>
        <rFont val="Calibri"/>
        <family val="2"/>
        <scheme val="minor"/>
      </rPr>
      <t>Fill in the table below with your predictions for each class based on the final data from your Academic Plan Excel document:</t>
    </r>
  </si>
  <si>
    <t>Point Scale</t>
  </si>
  <si>
    <t>% Scale</t>
  </si>
  <si>
    <t>&lt;62%</t>
  </si>
  <si>
    <t>Fall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</si>
</sst>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b/>
      <u/>
      <sz val="11"/>
      <color theme="1"/>
      <name val="Calibri"/>
      <family val="2"/>
      <scheme val="minor"/>
    </font>
    <font>
      <b/>
      <sz val="10"/>
      <color theme="1"/>
      <name val="Calibri"/>
      <family val="2"/>
      <scheme val="minor"/>
    </font>
    <font>
      <sz val="10"/>
      <color theme="1"/>
      <name val="Calibri"/>
      <family val="2"/>
      <scheme val="minor"/>
    </font>
    <font>
      <sz val="9"/>
      <color theme="1"/>
      <name val="Calibri"/>
      <family val="2"/>
      <scheme val="minor"/>
    </font>
    <font>
      <b/>
      <sz val="11"/>
      <color theme="0"/>
      <name val="Calibri"/>
      <family val="2"/>
      <scheme val="minor"/>
    </font>
    <font>
      <i/>
      <sz val="11"/>
      <color theme="1"/>
      <name val="Calibri"/>
      <family val="2"/>
      <scheme val="minor"/>
    </font>
    <font>
      <i/>
      <sz val="11"/>
      <color theme="0" tint="-0.499984740745262"/>
      <name val="Calibri"/>
      <family val="2"/>
      <scheme val="minor"/>
    </font>
    <font>
      <b/>
      <sz val="22"/>
      <color theme="0"/>
      <name val="Calibri"/>
      <family val="2"/>
      <scheme val="minor"/>
    </font>
    <font>
      <sz val="8"/>
      <color theme="1"/>
      <name val="Calibri"/>
      <family val="2"/>
      <scheme val="minor"/>
    </font>
    <font>
      <b/>
      <sz val="8"/>
      <color theme="1"/>
      <name val="Calibri"/>
      <family val="2"/>
      <scheme val="minor"/>
    </font>
    <font>
      <sz val="8"/>
      <color rgb="FFFF0000"/>
      <name val="Calibri"/>
      <family val="2"/>
      <scheme val="minor"/>
    </font>
    <font>
      <sz val="11"/>
      <color theme="0"/>
      <name val="Calibri"/>
      <family val="2"/>
      <scheme val="minor"/>
    </font>
    <font>
      <b/>
      <sz val="8"/>
      <color rgb="FFFF0000"/>
      <name val="Calibri"/>
      <family val="2"/>
      <scheme val="minor"/>
    </font>
    <font>
      <i/>
      <sz val="11"/>
      <color rgb="FFFF0000"/>
      <name val="Calibri"/>
      <family val="2"/>
      <scheme val="minor"/>
    </font>
    <font>
      <b/>
      <sz val="24"/>
      <color theme="1"/>
      <name val="Calibri"/>
      <family val="2"/>
      <scheme val="minor"/>
    </font>
    <font>
      <b/>
      <sz val="12"/>
      <color theme="1"/>
      <name val="Calibri"/>
      <family val="2"/>
      <scheme val="minor"/>
    </font>
    <font>
      <b/>
      <sz val="14"/>
      <color theme="0"/>
      <name val="Calibri"/>
      <family val="2"/>
      <scheme val="minor"/>
    </font>
    <font>
      <b/>
      <sz val="24"/>
      <color theme="0"/>
      <name val="Calibri"/>
      <family val="2"/>
      <scheme val="minor"/>
    </font>
    <font>
      <b/>
      <i/>
      <sz val="11"/>
      <color theme="1"/>
      <name val="Calibri"/>
      <family val="2"/>
      <scheme val="minor"/>
    </font>
    <font>
      <sz val="9"/>
      <color indexed="81"/>
      <name val="Tahoma"/>
      <family val="2"/>
    </font>
    <font>
      <b/>
      <sz val="9"/>
      <color indexed="81"/>
      <name val="Tahoma"/>
      <family val="2"/>
    </font>
    <font>
      <u/>
      <sz val="11"/>
      <color rgb="FF0070C0"/>
      <name val="Calibri"/>
      <family val="2"/>
      <scheme val="minor"/>
    </font>
    <font>
      <b/>
      <sz val="11"/>
      <color theme="1"/>
      <name val="Calibri"/>
      <family val="2"/>
    </font>
    <font>
      <sz val="11"/>
      <name val="Calibri"/>
      <family val="2"/>
      <scheme val="minor"/>
    </font>
    <font>
      <sz val="11"/>
      <color theme="1"/>
      <name val="Calibri"/>
      <family val="2"/>
      <scheme val="minor"/>
    </font>
  </fonts>
  <fills count="12">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800000"/>
        <bgColor indexed="64"/>
      </patternFill>
    </fill>
    <fill>
      <patternFill patternType="solid">
        <fgColor rgb="FFFFC000"/>
        <bgColor indexed="64"/>
      </patternFill>
    </fill>
    <fill>
      <patternFill patternType="solid">
        <fgColor theme="4"/>
        <bgColor indexed="64"/>
      </patternFill>
    </fill>
    <fill>
      <patternFill patternType="solid">
        <fgColor theme="5" tint="0.79998168889431442"/>
        <bgColor indexed="64"/>
      </patternFill>
    </fill>
    <fill>
      <patternFill patternType="solid">
        <fgColor theme="0"/>
        <bgColor indexed="64"/>
      </patternFill>
    </fill>
    <fill>
      <patternFill patternType="solid">
        <fgColor rgb="FFC00000"/>
        <bgColor indexed="64"/>
      </patternFill>
    </fill>
    <fill>
      <patternFill patternType="solid">
        <fgColor theme="0" tint="-0.34998626667073579"/>
        <bgColor indexed="64"/>
      </patternFill>
    </fill>
    <fill>
      <patternFill patternType="solid">
        <fgColor theme="5" tint="0.79998168889431442"/>
        <bgColor indexed="65"/>
      </patternFill>
    </fill>
  </fills>
  <borders count="52">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right/>
      <top style="medium">
        <color indexed="64"/>
      </top>
      <bottom style="medium">
        <color indexed="64"/>
      </bottom>
      <diagonal/>
    </border>
    <border>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s>
  <cellStyleXfs count="3">
    <xf numFmtId="0" fontId="0" fillId="0" borderId="0"/>
    <xf numFmtId="9" fontId="26" fillId="0" borderId="0" applyFont="0" applyFill="0" applyBorder="0" applyAlignment="0" applyProtection="0"/>
    <xf numFmtId="0" fontId="26" fillId="11" borderId="0" applyNumberFormat="0" applyBorder="0" applyAlignment="0" applyProtection="0"/>
  </cellStyleXfs>
  <cellXfs count="334">
    <xf numFmtId="0" fontId="0" fillId="0" borderId="0" xfId="0"/>
    <xf numFmtId="0" fontId="1" fillId="0" borderId="0" xfId="0" applyFont="1" applyBorder="1"/>
    <xf numFmtId="0" fontId="0" fillId="0" borderId="0" xfId="0" applyBorder="1" applyAlignment="1">
      <alignment horizontal="center" vertical="center"/>
    </xf>
    <xf numFmtId="0" fontId="0" fillId="0" borderId="0" xfId="0" applyProtection="1">
      <protection locked="0"/>
    </xf>
    <xf numFmtId="0" fontId="0" fillId="0" borderId="0" xfId="0" applyAlignment="1" applyProtection="1">
      <alignment horizontal="left"/>
      <protection locked="0"/>
    </xf>
    <xf numFmtId="9" fontId="0" fillId="0" borderId="0" xfId="0" applyNumberFormat="1" applyProtection="1">
      <protection locked="0"/>
    </xf>
    <xf numFmtId="0" fontId="0" fillId="0" borderId="0" xfId="0" applyBorder="1" applyAlignment="1" applyProtection="1">
      <alignment horizontal="right"/>
      <protection locked="0"/>
    </xf>
    <xf numFmtId="0" fontId="0" fillId="0" borderId="0" xfId="0" applyBorder="1" applyProtection="1">
      <protection locked="0"/>
    </xf>
    <xf numFmtId="0" fontId="1" fillId="0" borderId="0" xfId="0" applyFont="1" applyBorder="1" applyAlignment="1" applyProtection="1">
      <alignment horizontal="right"/>
      <protection locked="0"/>
    </xf>
    <xf numFmtId="0" fontId="0" fillId="0" borderId="0" xfId="0" applyFill="1" applyBorder="1" applyAlignment="1" applyProtection="1">
      <protection locked="0"/>
    </xf>
    <xf numFmtId="0" fontId="0" fillId="0" borderId="0" xfId="0" applyBorder="1" applyAlignment="1">
      <alignment horizontal="center" vertical="center" wrapText="1"/>
    </xf>
    <xf numFmtId="0" fontId="0" fillId="0" borderId="0" xfId="0" applyFill="1" applyBorder="1" applyAlignment="1" applyProtection="1">
      <alignment horizontal="center"/>
      <protection locked="0"/>
    </xf>
    <xf numFmtId="0" fontId="1" fillId="0" borderId="0" xfId="0" applyFont="1" applyFill="1" applyBorder="1" applyAlignment="1" applyProtection="1">
      <protection locked="0"/>
    </xf>
    <xf numFmtId="0" fontId="4" fillId="0" borderId="0" xfId="0" applyFont="1" applyProtection="1">
      <protection locked="0"/>
    </xf>
    <xf numFmtId="0" fontId="1" fillId="0" borderId="0" xfId="0" applyFont="1" applyFill="1" applyBorder="1" applyAlignment="1" applyProtection="1">
      <alignment horizontal="center"/>
      <protection locked="0"/>
    </xf>
    <xf numFmtId="0" fontId="0" fillId="0" borderId="0" xfId="0" applyFill="1" applyBorder="1" applyProtection="1">
      <protection locked="0"/>
    </xf>
    <xf numFmtId="0" fontId="0" fillId="0" borderId="0" xfId="0" applyFill="1" applyProtection="1">
      <protection locked="0"/>
    </xf>
    <xf numFmtId="9" fontId="5" fillId="0" borderId="0" xfId="0" applyNumberFormat="1" applyFont="1" applyFill="1" applyBorder="1" applyAlignment="1" applyProtection="1">
      <alignment horizontal="center"/>
      <protection locked="0"/>
    </xf>
    <xf numFmtId="0" fontId="5" fillId="0" borderId="0" xfId="0" applyFont="1" applyFill="1" applyBorder="1" applyAlignment="1" applyProtection="1">
      <alignment horizontal="center"/>
      <protection locked="0"/>
    </xf>
    <xf numFmtId="0" fontId="0" fillId="0" borderId="0" xfId="0" applyFill="1" applyBorder="1" applyAlignment="1" applyProtection="1">
      <alignment vertical="center" wrapText="1"/>
      <protection locked="0"/>
    </xf>
    <xf numFmtId="0" fontId="9" fillId="0" borderId="0" xfId="0" applyFont="1" applyFill="1" applyBorder="1" applyAlignment="1" applyProtection="1">
      <alignment vertical="center"/>
      <protection locked="0"/>
    </xf>
    <xf numFmtId="0" fontId="0" fillId="0" borderId="31" xfId="0" applyBorder="1" applyAlignment="1" applyProtection="1">
      <protection locked="0"/>
    </xf>
    <xf numFmtId="0" fontId="9" fillId="0" borderId="32" xfId="0" applyFont="1" applyFill="1" applyBorder="1" applyAlignment="1" applyProtection="1">
      <alignment vertical="center"/>
      <protection locked="0"/>
    </xf>
    <xf numFmtId="0" fontId="9" fillId="0" borderId="19" xfId="0"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0" fillId="0" borderId="0" xfId="0" applyFont="1" applyFill="1" applyBorder="1" applyProtection="1">
      <protection locked="0"/>
    </xf>
    <xf numFmtId="0" fontId="0" fillId="0" borderId="0" xfId="0" applyFont="1" applyProtection="1">
      <protection locked="0"/>
    </xf>
    <xf numFmtId="0" fontId="9" fillId="0" borderId="18" xfId="0" applyFont="1" applyFill="1" applyBorder="1" applyAlignment="1" applyProtection="1">
      <alignment vertical="center"/>
      <protection locked="0"/>
    </xf>
    <xf numFmtId="9" fontId="5" fillId="3" borderId="28" xfId="0" applyNumberFormat="1" applyFont="1" applyFill="1" applyBorder="1" applyAlignment="1" applyProtection="1">
      <alignment horizontal="center"/>
      <protection locked="0"/>
    </xf>
    <xf numFmtId="0" fontId="5" fillId="6" borderId="26" xfId="0" applyFont="1" applyFill="1" applyBorder="1" applyAlignment="1" applyProtection="1">
      <alignment horizontal="center"/>
      <protection locked="0"/>
    </xf>
    <xf numFmtId="0" fontId="11" fillId="0" borderId="0" xfId="0" applyFont="1" applyFill="1" applyBorder="1" applyAlignment="1" applyProtection="1">
      <alignment horizontal="center" wrapText="1"/>
      <protection locked="0"/>
    </xf>
    <xf numFmtId="0" fontId="0" fillId="0" borderId="0" xfId="0" applyFont="1" applyFill="1" applyBorder="1" applyAlignment="1" applyProtection="1">
      <alignment wrapText="1"/>
      <protection locked="0"/>
    </xf>
    <xf numFmtId="0" fontId="10" fillId="0" borderId="0" xfId="0" applyFont="1" applyFill="1" applyBorder="1" applyAlignment="1" applyProtection="1">
      <alignment horizontal="left" vertical="center" wrapText="1"/>
      <protection locked="0"/>
    </xf>
    <xf numFmtId="9" fontId="0" fillId="0" borderId="0" xfId="0" applyNumberFormat="1" applyFill="1" applyProtection="1">
      <protection locked="0"/>
    </xf>
    <xf numFmtId="0" fontId="4" fillId="0" borderId="0" xfId="0" applyFont="1" applyFill="1" applyProtection="1">
      <protection locked="0"/>
    </xf>
    <xf numFmtId="0" fontId="1" fillId="0" borderId="0" xfId="0" applyFont="1" applyFill="1" applyBorder="1" applyAlignment="1" applyProtection="1">
      <alignment vertical="center" wrapText="1"/>
      <protection locked="0"/>
    </xf>
    <xf numFmtId="0" fontId="0" fillId="0" borderId="0" xfId="0" applyBorder="1" applyAlignment="1" applyProtection="1">
      <alignment horizontal="left" vertical="top" wrapText="1"/>
      <protection locked="0"/>
    </xf>
    <xf numFmtId="0" fontId="9" fillId="8" borderId="18" xfId="0" applyFont="1" applyFill="1" applyBorder="1" applyAlignment="1" applyProtection="1">
      <alignment vertical="center"/>
      <protection locked="0"/>
    </xf>
    <xf numFmtId="0" fontId="9" fillId="8" borderId="32" xfId="0" applyFont="1" applyFill="1" applyBorder="1" applyAlignment="1" applyProtection="1">
      <alignment vertical="center"/>
      <protection locked="0"/>
    </xf>
    <xf numFmtId="0" fontId="9" fillId="8" borderId="19" xfId="0" applyFont="1" applyFill="1" applyBorder="1" applyAlignment="1" applyProtection="1">
      <alignment vertical="center"/>
      <protection locked="0"/>
    </xf>
    <xf numFmtId="0" fontId="9" fillId="8" borderId="0" xfId="0" applyFont="1" applyFill="1" applyBorder="1" applyAlignment="1" applyProtection="1">
      <alignment vertical="center"/>
      <protection locked="0"/>
    </xf>
    <xf numFmtId="0" fontId="0" fillId="8" borderId="0" xfId="0" applyFill="1" applyBorder="1" applyProtection="1">
      <protection locked="0"/>
    </xf>
    <xf numFmtId="0" fontId="0" fillId="8" borderId="0" xfId="0" applyFill="1" applyProtection="1">
      <protection locked="0"/>
    </xf>
    <xf numFmtId="0" fontId="6" fillId="8" borderId="0" xfId="0" applyFont="1" applyFill="1" applyBorder="1" applyAlignment="1" applyProtection="1">
      <alignment vertical="center"/>
      <protection locked="0"/>
    </xf>
    <xf numFmtId="0" fontId="0" fillId="8" borderId="0" xfId="0" applyFont="1" applyFill="1" applyBorder="1" applyProtection="1">
      <protection locked="0"/>
    </xf>
    <xf numFmtId="0" fontId="0" fillId="8" borderId="0" xfId="0" applyFont="1" applyFill="1" applyProtection="1">
      <protection locked="0"/>
    </xf>
    <xf numFmtId="0" fontId="0" fillId="8" borderId="0" xfId="0" applyFill="1" applyBorder="1" applyAlignment="1" applyProtection="1">
      <alignment vertical="center" wrapText="1"/>
      <protection locked="0"/>
    </xf>
    <xf numFmtId="0" fontId="0" fillId="8" borderId="0" xfId="0" applyFill="1" applyBorder="1" applyAlignment="1" applyProtection="1">
      <alignment horizontal="left" vertical="top" wrapText="1"/>
      <protection locked="0"/>
    </xf>
    <xf numFmtId="0" fontId="1" fillId="8" borderId="0" xfId="0" applyFont="1" applyFill="1" applyBorder="1" applyAlignment="1" applyProtection="1">
      <protection locked="0"/>
    </xf>
    <xf numFmtId="0" fontId="0" fillId="8" borderId="0" xfId="0" applyFill="1" applyBorder="1" applyAlignment="1" applyProtection="1">
      <protection locked="0"/>
    </xf>
    <xf numFmtId="9" fontId="5" fillId="8" borderId="0" xfId="0" applyNumberFormat="1" applyFont="1" applyFill="1" applyBorder="1" applyAlignment="1" applyProtection="1">
      <alignment horizontal="center"/>
      <protection locked="0"/>
    </xf>
    <xf numFmtId="0" fontId="5" fillId="8" borderId="0" xfId="0" applyFont="1" applyFill="1" applyBorder="1" applyAlignment="1" applyProtection="1">
      <alignment horizontal="center"/>
      <protection locked="0"/>
    </xf>
    <xf numFmtId="0" fontId="1" fillId="8" borderId="0" xfId="0" applyFont="1" applyFill="1" applyBorder="1" applyAlignment="1" applyProtection="1">
      <alignment vertical="center" wrapText="1"/>
      <protection locked="0"/>
    </xf>
    <xf numFmtId="0" fontId="1" fillId="8" borderId="0" xfId="0" applyFont="1" applyFill="1" applyBorder="1" applyAlignment="1" applyProtection="1">
      <alignment horizontal="center"/>
      <protection locked="0"/>
    </xf>
    <xf numFmtId="0" fontId="0" fillId="8" borderId="0" xfId="0" applyFill="1" applyBorder="1" applyAlignment="1" applyProtection="1">
      <alignment horizontal="center"/>
      <protection locked="0"/>
    </xf>
    <xf numFmtId="0" fontId="11" fillId="8" borderId="0" xfId="0" applyFont="1" applyFill="1" applyBorder="1" applyAlignment="1" applyProtection="1">
      <alignment horizontal="center" wrapText="1"/>
      <protection locked="0"/>
    </xf>
    <xf numFmtId="0" fontId="0" fillId="8" borderId="0" xfId="0" applyFont="1" applyFill="1" applyBorder="1" applyAlignment="1" applyProtection="1">
      <alignment wrapText="1"/>
      <protection locked="0"/>
    </xf>
    <xf numFmtId="9" fontId="0" fillId="8" borderId="0" xfId="0" applyNumberFormat="1" applyFill="1" applyProtection="1">
      <protection locked="0"/>
    </xf>
    <xf numFmtId="0" fontId="4" fillId="8" borderId="0" xfId="0" applyFont="1" applyFill="1" applyBorder="1" applyProtection="1">
      <protection locked="0"/>
    </xf>
    <xf numFmtId="0" fontId="3" fillId="8" borderId="0" xfId="0" applyFont="1" applyFill="1" applyBorder="1" applyAlignment="1" applyProtection="1">
      <alignment horizontal="center"/>
      <protection locked="0"/>
    </xf>
    <xf numFmtId="0" fontId="3" fillId="8" borderId="0" xfId="0" applyFont="1" applyFill="1" applyBorder="1" applyAlignment="1" applyProtection="1">
      <alignment horizontal="center" wrapText="1"/>
      <protection locked="0"/>
    </xf>
    <xf numFmtId="0" fontId="0" fillId="8" borderId="0" xfId="0" applyFill="1" applyBorder="1" applyAlignment="1" applyProtection="1">
      <alignment horizontal="left"/>
      <protection locked="0"/>
    </xf>
    <xf numFmtId="16" fontId="0" fillId="8" borderId="0" xfId="0" applyNumberFormat="1" applyFill="1" applyBorder="1" applyProtection="1">
      <protection locked="0"/>
    </xf>
    <xf numFmtId="0" fontId="10" fillId="8" borderId="0" xfId="0" applyFont="1" applyFill="1" applyBorder="1" applyAlignment="1" applyProtection="1">
      <alignment vertical="center" wrapText="1"/>
      <protection locked="0"/>
    </xf>
    <xf numFmtId="0" fontId="1" fillId="8" borderId="0" xfId="0" applyFont="1" applyFill="1" applyBorder="1" applyProtection="1">
      <protection locked="0"/>
    </xf>
    <xf numFmtId="0" fontId="8" fillId="8" borderId="0" xfId="0" applyFont="1" applyFill="1" applyBorder="1" applyAlignment="1" applyProtection="1">
      <alignment horizontal="left"/>
      <protection locked="0"/>
    </xf>
    <xf numFmtId="9" fontId="0" fillId="8" borderId="0" xfId="0" applyNumberFormat="1" applyFill="1" applyBorder="1" applyAlignment="1" applyProtection="1">
      <alignment horizontal="center"/>
      <protection locked="0"/>
    </xf>
    <xf numFmtId="0" fontId="0" fillId="8" borderId="0" xfId="0" applyFill="1" applyBorder="1" applyAlignment="1">
      <alignment horizontal="center" vertical="center" wrapText="1"/>
    </xf>
    <xf numFmtId="0" fontId="0" fillId="8" borderId="0" xfId="0" applyNumberFormat="1" applyFill="1" applyBorder="1" applyProtection="1">
      <protection locked="0"/>
    </xf>
    <xf numFmtId="0" fontId="15" fillId="8" borderId="0" xfId="0" applyFont="1" applyFill="1" applyProtection="1">
      <protection locked="0"/>
    </xf>
    <xf numFmtId="0" fontId="15" fillId="8" borderId="0" xfId="0" applyFont="1" applyFill="1" applyAlignment="1" applyProtection="1">
      <alignment horizontal="left"/>
      <protection locked="0"/>
    </xf>
    <xf numFmtId="0" fontId="15" fillId="0" borderId="0" xfId="0" applyFont="1" applyAlignment="1" applyProtection="1">
      <alignment horizontal="left"/>
      <protection locked="0"/>
    </xf>
    <xf numFmtId="9" fontId="15" fillId="0" borderId="0" xfId="0" applyNumberFormat="1" applyFont="1" applyProtection="1">
      <protection locked="0"/>
    </xf>
    <xf numFmtId="0" fontId="0" fillId="0" borderId="0" xfId="0"/>
    <xf numFmtId="0" fontId="0" fillId="0" borderId="2" xfId="0" applyBorder="1"/>
    <xf numFmtId="0" fontId="0" fillId="0" borderId="2" xfId="0" applyBorder="1" applyAlignment="1">
      <alignment horizontal="center" vertical="center"/>
    </xf>
    <xf numFmtId="0" fontId="1" fillId="0" borderId="0" xfId="0" applyFont="1" applyBorder="1"/>
    <xf numFmtId="0" fontId="0" fillId="0" borderId="0" xfId="0" applyBorder="1" applyAlignment="1">
      <alignment horizontal="center" vertical="center"/>
    </xf>
    <xf numFmtId="0" fontId="0" fillId="5" borderId="0" xfId="0" applyFill="1"/>
    <xf numFmtId="0" fontId="0" fillId="0" borderId="0" xfId="0" applyBorder="1" applyAlignment="1">
      <alignment horizontal="left" vertical="top"/>
    </xf>
    <xf numFmtId="0" fontId="0" fillId="0" borderId="0" xfId="0" applyBorder="1" applyAlignment="1">
      <alignment vertical="top"/>
    </xf>
    <xf numFmtId="0" fontId="0" fillId="0" borderId="0" xfId="0" applyFont="1" applyBorder="1" applyAlignment="1">
      <alignment vertical="top" wrapText="1"/>
    </xf>
    <xf numFmtId="0" fontId="16" fillId="5" borderId="0" xfId="0" applyFont="1" applyFill="1" applyAlignment="1">
      <alignment vertical="center"/>
    </xf>
    <xf numFmtId="0" fontId="16" fillId="0" borderId="0" xfId="0" applyFont="1" applyFill="1" applyAlignment="1">
      <alignment horizontal="center" vertical="center"/>
    </xf>
    <xf numFmtId="0" fontId="16" fillId="0" borderId="0" xfId="0" applyFont="1" applyFill="1" applyAlignment="1">
      <alignment vertical="center"/>
    </xf>
    <xf numFmtId="0" fontId="17" fillId="0" borderId="0" xfId="0" applyFont="1" applyFill="1" applyBorder="1" applyAlignment="1"/>
    <xf numFmtId="0" fontId="0" fillId="0" borderId="0" xfId="0" applyFill="1" applyBorder="1" applyAlignment="1">
      <alignment horizontal="center" vertical="center"/>
    </xf>
    <xf numFmtId="0" fontId="19" fillId="0" borderId="0" xfId="0" applyFont="1" applyFill="1" applyAlignment="1">
      <alignment horizontal="center" vertical="center"/>
    </xf>
    <xf numFmtId="0" fontId="19" fillId="0" borderId="0" xfId="0" applyFont="1" applyFill="1" applyAlignment="1">
      <alignment vertical="center"/>
    </xf>
    <xf numFmtId="0" fontId="13" fillId="0" borderId="0" xfId="0" applyFont="1" applyFill="1"/>
    <xf numFmtId="0" fontId="15" fillId="0" borderId="0" xfId="0" applyFont="1" applyBorder="1" applyAlignment="1">
      <alignment horizontal="right" vertical="top"/>
    </xf>
    <xf numFmtId="0" fontId="18" fillId="0" borderId="0" xfId="0" applyFont="1" applyFill="1" applyBorder="1" applyAlignment="1"/>
    <xf numFmtId="0" fontId="10" fillId="8" borderId="0" xfId="0" applyFont="1" applyFill="1" applyBorder="1" applyAlignment="1" applyProtection="1">
      <alignment horizontal="left" vertical="center" wrapText="1"/>
      <protection locked="0"/>
    </xf>
    <xf numFmtId="0" fontId="1" fillId="8" borderId="0" xfId="0" applyFont="1" applyFill="1" applyBorder="1" applyAlignment="1" applyProtection="1">
      <alignment horizontal="right"/>
      <protection locked="0"/>
    </xf>
    <xf numFmtId="0" fontId="0" fillId="0" borderId="0" xfId="0" applyBorder="1" applyAlignment="1">
      <alignment vertical="top" wrapText="1"/>
    </xf>
    <xf numFmtId="0" fontId="24" fillId="0" borderId="2" xfId="0" applyFont="1" applyBorder="1" applyAlignment="1">
      <alignment horizontal="center" vertical="center" wrapText="1"/>
    </xf>
    <xf numFmtId="0" fontId="16" fillId="8" borderId="0" xfId="0" applyFont="1" applyFill="1" applyAlignment="1">
      <alignment vertical="center"/>
    </xf>
    <xf numFmtId="0" fontId="0" fillId="5" borderId="4" xfId="0" applyFill="1" applyBorder="1" applyProtection="1">
      <protection locked="0"/>
    </xf>
    <xf numFmtId="0" fontId="1" fillId="5" borderId="3" xfId="0" applyFont="1" applyFill="1" applyBorder="1" applyProtection="1">
      <protection locked="0"/>
    </xf>
    <xf numFmtId="9" fontId="1" fillId="0" borderId="2" xfId="0" applyNumberFormat="1" applyFont="1" applyFill="1" applyBorder="1" applyAlignment="1" applyProtection="1">
      <alignment horizontal="center"/>
    </xf>
    <xf numFmtId="0" fontId="0" fillId="10" borderId="2" xfId="0" applyFill="1" applyBorder="1" applyAlignment="1" applyProtection="1">
      <alignment horizontal="center"/>
    </xf>
    <xf numFmtId="0" fontId="0" fillId="10" borderId="0" xfId="0" applyFill="1" applyAlignment="1" applyProtection="1">
      <alignment horizontal="center"/>
    </xf>
    <xf numFmtId="0" fontId="0" fillId="10" borderId="5" xfId="0" applyFill="1" applyBorder="1" applyAlignment="1" applyProtection="1">
      <alignment horizontal="center"/>
    </xf>
    <xf numFmtId="0" fontId="0" fillId="10" borderId="2" xfId="0" applyFont="1" applyFill="1" applyBorder="1" applyAlignment="1" applyProtection="1">
      <alignment wrapText="1"/>
    </xf>
    <xf numFmtId="9" fontId="0" fillId="10" borderId="6" xfId="0" applyNumberFormat="1" applyFill="1" applyBorder="1" applyProtection="1">
      <protection locked="0"/>
    </xf>
    <xf numFmtId="0" fontId="0" fillId="10" borderId="4" xfId="0" applyFill="1" applyBorder="1" applyProtection="1">
      <protection locked="0"/>
    </xf>
    <xf numFmtId="0" fontId="10" fillId="10" borderId="30" xfId="0" applyFont="1" applyFill="1" applyBorder="1" applyAlignment="1" applyProtection="1">
      <protection locked="0"/>
    </xf>
    <xf numFmtId="0" fontId="0" fillId="10" borderId="0" xfId="0" applyFill="1" applyBorder="1" applyProtection="1">
      <protection locked="0"/>
    </xf>
    <xf numFmtId="0" fontId="0" fillId="10" borderId="30" xfId="0" applyFill="1" applyBorder="1" applyProtection="1">
      <protection locked="0"/>
    </xf>
    <xf numFmtId="0" fontId="10" fillId="10" borderId="0" xfId="0" applyFont="1" applyFill="1" applyBorder="1" applyAlignment="1" applyProtection="1">
      <alignment horizontal="right"/>
      <protection locked="0"/>
    </xf>
    <xf numFmtId="0" fontId="10" fillId="10" borderId="0" xfId="0" applyFont="1" applyFill="1" applyBorder="1" applyProtection="1">
      <protection locked="0"/>
    </xf>
    <xf numFmtId="0" fontId="10" fillId="10" borderId="0" xfId="0" applyFont="1" applyFill="1" applyBorder="1" applyAlignment="1" applyProtection="1">
      <alignment vertical="top" wrapText="1"/>
      <protection locked="0"/>
    </xf>
    <xf numFmtId="9" fontId="0" fillId="10" borderId="0" xfId="0" applyNumberFormat="1" applyFill="1" applyBorder="1" applyProtection="1">
      <protection locked="0"/>
    </xf>
    <xf numFmtId="0" fontId="10" fillId="10" borderId="33" xfId="0" applyFont="1" applyFill="1" applyBorder="1" applyProtection="1">
      <protection locked="0"/>
    </xf>
    <xf numFmtId="0" fontId="0" fillId="10" borderId="33" xfId="0" applyFill="1" applyBorder="1" applyProtection="1">
      <protection locked="0"/>
    </xf>
    <xf numFmtId="0" fontId="0" fillId="10" borderId="0" xfId="0" applyNumberFormat="1" applyFill="1" applyBorder="1" applyAlignment="1" applyProtection="1">
      <alignment vertical="top" wrapText="1"/>
      <protection locked="0"/>
    </xf>
    <xf numFmtId="0" fontId="0" fillId="10" borderId="26" xfId="0" applyFill="1" applyBorder="1" applyProtection="1">
      <protection locked="0"/>
    </xf>
    <xf numFmtId="0" fontId="10" fillId="10" borderId="7" xfId="0" applyFont="1" applyFill="1" applyBorder="1" applyAlignment="1" applyProtection="1">
      <alignment horizontal="right"/>
      <protection locked="0"/>
    </xf>
    <xf numFmtId="0" fontId="10" fillId="10" borderId="9" xfId="0" applyFont="1" applyFill="1" applyBorder="1" applyProtection="1">
      <protection locked="0"/>
    </xf>
    <xf numFmtId="0" fontId="10" fillId="10" borderId="9" xfId="0" applyFont="1" applyFill="1" applyBorder="1" applyAlignment="1" applyProtection="1">
      <alignment vertical="top" wrapText="1"/>
      <protection locked="0"/>
    </xf>
    <xf numFmtId="9" fontId="0" fillId="10" borderId="9" xfId="0" applyNumberFormat="1" applyFill="1" applyBorder="1" applyProtection="1">
      <protection locked="0"/>
    </xf>
    <xf numFmtId="0" fontId="10" fillId="10" borderId="35" xfId="0" applyFont="1" applyFill="1" applyBorder="1" applyProtection="1">
      <protection locked="0"/>
    </xf>
    <xf numFmtId="0" fontId="0" fillId="10" borderId="9" xfId="0" applyFill="1" applyBorder="1" applyAlignment="1" applyProtection="1">
      <alignment vertical="top" wrapText="1"/>
      <protection locked="0"/>
    </xf>
    <xf numFmtId="0" fontId="10" fillId="10" borderId="35" xfId="0" applyFont="1" applyFill="1" applyBorder="1" applyAlignment="1" applyProtection="1">
      <alignment wrapText="1"/>
      <protection locked="0"/>
    </xf>
    <xf numFmtId="0" fontId="0" fillId="10" borderId="0" xfId="0" applyFill="1" applyBorder="1" applyAlignment="1" applyProtection="1">
      <alignment vertical="top" wrapText="1"/>
      <protection locked="0"/>
    </xf>
    <xf numFmtId="0" fontId="0" fillId="10" borderId="33" xfId="0" applyFill="1" applyBorder="1" applyAlignment="1" applyProtection="1">
      <alignment vertical="top" wrapText="1"/>
      <protection locked="0"/>
    </xf>
    <xf numFmtId="0" fontId="10" fillId="10" borderId="7" xfId="0" applyFont="1" applyFill="1" applyBorder="1" applyProtection="1">
      <protection locked="0"/>
    </xf>
    <xf numFmtId="0" fontId="0" fillId="10" borderId="7" xfId="0" applyFill="1" applyBorder="1" applyAlignment="1" applyProtection="1">
      <alignment vertical="top" wrapText="1"/>
      <protection locked="0"/>
    </xf>
    <xf numFmtId="0" fontId="0" fillId="10" borderId="27" xfId="0" applyFill="1" applyBorder="1" applyAlignment="1" applyProtection="1">
      <alignment vertical="top" wrapText="1"/>
      <protection locked="0"/>
    </xf>
    <xf numFmtId="9" fontId="0" fillId="10" borderId="7" xfId="0" applyNumberFormat="1" applyFill="1" applyBorder="1" applyProtection="1">
      <protection locked="0"/>
    </xf>
    <xf numFmtId="0" fontId="3" fillId="10" borderId="5" xfId="0" applyFont="1" applyFill="1" applyBorder="1" applyAlignment="1" applyProtection="1">
      <alignment horizontal="center" wrapText="1"/>
      <protection locked="0"/>
    </xf>
    <xf numFmtId="0" fontId="11" fillId="10" borderId="2" xfId="0" applyFont="1" applyFill="1" applyBorder="1" applyAlignment="1" applyProtection="1">
      <alignment horizontal="center" wrapText="1"/>
      <protection locked="0"/>
    </xf>
    <xf numFmtId="0" fontId="7" fillId="10" borderId="5" xfId="0" applyFont="1" applyFill="1" applyBorder="1" applyAlignment="1" applyProtection="1">
      <protection locked="0"/>
    </xf>
    <xf numFmtId="9" fontId="0" fillId="10" borderId="2" xfId="0" applyNumberFormat="1" applyFill="1" applyBorder="1" applyAlignment="1" applyProtection="1">
      <alignment horizontal="center"/>
      <protection locked="0"/>
    </xf>
    <xf numFmtId="0" fontId="0" fillId="10" borderId="2" xfId="0" applyFill="1" applyBorder="1" applyAlignment="1" applyProtection="1">
      <alignment horizontal="right"/>
      <protection locked="0"/>
    </xf>
    <xf numFmtId="0" fontId="0" fillId="10" borderId="6" xfId="0" applyFill="1" applyBorder="1" applyAlignment="1" applyProtection="1">
      <alignment horizontal="center"/>
      <protection locked="0"/>
    </xf>
    <xf numFmtId="0" fontId="0" fillId="10" borderId="5" xfId="0" applyFill="1" applyBorder="1" applyProtection="1">
      <protection locked="0"/>
    </xf>
    <xf numFmtId="0" fontId="0" fillId="10" borderId="2" xfId="0" applyFill="1" applyBorder="1" applyProtection="1">
      <protection locked="0"/>
    </xf>
    <xf numFmtId="9" fontId="5" fillId="10" borderId="31" xfId="0" applyNumberFormat="1" applyFont="1" applyFill="1" applyBorder="1" applyAlignment="1" applyProtection="1">
      <alignment horizontal="left"/>
      <protection locked="0"/>
    </xf>
    <xf numFmtId="0" fontId="0" fillId="10" borderId="0" xfId="0" applyFill="1" applyProtection="1">
      <protection locked="0"/>
    </xf>
    <xf numFmtId="9" fontId="5" fillId="10" borderId="31" xfId="0" applyNumberFormat="1" applyFont="1" applyFill="1" applyBorder="1" applyAlignment="1" applyProtection="1">
      <alignment horizontal="center"/>
      <protection locked="0"/>
    </xf>
    <xf numFmtId="9" fontId="5" fillId="10" borderId="29" xfId="0" applyNumberFormat="1" applyFont="1" applyFill="1" applyBorder="1" applyAlignment="1" applyProtection="1">
      <alignment horizontal="center"/>
      <protection locked="0"/>
    </xf>
    <xf numFmtId="0" fontId="5" fillId="10" borderId="7" xfId="0" applyFont="1" applyFill="1" applyBorder="1" applyAlignment="1" applyProtection="1">
      <alignment horizontal="left"/>
      <protection locked="0"/>
    </xf>
    <xf numFmtId="0" fontId="0" fillId="10" borderId="7" xfId="0" applyFill="1" applyBorder="1" applyProtection="1">
      <protection locked="0"/>
    </xf>
    <xf numFmtId="0" fontId="5" fillId="10" borderId="7" xfId="0" applyFont="1" applyFill="1" applyBorder="1" applyAlignment="1" applyProtection="1">
      <alignment horizontal="center"/>
      <protection locked="0"/>
    </xf>
    <xf numFmtId="0" fontId="5" fillId="10" borderId="27" xfId="0" applyFont="1" applyFill="1" applyBorder="1" applyAlignment="1" applyProtection="1">
      <alignment horizontal="center"/>
      <protection locked="0"/>
    </xf>
    <xf numFmtId="0" fontId="3" fillId="10" borderId="2" xfId="0" applyFont="1" applyFill="1" applyBorder="1" applyAlignment="1" applyProtection="1">
      <alignment horizontal="center"/>
      <protection locked="0"/>
    </xf>
    <xf numFmtId="0" fontId="3" fillId="10" borderId="2" xfId="0" applyFont="1" applyFill="1" applyBorder="1" applyAlignment="1" applyProtection="1">
      <alignment horizontal="center" wrapText="1"/>
      <protection locked="0"/>
    </xf>
    <xf numFmtId="0" fontId="1" fillId="10" borderId="4" xfId="0" applyFont="1" applyFill="1" applyBorder="1" applyAlignment="1" applyProtection="1">
      <protection locked="0"/>
    </xf>
    <xf numFmtId="0" fontId="1" fillId="10" borderId="2" xfId="0" applyFont="1" applyFill="1" applyBorder="1" applyProtection="1">
      <protection locked="0"/>
    </xf>
    <xf numFmtId="0" fontId="1" fillId="10" borderId="2" xfId="0" quotePrefix="1" applyFont="1" applyFill="1" applyBorder="1" applyProtection="1">
      <protection locked="0"/>
    </xf>
    <xf numFmtId="0" fontId="0" fillId="10" borderId="0" xfId="0" applyNumberFormat="1" applyFill="1" applyBorder="1" applyProtection="1">
      <protection locked="0"/>
    </xf>
    <xf numFmtId="0" fontId="0" fillId="10" borderId="9" xfId="0" applyNumberFormat="1" applyFill="1" applyBorder="1" applyProtection="1">
      <protection locked="0"/>
    </xf>
    <xf numFmtId="0" fontId="0" fillId="10" borderId="3" xfId="0" applyFill="1" applyBorder="1" applyProtection="1">
      <protection locked="0"/>
    </xf>
    <xf numFmtId="0" fontId="10" fillId="10" borderId="26" xfId="0" applyFont="1" applyFill="1" applyBorder="1" applyAlignment="1" applyProtection="1">
      <alignment horizontal="left" vertical="center" wrapText="1"/>
      <protection locked="0"/>
    </xf>
    <xf numFmtId="0" fontId="10" fillId="10" borderId="7" xfId="0" applyFont="1" applyFill="1" applyBorder="1" applyAlignment="1" applyProtection="1">
      <alignment horizontal="left" vertical="center" wrapText="1"/>
      <protection locked="0"/>
    </xf>
    <xf numFmtId="0" fontId="10" fillId="10" borderId="27" xfId="0" applyFont="1" applyFill="1" applyBorder="1" applyAlignment="1" applyProtection="1">
      <alignment horizontal="left" vertical="center" wrapText="1"/>
      <protection locked="0"/>
    </xf>
    <xf numFmtId="0" fontId="25" fillId="10" borderId="2" xfId="0" applyFont="1" applyFill="1" applyBorder="1" applyProtection="1">
      <protection locked="0"/>
    </xf>
    <xf numFmtId="0" fontId="0" fillId="10" borderId="2" xfId="0" applyFill="1" applyBorder="1" applyAlignment="1" applyProtection="1">
      <alignment horizontal="center"/>
      <protection locked="0"/>
    </xf>
    <xf numFmtId="0" fontId="8" fillId="7" borderId="2" xfId="0" applyFont="1" applyFill="1" applyBorder="1" applyAlignment="1" applyProtection="1">
      <alignment horizontal="left"/>
      <protection locked="0"/>
    </xf>
    <xf numFmtId="9" fontId="0" fillId="7" borderId="2" xfId="0" applyNumberFormat="1" applyFill="1" applyBorder="1" applyAlignment="1" applyProtection="1">
      <alignment horizontal="center"/>
      <protection locked="0"/>
    </xf>
    <xf numFmtId="9" fontId="0" fillId="7" borderId="5" xfId="0" applyNumberFormat="1" applyFill="1" applyBorder="1" applyAlignment="1" applyProtection="1">
      <alignment horizontal="center"/>
      <protection locked="0"/>
    </xf>
    <xf numFmtId="9" fontId="0" fillId="7" borderId="3" xfId="0" applyNumberFormat="1" applyFill="1" applyBorder="1" applyProtection="1">
      <protection locked="0"/>
    </xf>
    <xf numFmtId="10" fontId="0" fillId="7" borderId="4" xfId="0" applyNumberFormat="1" applyFill="1" applyBorder="1" applyProtection="1">
      <protection locked="0"/>
    </xf>
    <xf numFmtId="0" fontId="10" fillId="7" borderId="30" xfId="0" applyFont="1" applyFill="1" applyBorder="1" applyAlignment="1" applyProtection="1">
      <alignment horizontal="left" vertical="center" wrapText="1"/>
      <protection locked="0"/>
    </xf>
    <xf numFmtId="0" fontId="10" fillId="7" borderId="0" xfId="0" applyFont="1" applyFill="1" applyBorder="1" applyAlignment="1" applyProtection="1">
      <alignment horizontal="left" vertical="center" wrapText="1"/>
      <protection locked="0"/>
    </xf>
    <xf numFmtId="0" fontId="10" fillId="7" borderId="33" xfId="0" applyFont="1" applyFill="1" applyBorder="1" applyAlignment="1" applyProtection="1">
      <alignment horizontal="left" vertical="center" wrapText="1"/>
      <protection locked="0"/>
    </xf>
    <xf numFmtId="0" fontId="10" fillId="7" borderId="26" xfId="0" applyFont="1" applyFill="1" applyBorder="1" applyAlignment="1" applyProtection="1">
      <alignment horizontal="left" vertical="center" wrapText="1"/>
      <protection locked="0"/>
    </xf>
    <xf numFmtId="0" fontId="10" fillId="7" borderId="7" xfId="0" applyFont="1" applyFill="1" applyBorder="1" applyAlignment="1" applyProtection="1">
      <alignment horizontal="left" vertical="center" wrapText="1"/>
      <protection locked="0"/>
    </xf>
    <xf numFmtId="0" fontId="10" fillId="7" borderId="27" xfId="0" applyFont="1" applyFill="1" applyBorder="1" applyAlignment="1" applyProtection="1">
      <alignment horizontal="left" vertical="center" wrapText="1"/>
      <protection locked="0"/>
    </xf>
    <xf numFmtId="0" fontId="0" fillId="7" borderId="2" xfId="0" applyFill="1" applyBorder="1" applyAlignment="1" applyProtection="1">
      <alignment horizontal="left"/>
      <protection locked="0"/>
    </xf>
    <xf numFmtId="16" fontId="0" fillId="7" borderId="2" xfId="0" applyNumberFormat="1" applyFill="1" applyBorder="1" applyProtection="1">
      <protection locked="0"/>
    </xf>
    <xf numFmtId="0" fontId="0" fillId="7" borderId="2" xfId="0" applyFill="1" applyBorder="1" applyProtection="1">
      <protection locked="0"/>
    </xf>
    <xf numFmtId="0" fontId="7" fillId="7" borderId="2" xfId="0" applyFont="1" applyFill="1" applyBorder="1" applyAlignment="1" applyProtection="1">
      <alignment horizontal="left"/>
      <protection locked="0"/>
    </xf>
    <xf numFmtId="0" fontId="0" fillId="6" borderId="0" xfId="0" applyFont="1" applyFill="1" applyBorder="1" applyAlignment="1" applyProtection="1">
      <alignment horizontal="center"/>
      <protection locked="0"/>
    </xf>
    <xf numFmtId="0" fontId="0" fillId="6" borderId="9" xfId="0" applyFont="1" applyFill="1" applyBorder="1" applyAlignment="1" applyProtection="1">
      <alignment horizontal="center" vertical="top" wrapText="1"/>
      <protection locked="0"/>
    </xf>
    <xf numFmtId="0" fontId="0" fillId="7" borderId="2" xfId="0" applyFill="1" applyBorder="1" applyAlignment="1" applyProtection="1">
      <alignment horizontal="center"/>
      <protection locked="0"/>
    </xf>
    <xf numFmtId="0" fontId="0" fillId="7" borderId="2" xfId="0" applyFill="1" applyBorder="1" applyAlignment="1" applyProtection="1">
      <alignment horizontal="right"/>
      <protection locked="0"/>
    </xf>
    <xf numFmtId="0" fontId="7" fillId="7" borderId="2" xfId="0" applyFont="1" applyFill="1" applyBorder="1" applyAlignment="1" applyProtection="1">
      <alignment horizontal="center"/>
      <protection locked="0"/>
    </xf>
    <xf numFmtId="0" fontId="4" fillId="7" borderId="2" xfId="0" applyFont="1" applyFill="1" applyBorder="1" applyAlignment="1" applyProtection="1">
      <alignment horizontal="right"/>
      <protection locked="0"/>
    </xf>
    <xf numFmtId="0" fontId="7" fillId="7" borderId="2" xfId="0" applyFont="1" applyFill="1" applyBorder="1" applyProtection="1">
      <protection locked="0"/>
    </xf>
    <xf numFmtId="0" fontId="0" fillId="7" borderId="1" xfId="0" applyFill="1" applyBorder="1" applyProtection="1">
      <protection locked="0"/>
    </xf>
    <xf numFmtId="0" fontId="1" fillId="10" borderId="3" xfId="0" applyFont="1" applyFill="1" applyBorder="1" applyAlignment="1">
      <alignment horizontal="right"/>
    </xf>
    <xf numFmtId="0" fontId="1" fillId="10" borderId="5" xfId="0" applyFont="1" applyFill="1" applyBorder="1" applyAlignment="1">
      <alignment horizontal="center" vertical="center"/>
    </xf>
    <xf numFmtId="0" fontId="3" fillId="10" borderId="5" xfId="0" applyFont="1" applyFill="1" applyBorder="1" applyAlignment="1">
      <alignment horizontal="center" vertical="center" wrapText="1"/>
    </xf>
    <xf numFmtId="0" fontId="1" fillId="10" borderId="5"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0" fillId="10" borderId="2" xfId="0" applyFill="1" applyBorder="1"/>
    <xf numFmtId="0" fontId="11" fillId="10" borderId="3" xfId="0" applyFont="1" applyFill="1" applyBorder="1" applyAlignment="1">
      <alignment horizontal="right"/>
    </xf>
    <xf numFmtId="0" fontId="1" fillId="10" borderId="4" xfId="0" applyFont="1" applyFill="1" applyBorder="1" applyAlignment="1">
      <alignment horizontal="center"/>
    </xf>
    <xf numFmtId="0" fontId="20" fillId="10" borderId="4" xfId="0" applyFont="1" applyFill="1" applyBorder="1" applyAlignment="1">
      <alignment horizontal="center"/>
    </xf>
    <xf numFmtId="0" fontId="1" fillId="10" borderId="2" xfId="0" applyFont="1" applyFill="1" applyBorder="1" applyAlignment="1">
      <alignment horizontal="center"/>
    </xf>
    <xf numFmtId="0" fontId="0" fillId="10" borderId="2" xfId="0" applyFill="1" applyBorder="1" applyAlignment="1">
      <alignment horizontal="center" vertical="center"/>
    </xf>
    <xf numFmtId="0" fontId="0" fillId="10" borderId="2" xfId="0" applyFill="1" applyBorder="1" applyAlignment="1">
      <alignment horizontal="center"/>
    </xf>
    <xf numFmtId="0" fontId="0" fillId="10" borderId="1" xfId="0" applyFill="1" applyBorder="1" applyAlignment="1">
      <alignment horizontal="center"/>
    </xf>
    <xf numFmtId="0" fontId="0" fillId="10" borderId="36" xfId="0" applyFill="1" applyBorder="1" applyAlignment="1">
      <alignment horizontal="center"/>
    </xf>
    <xf numFmtId="0" fontId="0" fillId="10" borderId="5" xfId="0" applyFill="1" applyBorder="1"/>
    <xf numFmtId="0" fontId="10" fillId="10" borderId="2" xfId="0" applyFont="1" applyFill="1" applyBorder="1" applyAlignment="1">
      <alignment horizontal="center"/>
    </xf>
    <xf numFmtId="0" fontId="1" fillId="7" borderId="46" xfId="0" applyNumberFormat="1" applyFont="1" applyFill="1" applyBorder="1" applyAlignment="1" applyProtection="1">
      <alignment horizontal="center" vertical="center"/>
      <protection locked="0"/>
    </xf>
    <xf numFmtId="9" fontId="0" fillId="7" borderId="49" xfId="1" applyFont="1" applyFill="1" applyBorder="1" applyAlignment="1" applyProtection="1">
      <alignment horizontal="center" vertical="center"/>
      <protection locked="0"/>
    </xf>
    <xf numFmtId="0" fontId="0" fillId="10" borderId="6" xfId="0" applyFill="1" applyBorder="1" applyAlignment="1" applyProtection="1">
      <alignment horizontal="center" vertical="center"/>
      <protection locked="0"/>
    </xf>
    <xf numFmtId="0" fontId="0" fillId="10" borderId="44" xfId="0" applyFill="1" applyBorder="1" applyAlignment="1" applyProtection="1">
      <alignment horizontal="center" vertical="center"/>
      <protection locked="0"/>
    </xf>
    <xf numFmtId="0" fontId="0" fillId="7" borderId="42" xfId="0" applyNumberFormat="1" applyFill="1" applyBorder="1" applyAlignment="1" applyProtection="1">
      <alignment horizontal="center" vertical="center"/>
      <protection locked="0"/>
    </xf>
    <xf numFmtId="0" fontId="0" fillId="7" borderId="43" xfId="0" applyNumberFormat="1" applyFill="1" applyBorder="1" applyAlignment="1" applyProtection="1">
      <alignment horizontal="center" vertical="center"/>
      <protection locked="0"/>
    </xf>
    <xf numFmtId="9" fontId="0" fillId="7" borderId="47" xfId="1" applyFont="1" applyFill="1" applyBorder="1" applyAlignment="1" applyProtection="1">
      <alignment horizontal="center" vertical="center"/>
      <protection locked="0"/>
    </xf>
    <xf numFmtId="9" fontId="0" fillId="7" borderId="48" xfId="1" applyFont="1" applyFill="1" applyBorder="1" applyAlignment="1" applyProtection="1">
      <alignment horizontal="center" vertical="center"/>
      <protection locked="0"/>
    </xf>
    <xf numFmtId="0" fontId="0" fillId="7" borderId="45" xfId="0" applyNumberFormat="1" applyFill="1" applyBorder="1" applyAlignment="1" applyProtection="1">
      <alignment horizontal="center" vertical="center"/>
      <protection locked="0"/>
    </xf>
    <xf numFmtId="0" fontId="0" fillId="10" borderId="47" xfId="0" applyFill="1" applyBorder="1" applyAlignment="1" applyProtection="1">
      <alignment horizontal="left" vertical="center"/>
      <protection locked="0"/>
    </xf>
    <xf numFmtId="0" fontId="0" fillId="10" borderId="48" xfId="0" applyFill="1" applyBorder="1" applyAlignment="1" applyProtection="1">
      <alignment horizontal="left" vertical="center"/>
      <protection locked="0"/>
    </xf>
    <xf numFmtId="0" fontId="0" fillId="10" borderId="49" xfId="0" applyFill="1" applyBorder="1" applyAlignment="1" applyProtection="1">
      <alignment horizontal="left" vertical="center"/>
      <protection locked="0"/>
    </xf>
    <xf numFmtId="0" fontId="1" fillId="10" borderId="2" xfId="0" applyFont="1" applyFill="1" applyBorder="1" applyAlignment="1" applyProtection="1">
      <alignment horizontal="center"/>
      <protection locked="0"/>
    </xf>
    <xf numFmtId="0" fontId="1" fillId="10" borderId="3" xfId="0" applyFont="1" applyFill="1" applyBorder="1" applyAlignment="1" applyProtection="1">
      <alignment horizontal="right"/>
      <protection locked="0"/>
    </xf>
    <xf numFmtId="16" fontId="0" fillId="7" borderId="2" xfId="0" applyNumberFormat="1" applyFill="1" applyBorder="1" applyAlignment="1" applyProtection="1">
      <alignment horizontal="right"/>
      <protection locked="0"/>
    </xf>
    <xf numFmtId="0" fontId="0" fillId="7" borderId="2" xfId="0" applyFill="1" applyBorder="1" applyAlignment="1" applyProtection="1">
      <alignment horizontal="center"/>
      <protection locked="0"/>
    </xf>
    <xf numFmtId="0" fontId="26" fillId="11" borderId="2" xfId="2" applyBorder="1" applyAlignment="1" applyProtection="1">
      <alignment horizontal="center"/>
      <protection locked="0"/>
    </xf>
    <xf numFmtId="9" fontId="0" fillId="0" borderId="2" xfId="1" applyFont="1" applyBorder="1" applyAlignment="1">
      <alignment horizontal="center" vertical="center"/>
    </xf>
    <xf numFmtId="0" fontId="1" fillId="10" borderId="28" xfId="0" applyFont="1" applyFill="1" applyBorder="1" applyAlignment="1">
      <alignment horizontal="right"/>
    </xf>
    <xf numFmtId="0" fontId="1" fillId="10" borderId="31" xfId="0" applyFont="1" applyFill="1" applyBorder="1" applyAlignment="1">
      <alignment horizontal="right"/>
    </xf>
    <xf numFmtId="0" fontId="0" fillId="7" borderId="6" xfId="0" applyFill="1" applyBorder="1" applyAlignment="1" applyProtection="1">
      <alignment horizontal="center"/>
      <protection locked="0"/>
    </xf>
    <xf numFmtId="0" fontId="0" fillId="7" borderId="4" xfId="0" applyFill="1" applyBorder="1" applyAlignment="1" applyProtection="1">
      <alignment horizontal="center"/>
      <protection locked="0"/>
    </xf>
    <xf numFmtId="0" fontId="16" fillId="5" borderId="0" xfId="0" applyFont="1" applyFill="1" applyAlignment="1">
      <alignment horizontal="center" vertical="center"/>
    </xf>
    <xf numFmtId="0" fontId="3" fillId="5" borderId="2" xfId="0" applyFont="1" applyFill="1" applyBorder="1" applyAlignment="1">
      <alignment horizontal="center" vertical="center"/>
    </xf>
    <xf numFmtId="0" fontId="1" fillId="10" borderId="2" xfId="0" applyFont="1" applyFill="1" applyBorder="1" applyAlignment="1">
      <alignment horizontal="center"/>
    </xf>
    <xf numFmtId="0" fontId="0" fillId="10" borderId="8" xfId="0" applyFont="1" applyFill="1" applyBorder="1" applyAlignment="1">
      <alignment horizontal="left" vertical="top" wrapText="1"/>
    </xf>
    <xf numFmtId="0" fontId="0" fillId="10" borderId="9" xfId="0" applyFont="1" applyFill="1" applyBorder="1" applyAlignment="1">
      <alignment horizontal="left" vertical="top" wrapText="1"/>
    </xf>
    <xf numFmtId="0" fontId="0" fillId="10" borderId="10" xfId="0" applyFont="1" applyFill="1" applyBorder="1" applyAlignment="1">
      <alignment horizontal="left" vertical="top" wrapText="1"/>
    </xf>
    <xf numFmtId="0" fontId="0" fillId="10" borderId="11" xfId="0" applyFont="1" applyFill="1" applyBorder="1" applyAlignment="1">
      <alignment horizontal="left" vertical="top" wrapText="1"/>
    </xf>
    <xf numFmtId="0" fontId="0" fillId="10" borderId="0" xfId="0" applyFont="1" applyFill="1" applyBorder="1" applyAlignment="1">
      <alignment horizontal="left" vertical="top" wrapText="1"/>
    </xf>
    <xf numFmtId="0" fontId="0" fillId="10" borderId="12" xfId="0" applyFont="1" applyFill="1" applyBorder="1" applyAlignment="1">
      <alignment horizontal="left" vertical="top" wrapText="1"/>
    </xf>
    <xf numFmtId="0" fontId="0" fillId="10" borderId="23" xfId="0" applyFont="1" applyFill="1" applyBorder="1" applyAlignment="1">
      <alignment horizontal="left" vertical="top" wrapText="1"/>
    </xf>
    <xf numFmtId="0" fontId="0" fillId="10" borderId="24" xfId="0" applyFont="1" applyFill="1" applyBorder="1" applyAlignment="1">
      <alignment horizontal="left" vertical="top" wrapText="1"/>
    </xf>
    <xf numFmtId="0" fontId="0" fillId="10" borderId="25" xfId="0" applyFont="1" applyFill="1" applyBorder="1" applyAlignment="1">
      <alignment horizontal="left" vertical="top" wrapText="1"/>
    </xf>
    <xf numFmtId="0" fontId="18" fillId="9" borderId="3" xfId="0" applyFont="1" applyFill="1" applyBorder="1" applyAlignment="1">
      <alignment horizontal="center"/>
    </xf>
    <xf numFmtId="0" fontId="18" fillId="9" borderId="6" xfId="0" applyFont="1" applyFill="1" applyBorder="1" applyAlignment="1">
      <alignment horizontal="center"/>
    </xf>
    <xf numFmtId="0" fontId="24" fillId="0" borderId="2" xfId="0" applyFont="1" applyBorder="1" applyAlignment="1">
      <alignment horizontal="center" vertical="center"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0" xfId="0" applyBorder="1" applyAlignment="1">
      <alignment horizontal="left" vertical="top" wrapText="1"/>
    </xf>
    <xf numFmtId="0" fontId="0" fillId="0" borderId="1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1" fillId="10" borderId="2" xfId="0" applyFont="1" applyFill="1" applyBorder="1" applyAlignment="1" applyProtection="1">
      <alignment horizontal="center"/>
      <protection locked="0"/>
    </xf>
    <xf numFmtId="0" fontId="0" fillId="7" borderId="2" xfId="0" applyFill="1" applyBorder="1" applyAlignment="1" applyProtection="1">
      <alignment horizontal="center"/>
      <protection locked="0"/>
    </xf>
    <xf numFmtId="0" fontId="9" fillId="4" borderId="18" xfId="0" applyFont="1" applyFill="1" applyBorder="1" applyAlignment="1" applyProtection="1">
      <alignment horizontal="center" vertical="center"/>
      <protection locked="0"/>
    </xf>
    <xf numFmtId="0" fontId="9" fillId="4" borderId="32" xfId="0" applyFont="1" applyFill="1" applyBorder="1" applyAlignment="1" applyProtection="1">
      <alignment horizontal="center" vertical="center"/>
      <protection locked="0"/>
    </xf>
    <xf numFmtId="0" fontId="6" fillId="2" borderId="18" xfId="0" applyFont="1" applyFill="1" applyBorder="1" applyAlignment="1" applyProtection="1">
      <alignment horizontal="center" vertical="center"/>
      <protection locked="0"/>
    </xf>
    <xf numFmtId="0" fontId="6" fillId="2" borderId="32" xfId="0" applyFont="1" applyFill="1" applyBorder="1" applyAlignment="1" applyProtection="1">
      <alignment horizontal="center" vertical="center"/>
      <protection locked="0"/>
    </xf>
    <xf numFmtId="0" fontId="6" fillId="2" borderId="19" xfId="0" applyFont="1" applyFill="1" applyBorder="1" applyAlignment="1" applyProtection="1">
      <alignment horizontal="center" vertical="center"/>
      <protection locked="0"/>
    </xf>
    <xf numFmtId="0" fontId="0" fillId="8" borderId="20" xfId="0" applyFill="1" applyBorder="1" applyAlignment="1" applyProtection="1">
      <alignment horizontal="left" vertical="top" wrapText="1"/>
      <protection locked="0"/>
    </xf>
    <xf numFmtId="0" fontId="0" fillId="8" borderId="21" xfId="0" applyFill="1" applyBorder="1" applyAlignment="1" applyProtection="1">
      <alignment horizontal="left" vertical="top" wrapText="1"/>
      <protection locked="0"/>
    </xf>
    <xf numFmtId="0" fontId="0" fillId="8" borderId="37" xfId="0" applyFill="1" applyBorder="1" applyAlignment="1" applyProtection="1">
      <alignment horizontal="left" vertical="top" wrapText="1"/>
      <protection locked="0"/>
    </xf>
    <xf numFmtId="0" fontId="0" fillId="8" borderId="22" xfId="0" applyFill="1" applyBorder="1" applyAlignment="1" applyProtection="1">
      <alignment horizontal="left" vertical="top" wrapText="1"/>
      <protection locked="0"/>
    </xf>
    <xf numFmtId="0" fontId="0" fillId="8" borderId="13" xfId="0" applyFill="1" applyBorder="1" applyAlignment="1" applyProtection="1">
      <alignment horizontal="left" vertical="top" wrapText="1"/>
      <protection locked="0"/>
    </xf>
    <xf numFmtId="0" fontId="0" fillId="8" borderId="2" xfId="0" applyFill="1" applyBorder="1" applyAlignment="1" applyProtection="1">
      <alignment horizontal="left" vertical="top" wrapText="1"/>
      <protection locked="0"/>
    </xf>
    <xf numFmtId="0" fontId="0" fillId="8" borderId="3" xfId="0" applyFill="1" applyBorder="1" applyAlignment="1" applyProtection="1">
      <alignment horizontal="left" vertical="top" wrapText="1"/>
      <protection locked="0"/>
    </xf>
    <xf numFmtId="0" fontId="0" fillId="8" borderId="14" xfId="0" applyFill="1" applyBorder="1" applyAlignment="1" applyProtection="1">
      <alignment horizontal="left" vertical="top" wrapText="1"/>
      <protection locked="0"/>
    </xf>
    <xf numFmtId="0" fontId="0" fillId="8" borderId="15" xfId="0" applyFill="1" applyBorder="1" applyAlignment="1" applyProtection="1">
      <alignment horizontal="left" vertical="top" wrapText="1"/>
      <protection locked="0"/>
    </xf>
    <xf numFmtId="0" fontId="0" fillId="8" borderId="16" xfId="0" applyFill="1" applyBorder="1" applyAlignment="1" applyProtection="1">
      <alignment horizontal="left" vertical="top" wrapText="1"/>
      <protection locked="0"/>
    </xf>
    <xf numFmtId="0" fontId="0" fillId="8" borderId="38" xfId="0" applyFill="1" applyBorder="1" applyAlignment="1" applyProtection="1">
      <alignment horizontal="left" vertical="top" wrapText="1"/>
      <protection locked="0"/>
    </xf>
    <xf numFmtId="0" fontId="0" fillId="8" borderId="17" xfId="0" applyFill="1" applyBorder="1" applyAlignment="1" applyProtection="1">
      <alignment horizontal="left" vertical="top" wrapText="1"/>
      <protection locked="0"/>
    </xf>
    <xf numFmtId="0" fontId="1" fillId="5" borderId="2" xfId="0" applyFont="1" applyFill="1" applyBorder="1" applyAlignment="1" applyProtection="1">
      <alignment horizontal="center"/>
      <protection locked="0"/>
    </xf>
    <xf numFmtId="0" fontId="1" fillId="10" borderId="3" xfId="0" applyFont="1" applyFill="1" applyBorder="1" applyAlignment="1" applyProtection="1">
      <alignment horizontal="center"/>
      <protection locked="0"/>
    </xf>
    <xf numFmtId="0" fontId="1" fillId="10" borderId="6" xfId="0" applyFont="1" applyFill="1" applyBorder="1" applyAlignment="1" applyProtection="1">
      <alignment horizontal="center"/>
      <protection locked="0"/>
    </xf>
    <xf numFmtId="0" fontId="1" fillId="10" borderId="4" xfId="0" applyFont="1" applyFill="1" applyBorder="1" applyAlignment="1" applyProtection="1">
      <alignment horizontal="center"/>
      <protection locked="0"/>
    </xf>
    <xf numFmtId="0" fontId="11" fillId="0" borderId="0" xfId="0" applyFont="1" applyFill="1" applyBorder="1" applyAlignment="1" applyProtection="1">
      <alignment horizontal="right"/>
      <protection locked="0"/>
    </xf>
    <xf numFmtId="0" fontId="1" fillId="5" borderId="3" xfId="0" applyFont="1" applyFill="1" applyBorder="1" applyAlignment="1" applyProtection="1">
      <alignment horizontal="center"/>
      <protection locked="0"/>
    </xf>
    <xf numFmtId="0" fontId="1" fillId="5" borderId="6" xfId="0" applyFont="1" applyFill="1" applyBorder="1" applyAlignment="1" applyProtection="1">
      <alignment horizontal="center"/>
      <protection locked="0"/>
    </xf>
    <xf numFmtId="0" fontId="1" fillId="5" borderId="4" xfId="0" applyFont="1" applyFill="1" applyBorder="1" applyAlignment="1" applyProtection="1">
      <alignment horizontal="center"/>
      <protection locked="0"/>
    </xf>
    <xf numFmtId="0" fontId="1" fillId="5" borderId="39" xfId="0" applyFont="1" applyFill="1" applyBorder="1" applyAlignment="1" applyProtection="1">
      <alignment horizontal="center"/>
      <protection locked="0"/>
    </xf>
    <xf numFmtId="0" fontId="1" fillId="5" borderId="40" xfId="0" applyFont="1" applyFill="1" applyBorder="1" applyAlignment="1" applyProtection="1">
      <alignment horizontal="center"/>
      <protection locked="0"/>
    </xf>
    <xf numFmtId="0" fontId="1" fillId="5" borderId="41" xfId="0" applyFont="1" applyFill="1" applyBorder="1" applyAlignment="1" applyProtection="1">
      <alignment horizontal="center"/>
      <protection locked="0"/>
    </xf>
    <xf numFmtId="0" fontId="10" fillId="10" borderId="30" xfId="0" applyFont="1" applyFill="1" applyBorder="1" applyAlignment="1" applyProtection="1">
      <alignment horizontal="left" vertical="center" wrapText="1"/>
      <protection locked="0"/>
    </xf>
    <xf numFmtId="0" fontId="10" fillId="10" borderId="0" xfId="0" applyFont="1" applyFill="1" applyBorder="1" applyAlignment="1" applyProtection="1">
      <alignment horizontal="left" vertical="center" wrapText="1"/>
      <protection locked="0"/>
    </xf>
    <xf numFmtId="0" fontId="10" fillId="10" borderId="33" xfId="0" applyFont="1" applyFill="1" applyBorder="1" applyAlignment="1" applyProtection="1">
      <alignment horizontal="left" vertical="center" wrapText="1"/>
      <protection locked="0"/>
    </xf>
    <xf numFmtId="0" fontId="10" fillId="10" borderId="28" xfId="0" applyFont="1" applyFill="1" applyBorder="1" applyAlignment="1" applyProtection="1">
      <alignment horizontal="center" vertical="center" wrapText="1"/>
      <protection locked="0"/>
    </xf>
    <xf numFmtId="0" fontId="10" fillId="10" borderId="31" xfId="0" applyFont="1" applyFill="1" applyBorder="1" applyAlignment="1" applyProtection="1">
      <alignment horizontal="center" vertical="center" wrapText="1"/>
      <protection locked="0"/>
    </xf>
    <xf numFmtId="0" fontId="10" fillId="10" borderId="29" xfId="0" applyFont="1" applyFill="1" applyBorder="1" applyAlignment="1" applyProtection="1">
      <alignment horizontal="center" vertical="center" wrapText="1"/>
      <protection locked="0"/>
    </xf>
    <xf numFmtId="0" fontId="10" fillId="10" borderId="26" xfId="0" applyFont="1" applyFill="1" applyBorder="1" applyAlignment="1" applyProtection="1">
      <alignment horizontal="center" vertical="center" wrapText="1"/>
      <protection locked="0"/>
    </xf>
    <xf numFmtId="0" fontId="10" fillId="10" borderId="7" xfId="0" applyFont="1" applyFill="1" applyBorder="1" applyAlignment="1" applyProtection="1">
      <alignment horizontal="center" vertical="center" wrapText="1"/>
      <protection locked="0"/>
    </xf>
    <xf numFmtId="0" fontId="10" fillId="10" borderId="27" xfId="0" applyFont="1" applyFill="1" applyBorder="1" applyAlignment="1" applyProtection="1">
      <alignment horizontal="center" vertical="center" wrapText="1"/>
      <protection locked="0"/>
    </xf>
    <xf numFmtId="0" fontId="1" fillId="10" borderId="2" xfId="0" applyFont="1" applyFill="1" applyBorder="1" applyAlignment="1" applyProtection="1">
      <alignment horizontal="center" wrapText="1"/>
      <protection locked="0"/>
    </xf>
    <xf numFmtId="0" fontId="1" fillId="5" borderId="42" xfId="0" applyFont="1" applyFill="1" applyBorder="1" applyAlignment="1" applyProtection="1">
      <alignment horizontal="center"/>
      <protection locked="0"/>
    </xf>
    <xf numFmtId="0" fontId="1" fillId="5" borderId="43" xfId="0" applyFont="1" applyFill="1" applyBorder="1" applyAlignment="1" applyProtection="1">
      <alignment horizontal="center"/>
      <protection locked="0"/>
    </xf>
    <xf numFmtId="0" fontId="1" fillId="10" borderId="50" xfId="0" applyFont="1" applyFill="1" applyBorder="1" applyAlignment="1" applyProtection="1">
      <alignment horizontal="center"/>
      <protection locked="0"/>
    </xf>
    <xf numFmtId="0" fontId="1" fillId="10" borderId="31" xfId="0" applyFont="1" applyFill="1" applyBorder="1" applyAlignment="1" applyProtection="1">
      <alignment horizontal="center"/>
      <protection locked="0"/>
    </xf>
    <xf numFmtId="0" fontId="1" fillId="10" borderId="51" xfId="0" applyFont="1" applyFill="1" applyBorder="1" applyAlignment="1" applyProtection="1">
      <alignment horizontal="center"/>
      <protection locked="0"/>
    </xf>
    <xf numFmtId="0" fontId="1" fillId="7" borderId="39" xfId="0" applyNumberFormat="1" applyFont="1" applyFill="1" applyBorder="1" applyAlignment="1" applyProtection="1">
      <alignment horizontal="center"/>
      <protection locked="0"/>
    </xf>
    <xf numFmtId="0" fontId="1" fillId="7" borderId="40" xfId="0" applyNumberFormat="1" applyFont="1" applyFill="1" applyBorder="1" applyAlignment="1" applyProtection="1">
      <alignment horizontal="center"/>
      <protection locked="0"/>
    </xf>
    <xf numFmtId="0" fontId="1" fillId="7" borderId="41" xfId="0" applyNumberFormat="1" applyFont="1" applyFill="1" applyBorder="1" applyAlignment="1" applyProtection="1">
      <alignment horizontal="center"/>
      <protection locked="0"/>
    </xf>
    <xf numFmtId="0" fontId="10" fillId="8" borderId="0" xfId="0" applyFont="1" applyFill="1" applyBorder="1" applyAlignment="1" applyProtection="1">
      <alignment horizontal="center" vertical="center" wrapText="1"/>
      <protection locked="0"/>
    </xf>
    <xf numFmtId="0" fontId="1" fillId="5" borderId="3" xfId="0" applyFont="1" applyFill="1" applyBorder="1" applyAlignment="1" applyProtection="1">
      <alignment horizontal="center" vertical="center"/>
      <protection locked="0"/>
    </xf>
    <xf numFmtId="0" fontId="1" fillId="5" borderId="6" xfId="0" applyFont="1" applyFill="1" applyBorder="1" applyAlignment="1" applyProtection="1">
      <alignment horizontal="center" vertical="center"/>
      <protection locked="0"/>
    </xf>
    <xf numFmtId="0" fontId="1" fillId="5" borderId="4" xfId="0" applyFont="1" applyFill="1" applyBorder="1" applyAlignment="1" applyProtection="1">
      <alignment horizontal="center" vertical="center"/>
      <protection locked="0"/>
    </xf>
    <xf numFmtId="0" fontId="1" fillId="10" borderId="30" xfId="0" applyFont="1" applyFill="1" applyBorder="1" applyAlignment="1" applyProtection="1">
      <alignment horizontal="right"/>
      <protection locked="0"/>
    </xf>
    <xf numFmtId="0" fontId="1" fillId="10" borderId="0" xfId="0" applyFont="1" applyFill="1" applyBorder="1" applyAlignment="1" applyProtection="1">
      <alignment horizontal="right"/>
      <protection locked="0"/>
    </xf>
    <xf numFmtId="0" fontId="1" fillId="10" borderId="34" xfId="0" applyFont="1" applyFill="1" applyBorder="1" applyAlignment="1" applyProtection="1">
      <alignment horizontal="center"/>
      <protection locked="0"/>
    </xf>
    <xf numFmtId="0" fontId="1" fillId="10" borderId="9" xfId="0" applyFont="1" applyFill="1" applyBorder="1" applyAlignment="1" applyProtection="1">
      <alignment horizontal="center"/>
      <protection locked="0"/>
    </xf>
    <xf numFmtId="0" fontId="1" fillId="10" borderId="34" xfId="0" applyFont="1" applyFill="1" applyBorder="1" applyAlignment="1" applyProtection="1">
      <alignment horizontal="right"/>
      <protection locked="0"/>
    </xf>
    <xf numFmtId="0" fontId="1" fillId="10" borderId="9" xfId="0" applyFont="1" applyFill="1" applyBorder="1" applyAlignment="1" applyProtection="1">
      <alignment horizontal="right"/>
      <protection locked="0"/>
    </xf>
    <xf numFmtId="0" fontId="1" fillId="5" borderId="28" xfId="0" applyFont="1" applyFill="1" applyBorder="1" applyAlignment="1" applyProtection="1">
      <alignment horizontal="center"/>
      <protection locked="0"/>
    </xf>
    <xf numFmtId="0" fontId="1" fillId="5" borderId="31" xfId="0" applyFont="1" applyFill="1" applyBorder="1" applyAlignment="1" applyProtection="1">
      <alignment horizontal="center"/>
      <protection locked="0"/>
    </xf>
    <xf numFmtId="0" fontId="1" fillId="5" borderId="29" xfId="0" applyFont="1" applyFill="1" applyBorder="1" applyAlignment="1" applyProtection="1">
      <alignment horizontal="center"/>
      <protection locked="0"/>
    </xf>
    <xf numFmtId="0" fontId="10" fillId="10" borderId="28" xfId="0" applyFont="1" applyFill="1" applyBorder="1" applyAlignment="1" applyProtection="1">
      <alignment horizontal="left" vertical="center" wrapText="1"/>
      <protection locked="0"/>
    </xf>
    <xf numFmtId="0" fontId="10" fillId="10" borderId="31" xfId="0" applyFont="1" applyFill="1" applyBorder="1" applyAlignment="1" applyProtection="1">
      <alignment horizontal="left" vertical="center" wrapText="1"/>
      <protection locked="0"/>
    </xf>
    <xf numFmtId="0" fontId="10" fillId="10" borderId="29" xfId="0" applyFont="1" applyFill="1" applyBorder="1" applyAlignment="1" applyProtection="1">
      <alignment horizontal="left" vertical="center" wrapText="1"/>
      <protection locked="0"/>
    </xf>
    <xf numFmtId="0" fontId="10" fillId="10" borderId="3" xfId="0" applyFont="1" applyFill="1" applyBorder="1" applyAlignment="1" applyProtection="1">
      <alignment horizontal="right" wrapText="1"/>
      <protection locked="0"/>
    </xf>
    <xf numFmtId="0" fontId="10" fillId="10" borderId="6" xfId="0" applyFont="1" applyFill="1" applyBorder="1" applyAlignment="1" applyProtection="1">
      <alignment horizontal="right" wrapText="1"/>
      <protection locked="0"/>
    </xf>
    <xf numFmtId="0" fontId="0" fillId="10" borderId="3" xfId="0" applyFont="1" applyFill="1" applyBorder="1" applyAlignment="1" applyProtection="1">
      <alignment horizontal="center"/>
      <protection locked="0"/>
    </xf>
    <xf numFmtId="0" fontId="0" fillId="10" borderId="4" xfId="0" applyFont="1" applyFill="1" applyBorder="1" applyAlignment="1" applyProtection="1">
      <alignment horizontal="center"/>
      <protection locked="0"/>
    </xf>
    <xf numFmtId="0" fontId="1" fillId="10" borderId="3" xfId="0" applyFont="1" applyFill="1" applyBorder="1" applyAlignment="1" applyProtection="1">
      <alignment horizontal="right"/>
      <protection locked="0"/>
    </xf>
    <xf numFmtId="0" fontId="1" fillId="10" borderId="6" xfId="0" applyFont="1" applyFill="1" applyBorder="1" applyAlignment="1" applyProtection="1">
      <alignment horizontal="right"/>
      <protection locked="0"/>
    </xf>
    <xf numFmtId="0" fontId="1" fillId="10" borderId="4" xfId="0" applyFont="1" applyFill="1" applyBorder="1" applyAlignment="1" applyProtection="1">
      <alignment horizontal="right"/>
      <protection locked="0"/>
    </xf>
    <xf numFmtId="0" fontId="10" fillId="7" borderId="28" xfId="0" applyFont="1" applyFill="1" applyBorder="1" applyAlignment="1" applyProtection="1">
      <alignment horizontal="left" vertical="center" wrapText="1"/>
      <protection locked="0"/>
    </xf>
    <xf numFmtId="0" fontId="10" fillId="7" borderId="31" xfId="0" applyFont="1" applyFill="1" applyBorder="1" applyAlignment="1" applyProtection="1">
      <alignment horizontal="left" vertical="center" wrapText="1"/>
      <protection locked="0"/>
    </xf>
    <xf numFmtId="0" fontId="10" fillId="7" borderId="29" xfId="0" applyFont="1" applyFill="1" applyBorder="1" applyAlignment="1" applyProtection="1">
      <alignment horizontal="left" vertical="center" wrapText="1"/>
      <protection locked="0"/>
    </xf>
    <xf numFmtId="0" fontId="1" fillId="5" borderId="3" xfId="0" applyFont="1" applyFill="1" applyBorder="1" applyAlignment="1" applyProtection="1">
      <alignment horizontal="center" vertical="center" wrapText="1"/>
      <protection locked="0"/>
    </xf>
    <xf numFmtId="0" fontId="1" fillId="5" borderId="6" xfId="0" applyFont="1" applyFill="1" applyBorder="1" applyAlignment="1" applyProtection="1">
      <alignment horizontal="center" vertical="center" wrapText="1"/>
      <protection locked="0"/>
    </xf>
    <xf numFmtId="0" fontId="1" fillId="5" borderId="4" xfId="0" applyFont="1" applyFill="1" applyBorder="1" applyAlignment="1" applyProtection="1">
      <alignment horizontal="center" vertical="center" wrapText="1"/>
      <protection locked="0"/>
    </xf>
    <xf numFmtId="0" fontId="11" fillId="10" borderId="26" xfId="0" applyFont="1" applyFill="1" applyBorder="1" applyAlignment="1" applyProtection="1">
      <alignment horizontal="right"/>
      <protection locked="0"/>
    </xf>
    <xf numFmtId="0" fontId="11" fillId="10" borderId="7" xfId="0" applyFont="1" applyFill="1" applyBorder="1" applyAlignment="1" applyProtection="1">
      <alignment horizontal="right"/>
      <protection locked="0"/>
    </xf>
    <xf numFmtId="0" fontId="11" fillId="10" borderId="27" xfId="0" applyFont="1" applyFill="1" applyBorder="1" applyAlignment="1" applyProtection="1">
      <alignment horizontal="right"/>
      <protection locked="0"/>
    </xf>
    <xf numFmtId="0" fontId="0" fillId="0" borderId="20"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2" xfId="0" applyBorder="1" applyAlignment="1" applyProtection="1">
      <alignment horizontal="left" vertical="top" wrapText="1"/>
      <protection locked="0"/>
    </xf>
    <xf numFmtId="0" fontId="0" fillId="0" borderId="13" xfId="0" applyBorder="1" applyAlignment="1" applyProtection="1">
      <alignment horizontal="left" vertical="top" wrapText="1"/>
      <protection locked="0"/>
    </xf>
    <xf numFmtId="0" fontId="0" fillId="0" borderId="2" xfId="0" applyBorder="1" applyAlignment="1" applyProtection="1">
      <alignment horizontal="left" vertical="top" wrapText="1"/>
      <protection locked="0"/>
    </xf>
    <xf numFmtId="0" fontId="0" fillId="0" borderId="14"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16" xfId="0" applyBorder="1" applyAlignment="1" applyProtection="1">
      <alignment horizontal="left" vertical="top" wrapText="1"/>
      <protection locked="0"/>
    </xf>
    <xf numFmtId="0" fontId="0" fillId="0" borderId="17" xfId="0" applyBorder="1" applyAlignment="1" applyProtection="1">
      <alignment horizontal="left" vertical="top" wrapText="1"/>
      <protection locked="0"/>
    </xf>
    <xf numFmtId="0" fontId="25" fillId="7" borderId="2" xfId="0" applyFont="1" applyFill="1" applyBorder="1" applyAlignment="1" applyProtection="1">
      <alignment horizontal="left"/>
      <protection locked="0"/>
    </xf>
  </cellXfs>
  <cellStyles count="3">
    <cellStyle name="20% - Accent2" xfId="2" builtinId="34"/>
    <cellStyle name="Normal" xfId="0" builtinId="0"/>
    <cellStyle name="Percent" xfId="1" builtinId="5"/>
  </cellStyles>
  <dxfs count="16">
    <dxf>
      <font>
        <b val="0"/>
        <i/>
        <color theme="6" tint="-0.24994659260841701"/>
      </font>
    </dxf>
    <dxf>
      <font>
        <b val="0"/>
        <i/>
        <color theme="6" tint="-0.24994659260841701"/>
      </font>
    </dxf>
    <dxf>
      <font>
        <b val="0"/>
        <i/>
        <color theme="6" tint="-0.24994659260841701"/>
      </font>
    </dxf>
    <dxf>
      <font>
        <b val="0"/>
        <i/>
        <color theme="6" tint="-0.24994659260841701"/>
      </font>
    </dxf>
    <dxf>
      <font>
        <b val="0"/>
        <i/>
        <color theme="6" tint="-0.24994659260841701"/>
      </font>
    </dxf>
    <dxf>
      <fill>
        <patternFill>
          <bgColor rgb="FF00B050"/>
        </patternFill>
      </fill>
    </dxf>
    <dxf>
      <fill>
        <patternFill>
          <bgColor rgb="FFFFFF00"/>
        </patternFill>
      </fill>
    </dxf>
    <dxf>
      <fill>
        <patternFill>
          <bgColor rgb="FFFF0000"/>
        </patternFill>
      </fill>
    </dxf>
    <dxf>
      <font>
        <b val="0"/>
        <i/>
        <color theme="6" tint="-0.24994659260841701"/>
      </font>
    </dxf>
    <dxf>
      <font>
        <b val="0"/>
        <i/>
        <color theme="6" tint="-0.24994659260841701"/>
      </font>
    </dxf>
    <dxf>
      <font>
        <b val="0"/>
        <i/>
        <color theme="6" tint="-0.24994659260841701"/>
      </font>
    </dxf>
    <dxf>
      <font>
        <b val="0"/>
        <i/>
        <color theme="6" tint="-0.24994659260841701"/>
      </font>
    </dxf>
    <dxf>
      <font>
        <b val="0"/>
        <i/>
        <color theme="6" tint="-0.24994659260841701"/>
      </font>
    </dxf>
    <dxf>
      <font>
        <b val="0"/>
        <i/>
        <color theme="6" tint="-0.24994659260841701"/>
      </font>
    </dxf>
    <dxf>
      <font>
        <b val="0"/>
        <i/>
        <color theme="6" tint="-0.24994659260841701"/>
      </font>
    </dxf>
    <dxf>
      <font>
        <b val="0"/>
        <i/>
        <color theme="6" tint="-0.24994659260841701"/>
      </font>
    </dxf>
  </dxfs>
  <tableStyles count="0" defaultTableStyle="TableStyleMedium2" defaultPivotStyle="PivotStyleLight16"/>
  <colors>
    <mruColors>
      <color rgb="FF800000"/>
      <color rgb="FF5DD5FF"/>
      <color rgb="FFAF4C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9</xdr:col>
      <xdr:colOff>304800</xdr:colOff>
      <xdr:row>0</xdr:row>
      <xdr:rowOff>95250</xdr:rowOff>
    </xdr:from>
    <xdr:to>
      <xdr:col>10</xdr:col>
      <xdr:colOff>295275</xdr:colOff>
      <xdr:row>0</xdr:row>
      <xdr:rowOff>695325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19875" y="95250"/>
          <a:ext cx="600075" cy="600075"/>
        </a:xfrm>
        <a:prstGeom prst="rect">
          <a:avLst/>
        </a:prstGeom>
      </xdr:spPr>
    </xdr:pic>
    <xdr:clientData/>
  </xdr:twoCellAnchor>
  <xdr:twoCellAnchor editAs="oneCell">
    <xdr:from>
      <xdr:col>0</xdr:col>
      <xdr:colOff>66675</xdr:colOff>
      <xdr:row>0</xdr:row>
      <xdr:rowOff>180976</xdr:rowOff>
    </xdr:from>
    <xdr:to>
      <xdr:col>1</xdr:col>
      <xdr:colOff>340542</xdr:colOff>
      <xdr:row>0</xdr:row>
      <xdr:rowOff>638176</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180976"/>
          <a:ext cx="1416867" cy="457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590550</xdr:colOff>
      <xdr:row>0</xdr:row>
      <xdr:rowOff>0</xdr:rowOff>
    </xdr:from>
    <xdr:to>
      <xdr:col>2</xdr:col>
      <xdr:colOff>276225</xdr:colOff>
      <xdr:row>3</xdr:row>
      <xdr:rowOff>8856</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0550" y="0"/>
          <a:ext cx="2447925" cy="789906"/>
        </a:xfrm>
        <a:prstGeom prst="rect">
          <a:avLst/>
        </a:prstGeom>
      </xdr:spPr>
    </xdr:pic>
    <xdr:clientData/>
  </xdr:twoCellAnchor>
  <xdr:twoCellAnchor>
    <xdr:from>
      <xdr:col>5</xdr:col>
      <xdr:colOff>714375</xdr:colOff>
      <xdr:row>0</xdr:row>
      <xdr:rowOff>85725</xdr:rowOff>
    </xdr:from>
    <xdr:to>
      <xdr:col>6</xdr:col>
      <xdr:colOff>19383</xdr:colOff>
      <xdr:row>4</xdr:row>
      <xdr:rowOff>4026</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000" y="85725"/>
          <a:ext cx="686133" cy="8898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104441</xdr:colOff>
      <xdr:row>0</xdr:row>
      <xdr:rowOff>0</xdr:rowOff>
    </xdr:from>
    <xdr:to>
      <xdr:col>19</xdr:col>
      <xdr:colOff>552449</xdr:colOff>
      <xdr:row>1</xdr:row>
      <xdr:rowOff>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58166" y="0"/>
          <a:ext cx="448008" cy="581025"/>
        </a:xfrm>
        <a:prstGeom prst="rect">
          <a:avLst/>
        </a:prstGeom>
      </xdr:spPr>
    </xdr:pic>
    <xdr:clientData/>
  </xdr:twoCellAnchor>
  <xdr:twoCellAnchor editAs="oneCell">
    <xdr:from>
      <xdr:col>17</xdr:col>
      <xdr:colOff>57151</xdr:colOff>
      <xdr:row>0</xdr:row>
      <xdr:rowOff>190500</xdr:rowOff>
    </xdr:from>
    <xdr:to>
      <xdr:col>19</xdr:col>
      <xdr:colOff>64507</xdr:colOff>
      <xdr:row>0</xdr:row>
      <xdr:rowOff>457200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1726" y="190500"/>
          <a:ext cx="826506" cy="266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66675</xdr:colOff>
      <xdr:row>0</xdr:row>
      <xdr:rowOff>142875</xdr:rowOff>
    </xdr:from>
    <xdr:to>
      <xdr:col>16</xdr:col>
      <xdr:colOff>381000</xdr:colOff>
      <xdr:row>0</xdr:row>
      <xdr:rowOff>441011</xdr:rowOff>
    </xdr:to>
    <xdr:pic>
      <xdr:nvPicPr>
        <xdr:cNvPr id="2" name="Picture 1">
          <a:extLst>
            <a:ext uri="{FF2B5EF4-FFF2-40B4-BE49-F238E27FC236}">
              <a16:creationId xmlns:a16="http://schemas.microsoft.com/office/drawing/2014/main" id="{A63CCAD8-E511-40CD-8C29-A54ADBD36C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86950" y="142875"/>
          <a:ext cx="923925" cy="298136"/>
        </a:xfrm>
        <a:prstGeom prst="rect">
          <a:avLst/>
        </a:prstGeom>
      </xdr:spPr>
    </xdr:pic>
    <xdr:clientData/>
  </xdr:twoCellAnchor>
  <xdr:twoCellAnchor>
    <xdr:from>
      <xdr:col>17</xdr:col>
      <xdr:colOff>0</xdr:colOff>
      <xdr:row>0</xdr:row>
      <xdr:rowOff>0</xdr:rowOff>
    </xdr:from>
    <xdr:to>
      <xdr:col>17</xdr:col>
      <xdr:colOff>448008</xdr:colOff>
      <xdr:row>1</xdr:row>
      <xdr:rowOff>0</xdr:rowOff>
    </xdr:to>
    <xdr:pic>
      <xdr:nvPicPr>
        <xdr:cNvPr id="3" name="Picture 2">
          <a:extLst>
            <a:ext uri="{FF2B5EF4-FFF2-40B4-BE49-F238E27FC236}">
              <a16:creationId xmlns:a16="http://schemas.microsoft.com/office/drawing/2014/main" id="{D651E6B8-8695-4E19-8743-73CC21C4657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72800" y="0"/>
          <a:ext cx="448008" cy="5810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0"/>
  <sheetViews>
    <sheetView showGridLines="0" tabSelected="1" topLeftCell="A4" zoomScaleNormal="100" workbookViewId="0">
      <selection activeCell="A29" sqref="A24:B29"/>
    </sheetView>
  </sheetViews>
  <sheetFormatPr defaultRowHeight="15" x14ac:dyDescent="0.25"/>
  <cols>
    <col min="1" max="1" width="17.140625" customWidth="1"/>
    <col min="2" max="2" width="10.28515625" customWidth="1"/>
    <col min="3" max="3" width="10.7109375" customWidth="1"/>
    <col min="4" max="4" width="9.7109375" customWidth="1"/>
    <col min="5" max="5" width="9.140625" customWidth="1"/>
    <col min="6" max="6" width="10.42578125" style="73" customWidth="1"/>
    <col min="8" max="8" width="7.140625" customWidth="1"/>
    <col min="9" max="9" width="17.140625" customWidth="1"/>
    <col min="12" max="12" width="10.5703125" customWidth="1"/>
    <col min="13" max="13" width="9.7109375" customWidth="1"/>
    <col min="14" max="14" width="11.140625" customWidth="1"/>
    <col min="15" max="15" width="16.28515625" customWidth="1"/>
  </cols>
  <sheetData>
    <row r="1" spans="1:15" ht="60.75" customHeight="1" x14ac:dyDescent="0.25">
      <c r="A1" s="220" t="s">
        <v>31</v>
      </c>
      <c r="B1" s="220"/>
      <c r="C1" s="220"/>
      <c r="D1" s="220"/>
      <c r="E1" s="220"/>
      <c r="F1" s="220"/>
      <c r="G1" s="220"/>
      <c r="H1" s="220"/>
      <c r="I1" s="220"/>
      <c r="J1" s="220"/>
      <c r="K1" s="220"/>
      <c r="L1" s="82"/>
      <c r="M1" s="82"/>
      <c r="N1" s="82"/>
      <c r="O1" s="78"/>
    </row>
    <row r="2" spans="1:15" s="89" customFormat="1" ht="11.25" customHeight="1" x14ac:dyDescent="0.25">
      <c r="A2" s="87"/>
      <c r="B2" s="87"/>
      <c r="C2" s="87"/>
      <c r="D2" s="87"/>
      <c r="E2" s="87"/>
      <c r="F2" s="87"/>
      <c r="G2" s="87"/>
      <c r="H2" s="87"/>
      <c r="I2" s="87"/>
      <c r="J2" s="87"/>
      <c r="K2" s="87"/>
      <c r="L2" s="88"/>
      <c r="M2" s="88"/>
      <c r="N2" s="88"/>
    </row>
    <row r="3" spans="1:15" s="73" customFormat="1" ht="14.25" customHeight="1" thickBot="1" x14ac:dyDescent="0.3">
      <c r="A3" s="83"/>
      <c r="B3" s="83"/>
      <c r="C3" s="83"/>
      <c r="D3" s="83"/>
      <c r="E3" s="83"/>
      <c r="F3" s="83"/>
      <c r="G3" s="83"/>
      <c r="H3" s="83"/>
      <c r="I3" s="83"/>
      <c r="J3" s="83"/>
      <c r="K3" s="83"/>
      <c r="L3" s="84"/>
      <c r="M3" s="221" t="s">
        <v>79</v>
      </c>
      <c r="N3" s="221"/>
      <c r="O3" s="221"/>
    </row>
    <row r="4" spans="1:15" ht="15" customHeight="1" x14ac:dyDescent="0.25">
      <c r="A4" s="223" t="s">
        <v>83</v>
      </c>
      <c r="B4" s="224"/>
      <c r="C4" s="224"/>
      <c r="D4" s="224"/>
      <c r="E4" s="224"/>
      <c r="F4" s="224"/>
      <c r="G4" s="224"/>
      <c r="H4" s="224"/>
      <c r="I4" s="224"/>
      <c r="J4" s="224"/>
      <c r="K4" s="225"/>
      <c r="M4" s="193" t="s">
        <v>13</v>
      </c>
      <c r="N4" s="193">
        <v>4</v>
      </c>
      <c r="O4" s="194"/>
    </row>
    <row r="5" spans="1:15" ht="15.75" x14ac:dyDescent="0.25">
      <c r="A5" s="226"/>
      <c r="B5" s="227"/>
      <c r="C5" s="227"/>
      <c r="D5" s="227"/>
      <c r="E5" s="227"/>
      <c r="F5" s="227"/>
      <c r="G5" s="227"/>
      <c r="H5" s="227"/>
      <c r="I5" s="227"/>
      <c r="J5" s="227"/>
      <c r="K5" s="228"/>
      <c r="L5" s="85"/>
      <c r="M5" s="193" t="s">
        <v>12</v>
      </c>
      <c r="N5" s="193">
        <v>4</v>
      </c>
      <c r="O5" s="195"/>
    </row>
    <row r="6" spans="1:15" x14ac:dyDescent="0.25">
      <c r="A6" s="226"/>
      <c r="B6" s="227"/>
      <c r="C6" s="227"/>
      <c r="D6" s="227"/>
      <c r="E6" s="227"/>
      <c r="F6" s="227"/>
      <c r="G6" s="227"/>
      <c r="H6" s="227"/>
      <c r="I6" s="227"/>
      <c r="J6" s="227"/>
      <c r="K6" s="228"/>
      <c r="L6" s="86"/>
      <c r="M6" s="193" t="s">
        <v>11</v>
      </c>
      <c r="N6" s="193">
        <v>3.7</v>
      </c>
      <c r="O6" s="195"/>
    </row>
    <row r="7" spans="1:15" ht="15.75" thickBot="1" x14ac:dyDescent="0.3">
      <c r="A7" s="229"/>
      <c r="B7" s="230"/>
      <c r="C7" s="230"/>
      <c r="D7" s="230"/>
      <c r="E7" s="230"/>
      <c r="F7" s="230"/>
      <c r="G7" s="230"/>
      <c r="H7" s="230"/>
      <c r="I7" s="230"/>
      <c r="J7" s="230"/>
      <c r="K7" s="231"/>
      <c r="L7" s="86"/>
      <c r="M7" s="192" t="s">
        <v>10</v>
      </c>
      <c r="N7" s="193">
        <v>3.3</v>
      </c>
      <c r="O7" s="195"/>
    </row>
    <row r="8" spans="1:15" x14ac:dyDescent="0.25">
      <c r="A8" s="1"/>
      <c r="B8" s="2"/>
      <c r="C8" s="2"/>
      <c r="D8" s="2"/>
      <c r="E8" s="2"/>
      <c r="F8" s="77"/>
      <c r="G8" s="2"/>
      <c r="H8" s="2"/>
      <c r="I8" s="2"/>
      <c r="J8" s="2"/>
      <c r="K8" s="2"/>
      <c r="L8" s="2"/>
      <c r="M8" s="193" t="s">
        <v>9</v>
      </c>
      <c r="N8" s="195">
        <v>3</v>
      </c>
      <c r="O8" s="195"/>
    </row>
    <row r="9" spans="1:15" ht="15" customHeight="1" x14ac:dyDescent="0.25">
      <c r="L9" s="81"/>
      <c r="M9" s="193" t="s">
        <v>8</v>
      </c>
      <c r="N9" s="193">
        <v>2.7</v>
      </c>
      <c r="O9" s="195"/>
    </row>
    <row r="10" spans="1:15" s="73" customFormat="1" ht="18.75" x14ac:dyDescent="0.3">
      <c r="C10" s="232" t="s">
        <v>19</v>
      </c>
      <c r="D10" s="233"/>
      <c r="E10" s="233"/>
      <c r="F10" s="233"/>
      <c r="G10" s="91"/>
      <c r="L10" s="81"/>
      <c r="M10" s="193" t="s">
        <v>7</v>
      </c>
      <c r="N10" s="193">
        <v>2.2999999999999998</v>
      </c>
      <c r="O10" s="195"/>
    </row>
    <row r="11" spans="1:15" x14ac:dyDescent="0.25">
      <c r="C11" s="222" t="s">
        <v>20</v>
      </c>
      <c r="D11" s="222"/>
      <c r="E11" s="222"/>
      <c r="F11" s="192">
        <f>F35+N35+F50+N50+F65+N65+F80+N80+F95+N95+F110+N110</f>
        <v>0</v>
      </c>
      <c r="L11" s="81"/>
      <c r="M11" s="193" t="s">
        <v>6</v>
      </c>
      <c r="N11" s="193">
        <v>2</v>
      </c>
      <c r="O11" s="195"/>
    </row>
    <row r="12" spans="1:15" x14ac:dyDescent="0.25">
      <c r="A12" s="1"/>
      <c r="B12" s="2"/>
      <c r="C12" s="222" t="s">
        <v>21</v>
      </c>
      <c r="D12" s="222"/>
      <c r="E12" s="222"/>
      <c r="F12" s="192">
        <f>SUM(E24:E34)+SUM(M24:M34)+SUM(E39:E49)+SUM(M39:M49)+SUM(E54:E64)+SUM(M54:M64)+SUM(E69:E79)+SUM(M69:M79)+SUM(E84:E94)+SUM(M84:M94)+SUM(E99:E109)+SUM(M99:M109)</f>
        <v>0</v>
      </c>
      <c r="H12" s="2"/>
      <c r="I12" s="2"/>
      <c r="J12" s="2"/>
      <c r="K12" s="2"/>
      <c r="L12" s="2"/>
      <c r="M12" s="193" t="s">
        <v>5</v>
      </c>
      <c r="N12" s="193">
        <v>1.7</v>
      </c>
      <c r="O12" s="195"/>
    </row>
    <row r="13" spans="1:15" x14ac:dyDescent="0.25">
      <c r="C13" s="222" t="s">
        <v>22</v>
      </c>
      <c r="D13" s="222"/>
      <c r="E13" s="222"/>
      <c r="F13" s="192" t="e">
        <f>F12/F11</f>
        <v>#DIV/0!</v>
      </c>
      <c r="H13" s="80"/>
      <c r="I13" s="80"/>
      <c r="J13" s="80"/>
      <c r="K13" s="80"/>
      <c r="L13" s="80"/>
      <c r="M13" s="193" t="s">
        <v>4</v>
      </c>
      <c r="N13" s="193">
        <v>1.3</v>
      </c>
      <c r="O13" s="195"/>
    </row>
    <row r="14" spans="1:15" x14ac:dyDescent="0.25">
      <c r="C14" s="2"/>
      <c r="D14" s="80"/>
      <c r="E14" s="80"/>
      <c r="F14" s="80"/>
      <c r="G14" s="80"/>
      <c r="H14" s="80"/>
      <c r="I14" s="80"/>
      <c r="J14" s="80"/>
      <c r="K14" s="80"/>
      <c r="L14" s="80"/>
      <c r="M14" s="193" t="s">
        <v>3</v>
      </c>
      <c r="N14" s="193">
        <v>1</v>
      </c>
      <c r="O14" s="195"/>
    </row>
    <row r="15" spans="1:15" x14ac:dyDescent="0.25">
      <c r="C15" s="2"/>
      <c r="D15" s="80"/>
      <c r="E15" s="80"/>
      <c r="F15" s="80"/>
      <c r="G15" s="80"/>
      <c r="H15" s="80"/>
      <c r="I15" s="80"/>
      <c r="J15" s="80"/>
      <c r="K15" s="80"/>
      <c r="L15" s="80"/>
      <c r="M15" s="193" t="s">
        <v>2</v>
      </c>
      <c r="N15" s="193">
        <v>0.7</v>
      </c>
      <c r="O15" s="195"/>
    </row>
    <row r="16" spans="1:15" x14ac:dyDescent="0.25">
      <c r="C16" s="2"/>
      <c r="D16" s="80"/>
      <c r="E16" s="80"/>
      <c r="F16" s="80"/>
      <c r="G16" s="80"/>
      <c r="H16" s="80"/>
      <c r="I16" s="80"/>
      <c r="J16" s="80"/>
      <c r="K16" s="80"/>
      <c r="M16" s="193" t="s">
        <v>1</v>
      </c>
      <c r="N16" s="193">
        <v>0</v>
      </c>
      <c r="O16" s="196"/>
    </row>
    <row r="17" spans="1:15" x14ac:dyDescent="0.25">
      <c r="A17" s="1"/>
      <c r="B17" s="2"/>
      <c r="C17" s="2"/>
      <c r="D17" s="80"/>
      <c r="E17" s="80"/>
      <c r="F17" s="80"/>
      <c r="G17" s="80"/>
      <c r="H17" s="80"/>
      <c r="I17" s="80"/>
      <c r="J17" s="80"/>
      <c r="K17" s="80"/>
      <c r="L17" s="90" t="s">
        <v>80</v>
      </c>
      <c r="M17" s="193" t="s">
        <v>71</v>
      </c>
      <c r="N17" s="193" t="s">
        <v>78</v>
      </c>
      <c r="O17" s="193" t="s">
        <v>75</v>
      </c>
    </row>
    <row r="18" spans="1:15" x14ac:dyDescent="0.25">
      <c r="A18" s="76"/>
      <c r="B18" s="77"/>
      <c r="C18" s="77"/>
      <c r="D18" s="79"/>
      <c r="E18" s="79"/>
      <c r="F18" s="79"/>
      <c r="G18" s="79"/>
      <c r="H18" s="79"/>
      <c r="I18" s="79"/>
      <c r="J18" s="79"/>
      <c r="K18" s="79"/>
      <c r="L18" s="79"/>
      <c r="M18" s="193" t="s">
        <v>73</v>
      </c>
      <c r="N18" s="193" t="s">
        <v>78</v>
      </c>
      <c r="O18" s="193" t="s">
        <v>76</v>
      </c>
    </row>
    <row r="19" spans="1:15" s="73" customFormat="1" x14ac:dyDescent="0.25">
      <c r="A19" s="76"/>
      <c r="B19" s="77"/>
      <c r="C19" s="77"/>
      <c r="D19" s="79"/>
      <c r="E19" s="79"/>
      <c r="F19" s="79"/>
      <c r="G19" s="79"/>
      <c r="H19" s="79"/>
      <c r="I19" s="79"/>
      <c r="J19" s="79"/>
      <c r="K19" s="79"/>
      <c r="L19" s="79"/>
      <c r="M19" s="193" t="s">
        <v>72</v>
      </c>
      <c r="N19" s="193" t="s">
        <v>78</v>
      </c>
      <c r="O19" s="193" t="s">
        <v>77</v>
      </c>
    </row>
    <row r="20" spans="1:15" x14ac:dyDescent="0.25">
      <c r="A20" s="76"/>
      <c r="B20" s="77"/>
      <c r="C20" s="77"/>
      <c r="D20" s="79"/>
      <c r="E20" s="79"/>
      <c r="F20" s="79"/>
      <c r="G20" s="79"/>
      <c r="H20" s="79"/>
      <c r="I20" s="79"/>
      <c r="J20" s="79"/>
      <c r="K20" s="79"/>
      <c r="L20" s="79"/>
      <c r="M20" s="193" t="s">
        <v>74</v>
      </c>
      <c r="N20" s="193" t="s">
        <v>78</v>
      </c>
      <c r="O20" s="197" t="s">
        <v>85</v>
      </c>
    </row>
    <row r="22" spans="1:15" x14ac:dyDescent="0.25">
      <c r="A22" s="182" t="s">
        <v>16</v>
      </c>
      <c r="B22" s="218" t="s">
        <v>115</v>
      </c>
      <c r="C22" s="218"/>
      <c r="D22" s="218"/>
      <c r="E22" s="218"/>
      <c r="F22" s="219"/>
      <c r="I22" s="182" t="s">
        <v>16</v>
      </c>
      <c r="J22" s="218"/>
      <c r="K22" s="218"/>
      <c r="L22" s="218"/>
      <c r="M22" s="218"/>
      <c r="N22" s="219"/>
    </row>
    <row r="23" spans="1:15" ht="54.75" customHeight="1" x14ac:dyDescent="0.25">
      <c r="A23" s="183" t="s">
        <v>14</v>
      </c>
      <c r="B23" s="184" t="s">
        <v>81</v>
      </c>
      <c r="C23" s="185" t="s">
        <v>0</v>
      </c>
      <c r="D23" s="185" t="s">
        <v>17</v>
      </c>
      <c r="E23" s="185" t="s">
        <v>15</v>
      </c>
      <c r="F23" s="186" t="s">
        <v>82</v>
      </c>
      <c r="I23" s="183" t="s">
        <v>14</v>
      </c>
      <c r="J23" s="184" t="s">
        <v>81</v>
      </c>
      <c r="K23" s="185" t="s">
        <v>0</v>
      </c>
      <c r="L23" s="185" t="s">
        <v>17</v>
      </c>
      <c r="M23" s="185" t="s">
        <v>15</v>
      </c>
      <c r="N23" s="186" t="s">
        <v>82</v>
      </c>
    </row>
    <row r="24" spans="1:15" x14ac:dyDescent="0.25">
      <c r="A24" s="172"/>
      <c r="B24" s="172"/>
      <c r="C24" s="172"/>
      <c r="D24" s="187">
        <f>IF(C24="",0,VLOOKUP(C24,$M$4:$N$20,2,FALSE))</f>
        <v>0</v>
      </c>
      <c r="E24" s="187">
        <f>IF(D24="NC",0,D24*B24)</f>
        <v>0</v>
      </c>
      <c r="F24" s="187">
        <f>IF(OR(C24="P",C24="I",C24="W",C24="X"),0,B24)</f>
        <v>0</v>
      </c>
      <c r="I24" s="172"/>
      <c r="J24" s="172"/>
      <c r="K24" s="172"/>
      <c r="L24" s="187">
        <f>IF(K24="",0,VLOOKUP(K24,$M$4:$N$20,2,FALSE))</f>
        <v>0</v>
      </c>
      <c r="M24" s="187">
        <f>IF(L24="NC",0,L24*J24)</f>
        <v>0</v>
      </c>
      <c r="N24" s="187">
        <f>IF(OR(K24="P",K24="I",K24="W",K24="X"),0,J24)</f>
        <v>0</v>
      </c>
    </row>
    <row r="25" spans="1:15" x14ac:dyDescent="0.25">
      <c r="A25" s="172"/>
      <c r="B25" s="172"/>
      <c r="C25" s="172"/>
      <c r="D25" s="187">
        <f t="shared" ref="D25:D34" si="0">IF(C25="",0,VLOOKUP(C25,$M$4:$N$20,2,FALSE))</f>
        <v>0</v>
      </c>
      <c r="E25" s="187">
        <f t="shared" ref="E25:E34" si="1">IF(D25="NC",0,D25*B25)</f>
        <v>0</v>
      </c>
      <c r="F25" s="187">
        <f t="shared" ref="F25:F34" si="2">IF(OR(C25="P",C25="I",C25="W",C25="X"),0,B25)</f>
        <v>0</v>
      </c>
      <c r="I25" s="172"/>
      <c r="J25" s="172"/>
      <c r="K25" s="172"/>
      <c r="L25" s="187">
        <f t="shared" ref="L25:L34" si="3">IF(K25="",0,VLOOKUP(K25,$M$4:$N$20,2,FALSE))</f>
        <v>0</v>
      </c>
      <c r="M25" s="187">
        <f t="shared" ref="M25:M34" si="4">IF(L25="NC",0,L25*J25)</f>
        <v>0</v>
      </c>
      <c r="N25" s="187">
        <f t="shared" ref="N25:N34" si="5">IF(OR(K25="P",K25="I",K25="W",K25="X"),0,J25)</f>
        <v>0</v>
      </c>
    </row>
    <row r="26" spans="1:15" x14ac:dyDescent="0.25">
      <c r="A26" s="172"/>
      <c r="B26" s="172"/>
      <c r="C26" s="172"/>
      <c r="D26" s="187">
        <f t="shared" si="0"/>
        <v>0</v>
      </c>
      <c r="E26" s="187">
        <f t="shared" si="1"/>
        <v>0</v>
      </c>
      <c r="F26" s="187">
        <f t="shared" si="2"/>
        <v>0</v>
      </c>
      <c r="I26" s="172"/>
      <c r="J26" s="172"/>
      <c r="K26" s="172"/>
      <c r="L26" s="187">
        <f t="shared" si="3"/>
        <v>0</v>
      </c>
      <c r="M26" s="187">
        <f t="shared" si="4"/>
        <v>0</v>
      </c>
      <c r="N26" s="187">
        <f t="shared" si="5"/>
        <v>0</v>
      </c>
    </row>
    <row r="27" spans="1:15" x14ac:dyDescent="0.25">
      <c r="A27" s="172"/>
      <c r="B27" s="172"/>
      <c r="C27" s="172"/>
      <c r="D27" s="187">
        <f t="shared" si="0"/>
        <v>0</v>
      </c>
      <c r="E27" s="187">
        <f t="shared" si="1"/>
        <v>0</v>
      </c>
      <c r="F27" s="187">
        <f t="shared" si="2"/>
        <v>0</v>
      </c>
      <c r="I27" s="172"/>
      <c r="J27" s="172"/>
      <c r="K27" s="172"/>
      <c r="L27" s="187">
        <f t="shared" si="3"/>
        <v>0</v>
      </c>
      <c r="M27" s="187">
        <f t="shared" si="4"/>
        <v>0</v>
      </c>
      <c r="N27" s="187">
        <f t="shared" si="5"/>
        <v>0</v>
      </c>
    </row>
    <row r="28" spans="1:15" x14ac:dyDescent="0.25">
      <c r="A28" s="172"/>
      <c r="B28" s="172"/>
      <c r="C28" s="172"/>
      <c r="D28" s="187">
        <f t="shared" si="0"/>
        <v>0</v>
      </c>
      <c r="E28" s="187">
        <f t="shared" si="1"/>
        <v>0</v>
      </c>
      <c r="F28" s="187">
        <f t="shared" si="2"/>
        <v>0</v>
      </c>
      <c r="I28" s="172"/>
      <c r="J28" s="172"/>
      <c r="K28" s="172"/>
      <c r="L28" s="187">
        <f t="shared" si="3"/>
        <v>0</v>
      </c>
      <c r="M28" s="187">
        <f t="shared" si="4"/>
        <v>0</v>
      </c>
      <c r="N28" s="187">
        <f t="shared" si="5"/>
        <v>0</v>
      </c>
    </row>
    <row r="29" spans="1:15" x14ac:dyDescent="0.25">
      <c r="A29" s="172"/>
      <c r="B29" s="172"/>
      <c r="C29" s="172"/>
      <c r="D29" s="187">
        <f t="shared" si="0"/>
        <v>0</v>
      </c>
      <c r="E29" s="187">
        <f t="shared" si="1"/>
        <v>0</v>
      </c>
      <c r="F29" s="187">
        <f t="shared" si="2"/>
        <v>0</v>
      </c>
      <c r="I29" s="172"/>
      <c r="J29" s="172"/>
      <c r="K29" s="172"/>
      <c r="L29" s="187">
        <f t="shared" si="3"/>
        <v>0</v>
      </c>
      <c r="M29" s="187">
        <f t="shared" si="4"/>
        <v>0</v>
      </c>
      <c r="N29" s="187">
        <f t="shared" si="5"/>
        <v>0</v>
      </c>
    </row>
    <row r="30" spans="1:15" s="73" customFormat="1" x14ac:dyDescent="0.25">
      <c r="A30" s="172"/>
      <c r="B30" s="172"/>
      <c r="C30" s="172"/>
      <c r="D30" s="187">
        <f t="shared" si="0"/>
        <v>0</v>
      </c>
      <c r="E30" s="187">
        <f t="shared" ref="E30:E31" si="6">IF(D30="NC",0,D30*B30)</f>
        <v>0</v>
      </c>
      <c r="F30" s="187">
        <f t="shared" ref="F30:F31" si="7">IF(OR(C30="P",C30="I",C30="W",C30="X"),0,B30)</f>
        <v>0</v>
      </c>
      <c r="I30" s="172"/>
      <c r="J30" s="172"/>
      <c r="K30" s="172"/>
      <c r="L30" s="187">
        <f t="shared" si="3"/>
        <v>0</v>
      </c>
      <c r="M30" s="187">
        <f t="shared" si="4"/>
        <v>0</v>
      </c>
      <c r="N30" s="187">
        <f t="shared" si="5"/>
        <v>0</v>
      </c>
    </row>
    <row r="31" spans="1:15" s="73" customFormat="1" x14ac:dyDescent="0.25">
      <c r="A31" s="172"/>
      <c r="B31" s="172"/>
      <c r="C31" s="172"/>
      <c r="D31" s="187">
        <f t="shared" si="0"/>
        <v>0</v>
      </c>
      <c r="E31" s="187">
        <f t="shared" si="6"/>
        <v>0</v>
      </c>
      <c r="F31" s="187">
        <f t="shared" si="7"/>
        <v>0</v>
      </c>
      <c r="I31" s="172"/>
      <c r="J31" s="172"/>
      <c r="K31" s="172"/>
      <c r="L31" s="187">
        <f t="shared" si="3"/>
        <v>0</v>
      </c>
      <c r="M31" s="187">
        <f t="shared" si="4"/>
        <v>0</v>
      </c>
      <c r="N31" s="187">
        <f t="shared" si="5"/>
        <v>0</v>
      </c>
    </row>
    <row r="32" spans="1:15" x14ac:dyDescent="0.25">
      <c r="A32" s="172"/>
      <c r="B32" s="172"/>
      <c r="C32" s="172"/>
      <c r="D32" s="187">
        <f t="shared" si="0"/>
        <v>0</v>
      </c>
      <c r="E32" s="187">
        <f t="shared" si="1"/>
        <v>0</v>
      </c>
      <c r="F32" s="187">
        <f t="shared" si="2"/>
        <v>0</v>
      </c>
      <c r="I32" s="172"/>
      <c r="J32" s="172"/>
      <c r="K32" s="172"/>
      <c r="L32" s="187">
        <f t="shared" si="3"/>
        <v>0</v>
      </c>
      <c r="M32" s="187">
        <f t="shared" si="4"/>
        <v>0</v>
      </c>
      <c r="N32" s="187">
        <f t="shared" si="5"/>
        <v>0</v>
      </c>
    </row>
    <row r="33" spans="1:14" x14ac:dyDescent="0.25">
      <c r="A33" s="172"/>
      <c r="B33" s="172"/>
      <c r="C33" s="172"/>
      <c r="D33" s="187">
        <f t="shared" si="0"/>
        <v>0</v>
      </c>
      <c r="E33" s="187">
        <f t="shared" si="1"/>
        <v>0</v>
      </c>
      <c r="F33" s="187">
        <f t="shared" si="2"/>
        <v>0</v>
      </c>
      <c r="I33" s="172"/>
      <c r="J33" s="172"/>
      <c r="K33" s="172"/>
      <c r="L33" s="187">
        <f t="shared" si="3"/>
        <v>0</v>
      </c>
      <c r="M33" s="187">
        <f t="shared" si="4"/>
        <v>0</v>
      </c>
      <c r="N33" s="187">
        <f t="shared" si="5"/>
        <v>0</v>
      </c>
    </row>
    <row r="34" spans="1:14" x14ac:dyDescent="0.25">
      <c r="A34" s="181"/>
      <c r="B34" s="181"/>
      <c r="C34" s="172"/>
      <c r="D34" s="187">
        <f t="shared" si="0"/>
        <v>0</v>
      </c>
      <c r="E34" s="187">
        <f t="shared" si="1"/>
        <v>0</v>
      </c>
      <c r="F34" s="187">
        <f t="shared" si="2"/>
        <v>0</v>
      </c>
      <c r="I34" s="181"/>
      <c r="J34" s="181"/>
      <c r="K34" s="172"/>
      <c r="L34" s="187">
        <f t="shared" si="3"/>
        <v>0</v>
      </c>
      <c r="M34" s="187">
        <f t="shared" si="4"/>
        <v>0</v>
      </c>
      <c r="N34" s="187">
        <f t="shared" si="5"/>
        <v>0</v>
      </c>
    </row>
    <row r="35" spans="1:14" x14ac:dyDescent="0.25">
      <c r="A35" s="188" t="s">
        <v>84</v>
      </c>
      <c r="B35" s="189">
        <f>SUM(B24:B34)</f>
        <v>0</v>
      </c>
      <c r="C35" s="216" t="s">
        <v>18</v>
      </c>
      <c r="D35" s="217"/>
      <c r="E35" s="191" t="e">
        <f>SUM(E24:E34)/F35</f>
        <v>#DIV/0!</v>
      </c>
      <c r="F35" s="190">
        <f>SUM(F24:F34)</f>
        <v>0</v>
      </c>
      <c r="I35" s="188" t="s">
        <v>84</v>
      </c>
      <c r="J35" s="189">
        <f>SUM(J24:J34)</f>
        <v>0</v>
      </c>
      <c r="K35" s="216" t="s">
        <v>18</v>
      </c>
      <c r="L35" s="217"/>
      <c r="M35" s="191" t="e">
        <f>SUM(M24:M34)/N35</f>
        <v>#DIV/0!</v>
      </c>
      <c r="N35" s="190">
        <f>SUM(N24:N34)</f>
        <v>0</v>
      </c>
    </row>
    <row r="37" spans="1:14" x14ac:dyDescent="0.25">
      <c r="A37" s="182" t="s">
        <v>16</v>
      </c>
      <c r="B37" s="218"/>
      <c r="C37" s="218"/>
      <c r="D37" s="218"/>
      <c r="E37" s="218"/>
      <c r="F37" s="219"/>
      <c r="I37" s="182" t="s">
        <v>16</v>
      </c>
      <c r="J37" s="218"/>
      <c r="K37" s="218"/>
      <c r="L37" s="218"/>
      <c r="M37" s="218"/>
      <c r="N37" s="219"/>
    </row>
    <row r="38" spans="1:14" ht="63.75" x14ac:dyDescent="0.25">
      <c r="A38" s="183" t="s">
        <v>14</v>
      </c>
      <c r="B38" s="184" t="s">
        <v>81</v>
      </c>
      <c r="C38" s="185" t="s">
        <v>0</v>
      </c>
      <c r="D38" s="185" t="s">
        <v>17</v>
      </c>
      <c r="E38" s="185" t="s">
        <v>15</v>
      </c>
      <c r="F38" s="186" t="s">
        <v>82</v>
      </c>
      <c r="I38" s="183" t="s">
        <v>14</v>
      </c>
      <c r="J38" s="184" t="s">
        <v>81</v>
      </c>
      <c r="K38" s="185" t="s">
        <v>0</v>
      </c>
      <c r="L38" s="185" t="s">
        <v>17</v>
      </c>
      <c r="M38" s="185" t="s">
        <v>15</v>
      </c>
      <c r="N38" s="186" t="s">
        <v>82</v>
      </c>
    </row>
    <row r="39" spans="1:14" x14ac:dyDescent="0.25">
      <c r="A39" s="172"/>
      <c r="B39" s="172"/>
      <c r="C39" s="172"/>
      <c r="D39" s="187">
        <f>IF(C39="",0,VLOOKUP(C39,$M$4:$N$20,2,FALSE))</f>
        <v>0</v>
      </c>
      <c r="E39" s="187">
        <f>IF(D39="NC",0,D39*B39)</f>
        <v>0</v>
      </c>
      <c r="F39" s="187">
        <f>IF(OR(C39="P",C39="I",C39="W",C39="X"),0,B39)</f>
        <v>0</v>
      </c>
      <c r="I39" s="172"/>
      <c r="J39" s="172"/>
      <c r="K39" s="172"/>
      <c r="L39" s="187">
        <f>IF(K39="",0,VLOOKUP(K39,$M$4:$N$20,2,FALSE))</f>
        <v>0</v>
      </c>
      <c r="M39" s="187">
        <f>IF(L39="NC",0,L39*J39)</f>
        <v>0</v>
      </c>
      <c r="N39" s="187">
        <f>IF(OR(K39="P",K39="I",K39="W",K39="X"),0,J39)</f>
        <v>0</v>
      </c>
    </row>
    <row r="40" spans="1:14" x14ac:dyDescent="0.25">
      <c r="A40" s="172"/>
      <c r="B40" s="172"/>
      <c r="C40" s="172"/>
      <c r="D40" s="187">
        <f t="shared" ref="D40:D49" si="8">IF(C40="",0,VLOOKUP(C40,$M$4:$N$20,2,FALSE))</f>
        <v>0</v>
      </c>
      <c r="E40" s="187">
        <f t="shared" ref="E40:E49" si="9">IF(D40="NC",0,D40*B40)</f>
        <v>0</v>
      </c>
      <c r="F40" s="187">
        <f t="shared" ref="F40:F49" si="10">IF(OR(C40="P",C40="I",C40="W",C40="X"),0,B40)</f>
        <v>0</v>
      </c>
      <c r="I40" s="172"/>
      <c r="J40" s="172"/>
      <c r="K40" s="172"/>
      <c r="L40" s="187">
        <f t="shared" ref="L40:L49" si="11">IF(K40="",0,VLOOKUP(K40,$M$4:$N$20,2,FALSE))</f>
        <v>0</v>
      </c>
      <c r="M40" s="187">
        <f t="shared" ref="M40:M49" si="12">IF(L40="NC",0,L40*J40)</f>
        <v>0</v>
      </c>
      <c r="N40" s="187">
        <f t="shared" ref="N40:N49" si="13">IF(OR(K40="P",K40="I",K40="W",K40="X"),0,J40)</f>
        <v>0</v>
      </c>
    </row>
    <row r="41" spans="1:14" x14ac:dyDescent="0.25">
      <c r="A41" s="172"/>
      <c r="B41" s="172"/>
      <c r="C41" s="172"/>
      <c r="D41" s="187">
        <f t="shared" si="8"/>
        <v>0</v>
      </c>
      <c r="E41" s="187">
        <f t="shared" si="9"/>
        <v>0</v>
      </c>
      <c r="F41" s="187">
        <f t="shared" si="10"/>
        <v>0</v>
      </c>
      <c r="I41" s="172"/>
      <c r="J41" s="172"/>
      <c r="K41" s="172"/>
      <c r="L41" s="187">
        <f t="shared" si="11"/>
        <v>0</v>
      </c>
      <c r="M41" s="187">
        <f t="shared" si="12"/>
        <v>0</v>
      </c>
      <c r="N41" s="187">
        <f t="shared" si="13"/>
        <v>0</v>
      </c>
    </row>
    <row r="42" spans="1:14" x14ac:dyDescent="0.25">
      <c r="A42" s="172"/>
      <c r="B42" s="172"/>
      <c r="C42" s="172"/>
      <c r="D42" s="187">
        <f t="shared" si="8"/>
        <v>0</v>
      </c>
      <c r="E42" s="187">
        <f t="shared" si="9"/>
        <v>0</v>
      </c>
      <c r="F42" s="187">
        <f t="shared" si="10"/>
        <v>0</v>
      </c>
      <c r="I42" s="172"/>
      <c r="J42" s="172"/>
      <c r="K42" s="172"/>
      <c r="L42" s="187">
        <f t="shared" si="11"/>
        <v>0</v>
      </c>
      <c r="M42" s="187">
        <f t="shared" si="12"/>
        <v>0</v>
      </c>
      <c r="N42" s="187">
        <f t="shared" si="13"/>
        <v>0</v>
      </c>
    </row>
    <row r="43" spans="1:14" x14ac:dyDescent="0.25">
      <c r="A43" s="172"/>
      <c r="B43" s="172"/>
      <c r="C43" s="172"/>
      <c r="D43" s="187">
        <f t="shared" si="8"/>
        <v>0</v>
      </c>
      <c r="E43" s="187">
        <f t="shared" si="9"/>
        <v>0</v>
      </c>
      <c r="F43" s="187">
        <f t="shared" si="10"/>
        <v>0</v>
      </c>
      <c r="I43" s="172"/>
      <c r="J43" s="172"/>
      <c r="K43" s="172"/>
      <c r="L43" s="187">
        <f t="shared" si="11"/>
        <v>0</v>
      </c>
      <c r="M43" s="187">
        <f t="shared" si="12"/>
        <v>0</v>
      </c>
      <c r="N43" s="187">
        <f t="shared" si="13"/>
        <v>0</v>
      </c>
    </row>
    <row r="44" spans="1:14" s="73" customFormat="1" x14ac:dyDescent="0.25">
      <c r="A44" s="172"/>
      <c r="B44" s="172"/>
      <c r="C44" s="172"/>
      <c r="D44" s="187">
        <f t="shared" si="8"/>
        <v>0</v>
      </c>
      <c r="E44" s="187">
        <f t="shared" si="9"/>
        <v>0</v>
      </c>
      <c r="F44" s="187">
        <f t="shared" si="10"/>
        <v>0</v>
      </c>
      <c r="I44" s="172"/>
      <c r="J44" s="172"/>
      <c r="K44" s="172"/>
      <c r="L44" s="187">
        <f t="shared" si="11"/>
        <v>0</v>
      </c>
      <c r="M44" s="187">
        <f t="shared" si="12"/>
        <v>0</v>
      </c>
      <c r="N44" s="187">
        <f t="shared" si="13"/>
        <v>0</v>
      </c>
    </row>
    <row r="45" spans="1:14" s="73" customFormat="1" x14ac:dyDescent="0.25">
      <c r="A45" s="172"/>
      <c r="B45" s="172"/>
      <c r="C45" s="172"/>
      <c r="D45" s="187">
        <f t="shared" si="8"/>
        <v>0</v>
      </c>
      <c r="E45" s="187">
        <f t="shared" si="9"/>
        <v>0</v>
      </c>
      <c r="F45" s="187">
        <f t="shared" si="10"/>
        <v>0</v>
      </c>
      <c r="I45" s="172"/>
      <c r="J45" s="172"/>
      <c r="K45" s="172"/>
      <c r="L45" s="187">
        <f t="shared" si="11"/>
        <v>0</v>
      </c>
      <c r="M45" s="187">
        <f t="shared" si="12"/>
        <v>0</v>
      </c>
      <c r="N45" s="187">
        <f t="shared" si="13"/>
        <v>0</v>
      </c>
    </row>
    <row r="46" spans="1:14" x14ac:dyDescent="0.25">
      <c r="A46" s="172"/>
      <c r="B46" s="172"/>
      <c r="C46" s="172"/>
      <c r="D46" s="187">
        <f t="shared" si="8"/>
        <v>0</v>
      </c>
      <c r="E46" s="187">
        <f t="shared" si="9"/>
        <v>0</v>
      </c>
      <c r="F46" s="187">
        <f t="shared" si="10"/>
        <v>0</v>
      </c>
      <c r="I46" s="172"/>
      <c r="J46" s="172"/>
      <c r="K46" s="172"/>
      <c r="L46" s="187">
        <f t="shared" si="11"/>
        <v>0</v>
      </c>
      <c r="M46" s="187">
        <f t="shared" si="12"/>
        <v>0</v>
      </c>
      <c r="N46" s="187">
        <f t="shared" si="13"/>
        <v>0</v>
      </c>
    </row>
    <row r="47" spans="1:14" x14ac:dyDescent="0.25">
      <c r="A47" s="172"/>
      <c r="B47" s="172"/>
      <c r="C47" s="172"/>
      <c r="D47" s="187">
        <f t="shared" si="8"/>
        <v>0</v>
      </c>
      <c r="E47" s="187">
        <f t="shared" si="9"/>
        <v>0</v>
      </c>
      <c r="F47" s="187">
        <f t="shared" si="10"/>
        <v>0</v>
      </c>
      <c r="I47" s="172"/>
      <c r="J47" s="172"/>
      <c r="K47" s="172"/>
      <c r="L47" s="187">
        <f t="shared" si="11"/>
        <v>0</v>
      </c>
      <c r="M47" s="187">
        <f t="shared" si="12"/>
        <v>0</v>
      </c>
      <c r="N47" s="187">
        <f t="shared" si="13"/>
        <v>0</v>
      </c>
    </row>
    <row r="48" spans="1:14" x14ac:dyDescent="0.25">
      <c r="A48" s="172"/>
      <c r="B48" s="172"/>
      <c r="C48" s="172"/>
      <c r="D48" s="187">
        <f t="shared" si="8"/>
        <v>0</v>
      </c>
      <c r="E48" s="187">
        <f t="shared" si="9"/>
        <v>0</v>
      </c>
      <c r="F48" s="187">
        <f t="shared" si="10"/>
        <v>0</v>
      </c>
      <c r="I48" s="172"/>
      <c r="J48" s="172"/>
      <c r="K48" s="172"/>
      <c r="L48" s="187">
        <f t="shared" si="11"/>
        <v>0</v>
      </c>
      <c r="M48" s="187">
        <f t="shared" si="12"/>
        <v>0</v>
      </c>
      <c r="N48" s="187">
        <f t="shared" si="13"/>
        <v>0</v>
      </c>
    </row>
    <row r="49" spans="1:14" x14ac:dyDescent="0.25">
      <c r="A49" s="181"/>
      <c r="B49" s="181"/>
      <c r="C49" s="172"/>
      <c r="D49" s="187">
        <f t="shared" si="8"/>
        <v>0</v>
      </c>
      <c r="E49" s="187">
        <f t="shared" si="9"/>
        <v>0</v>
      </c>
      <c r="F49" s="187">
        <f t="shared" si="10"/>
        <v>0</v>
      </c>
      <c r="I49" s="181"/>
      <c r="J49" s="181"/>
      <c r="K49" s="172"/>
      <c r="L49" s="187">
        <f t="shared" si="11"/>
        <v>0</v>
      </c>
      <c r="M49" s="187">
        <f t="shared" si="12"/>
        <v>0</v>
      </c>
      <c r="N49" s="187">
        <f t="shared" si="13"/>
        <v>0</v>
      </c>
    </row>
    <row r="50" spans="1:14" x14ac:dyDescent="0.25">
      <c r="A50" s="188" t="s">
        <v>84</v>
      </c>
      <c r="B50" s="189">
        <f>SUM(B39:B49)</f>
        <v>0</v>
      </c>
      <c r="C50" s="216" t="s">
        <v>18</v>
      </c>
      <c r="D50" s="217"/>
      <c r="E50" s="191" t="e">
        <f>SUM(E39:E49)/F50</f>
        <v>#DIV/0!</v>
      </c>
      <c r="F50" s="190">
        <f>SUM(F39:F49)</f>
        <v>0</v>
      </c>
      <c r="I50" s="188" t="s">
        <v>84</v>
      </c>
      <c r="J50" s="189">
        <f>SUM(J39:J49)</f>
        <v>0</v>
      </c>
      <c r="K50" s="216" t="s">
        <v>18</v>
      </c>
      <c r="L50" s="217"/>
      <c r="M50" s="191" t="e">
        <f>SUM(M39:M49)/N50</f>
        <v>#DIV/0!</v>
      </c>
      <c r="N50" s="190">
        <f>SUM(N39:N49)</f>
        <v>0</v>
      </c>
    </row>
    <row r="52" spans="1:14" x14ac:dyDescent="0.25">
      <c r="A52" s="182" t="s">
        <v>16</v>
      </c>
      <c r="B52" s="218"/>
      <c r="C52" s="218"/>
      <c r="D52" s="218"/>
      <c r="E52" s="218"/>
      <c r="F52" s="219"/>
      <c r="I52" s="182" t="s">
        <v>16</v>
      </c>
      <c r="J52" s="218"/>
      <c r="K52" s="218"/>
      <c r="L52" s="218"/>
      <c r="M52" s="218"/>
      <c r="N52" s="219"/>
    </row>
    <row r="53" spans="1:14" ht="63.75" x14ac:dyDescent="0.25">
      <c r="A53" s="183" t="s">
        <v>14</v>
      </c>
      <c r="B53" s="184" t="s">
        <v>81</v>
      </c>
      <c r="C53" s="185" t="s">
        <v>0</v>
      </c>
      <c r="D53" s="185" t="s">
        <v>17</v>
      </c>
      <c r="E53" s="185" t="s">
        <v>15</v>
      </c>
      <c r="F53" s="186" t="s">
        <v>82</v>
      </c>
      <c r="I53" s="183" t="s">
        <v>14</v>
      </c>
      <c r="J53" s="184" t="s">
        <v>81</v>
      </c>
      <c r="K53" s="185" t="s">
        <v>0</v>
      </c>
      <c r="L53" s="185" t="s">
        <v>17</v>
      </c>
      <c r="M53" s="185" t="s">
        <v>15</v>
      </c>
      <c r="N53" s="186" t="s">
        <v>82</v>
      </c>
    </row>
    <row r="54" spans="1:14" x14ac:dyDescent="0.25">
      <c r="A54" s="172"/>
      <c r="B54" s="172"/>
      <c r="C54" s="172"/>
      <c r="D54" s="187">
        <f>IF(C54="",0,VLOOKUP(C54,$M$4:$N$20,2,FALSE))</f>
        <v>0</v>
      </c>
      <c r="E54" s="187">
        <f>IF(D54="NC",0,D54*B54)</f>
        <v>0</v>
      </c>
      <c r="F54" s="187">
        <f>IF(OR(C54="P",C54="I",C54="W",C54="X"),0,B54)</f>
        <v>0</v>
      </c>
      <c r="I54" s="172"/>
      <c r="J54" s="172"/>
      <c r="K54" s="172"/>
      <c r="L54" s="187">
        <f>IF(K54="",0,VLOOKUP(K54,$M$4:$N$20,2,FALSE))</f>
        <v>0</v>
      </c>
      <c r="M54" s="187">
        <f>IF(L54="NC",0,L54*J54)</f>
        <v>0</v>
      </c>
      <c r="N54" s="187">
        <f>IF(OR(K54="P",K54="I",K54="W",K54="X"),0,J54)</f>
        <v>0</v>
      </c>
    </row>
    <row r="55" spans="1:14" x14ac:dyDescent="0.25">
      <c r="A55" s="172"/>
      <c r="B55" s="172"/>
      <c r="C55" s="172"/>
      <c r="D55" s="187">
        <f t="shared" ref="D55:D64" si="14">IF(C55="",0,VLOOKUP(C55,$M$4:$N$20,2,FALSE))</f>
        <v>0</v>
      </c>
      <c r="E55" s="187">
        <f t="shared" ref="E55:E64" si="15">IF(D55="NC",0,D55*B55)</f>
        <v>0</v>
      </c>
      <c r="F55" s="187">
        <f t="shared" ref="F55:F64" si="16">IF(OR(C55="P",C55="I",C55="W",C55="X"),0,B55)</f>
        <v>0</v>
      </c>
      <c r="I55" s="172"/>
      <c r="J55" s="172"/>
      <c r="K55" s="172"/>
      <c r="L55" s="187">
        <f t="shared" ref="L55:L64" si="17">IF(K55="",0,VLOOKUP(K55,$M$4:$N$20,2,FALSE))</f>
        <v>0</v>
      </c>
      <c r="M55" s="187">
        <f t="shared" ref="M55:M64" si="18">IF(L55="NC",0,L55*J55)</f>
        <v>0</v>
      </c>
      <c r="N55" s="187">
        <f t="shared" ref="N55:N64" si="19">IF(OR(K55="P",K55="I",K55="W",K55="X"),0,J55)</f>
        <v>0</v>
      </c>
    </row>
    <row r="56" spans="1:14" x14ac:dyDescent="0.25">
      <c r="A56" s="172"/>
      <c r="B56" s="172"/>
      <c r="C56" s="172"/>
      <c r="D56" s="187">
        <f t="shared" si="14"/>
        <v>0</v>
      </c>
      <c r="E56" s="187">
        <f t="shared" si="15"/>
        <v>0</v>
      </c>
      <c r="F56" s="187">
        <f t="shared" si="16"/>
        <v>0</v>
      </c>
      <c r="I56" s="172"/>
      <c r="J56" s="172"/>
      <c r="K56" s="172"/>
      <c r="L56" s="187">
        <f t="shared" si="17"/>
        <v>0</v>
      </c>
      <c r="M56" s="187">
        <f t="shared" si="18"/>
        <v>0</v>
      </c>
      <c r="N56" s="187">
        <f t="shared" si="19"/>
        <v>0</v>
      </c>
    </row>
    <row r="57" spans="1:14" x14ac:dyDescent="0.25">
      <c r="A57" s="172"/>
      <c r="B57" s="172"/>
      <c r="C57" s="172"/>
      <c r="D57" s="187">
        <f t="shared" si="14"/>
        <v>0</v>
      </c>
      <c r="E57" s="187">
        <f t="shared" si="15"/>
        <v>0</v>
      </c>
      <c r="F57" s="187">
        <f t="shared" si="16"/>
        <v>0</v>
      </c>
      <c r="I57" s="172"/>
      <c r="J57" s="172"/>
      <c r="K57" s="172"/>
      <c r="L57" s="187">
        <f t="shared" si="17"/>
        <v>0</v>
      </c>
      <c r="M57" s="187">
        <f t="shared" si="18"/>
        <v>0</v>
      </c>
      <c r="N57" s="187">
        <f t="shared" si="19"/>
        <v>0</v>
      </c>
    </row>
    <row r="58" spans="1:14" x14ac:dyDescent="0.25">
      <c r="A58" s="172"/>
      <c r="B58" s="172"/>
      <c r="C58" s="172"/>
      <c r="D58" s="187">
        <f t="shared" si="14"/>
        <v>0</v>
      </c>
      <c r="E58" s="187">
        <f t="shared" si="15"/>
        <v>0</v>
      </c>
      <c r="F58" s="187">
        <f t="shared" si="16"/>
        <v>0</v>
      </c>
      <c r="I58" s="172"/>
      <c r="J58" s="172"/>
      <c r="K58" s="172"/>
      <c r="L58" s="187">
        <f t="shared" si="17"/>
        <v>0</v>
      </c>
      <c r="M58" s="187">
        <f t="shared" si="18"/>
        <v>0</v>
      </c>
      <c r="N58" s="187">
        <f t="shared" si="19"/>
        <v>0</v>
      </c>
    </row>
    <row r="59" spans="1:14" s="73" customFormat="1" x14ac:dyDescent="0.25">
      <c r="A59" s="172"/>
      <c r="B59" s="172"/>
      <c r="C59" s="172"/>
      <c r="D59" s="187">
        <f t="shared" si="14"/>
        <v>0</v>
      </c>
      <c r="E59" s="187">
        <f t="shared" si="15"/>
        <v>0</v>
      </c>
      <c r="F59" s="187">
        <f t="shared" si="16"/>
        <v>0</v>
      </c>
      <c r="I59" s="172"/>
      <c r="J59" s="172"/>
      <c r="K59" s="172"/>
      <c r="L59" s="187">
        <f t="shared" si="17"/>
        <v>0</v>
      </c>
      <c r="M59" s="187">
        <f t="shared" si="18"/>
        <v>0</v>
      </c>
      <c r="N59" s="187">
        <f t="shared" si="19"/>
        <v>0</v>
      </c>
    </row>
    <row r="60" spans="1:14" s="73" customFormat="1" x14ac:dyDescent="0.25">
      <c r="A60" s="172"/>
      <c r="B60" s="172"/>
      <c r="C60" s="172"/>
      <c r="D60" s="187">
        <f t="shared" si="14"/>
        <v>0</v>
      </c>
      <c r="E60" s="187">
        <f t="shared" si="15"/>
        <v>0</v>
      </c>
      <c r="F60" s="187">
        <f t="shared" si="16"/>
        <v>0</v>
      </c>
      <c r="I60" s="172"/>
      <c r="J60" s="172"/>
      <c r="K60" s="172"/>
      <c r="L60" s="187">
        <f t="shared" si="17"/>
        <v>0</v>
      </c>
      <c r="M60" s="187">
        <f t="shared" si="18"/>
        <v>0</v>
      </c>
      <c r="N60" s="187">
        <f t="shared" si="19"/>
        <v>0</v>
      </c>
    </row>
    <row r="61" spans="1:14" x14ac:dyDescent="0.25">
      <c r="A61" s="172"/>
      <c r="B61" s="172"/>
      <c r="C61" s="172"/>
      <c r="D61" s="187">
        <f t="shared" si="14"/>
        <v>0</v>
      </c>
      <c r="E61" s="187">
        <f t="shared" si="15"/>
        <v>0</v>
      </c>
      <c r="F61" s="187">
        <f t="shared" si="16"/>
        <v>0</v>
      </c>
      <c r="I61" s="172"/>
      <c r="J61" s="172"/>
      <c r="K61" s="172"/>
      <c r="L61" s="187">
        <f t="shared" si="17"/>
        <v>0</v>
      </c>
      <c r="M61" s="187">
        <f t="shared" si="18"/>
        <v>0</v>
      </c>
      <c r="N61" s="187">
        <f t="shared" si="19"/>
        <v>0</v>
      </c>
    </row>
    <row r="62" spans="1:14" x14ac:dyDescent="0.25">
      <c r="A62" s="172"/>
      <c r="B62" s="172"/>
      <c r="C62" s="172"/>
      <c r="D62" s="187">
        <f t="shared" si="14"/>
        <v>0</v>
      </c>
      <c r="E62" s="187">
        <f t="shared" si="15"/>
        <v>0</v>
      </c>
      <c r="F62" s="187">
        <f t="shared" si="16"/>
        <v>0</v>
      </c>
      <c r="I62" s="172"/>
      <c r="J62" s="172"/>
      <c r="K62" s="172"/>
      <c r="L62" s="187">
        <f t="shared" si="17"/>
        <v>0</v>
      </c>
      <c r="M62" s="187">
        <f t="shared" si="18"/>
        <v>0</v>
      </c>
      <c r="N62" s="187">
        <f t="shared" si="19"/>
        <v>0</v>
      </c>
    </row>
    <row r="63" spans="1:14" x14ac:dyDescent="0.25">
      <c r="A63" s="172"/>
      <c r="B63" s="172"/>
      <c r="C63" s="172"/>
      <c r="D63" s="187">
        <f t="shared" si="14"/>
        <v>0</v>
      </c>
      <c r="E63" s="187">
        <f t="shared" si="15"/>
        <v>0</v>
      </c>
      <c r="F63" s="187">
        <f t="shared" si="16"/>
        <v>0</v>
      </c>
      <c r="I63" s="172"/>
      <c r="J63" s="172"/>
      <c r="K63" s="172"/>
      <c r="L63" s="187">
        <f t="shared" si="17"/>
        <v>0</v>
      </c>
      <c r="M63" s="187">
        <f t="shared" si="18"/>
        <v>0</v>
      </c>
      <c r="N63" s="187">
        <f t="shared" si="19"/>
        <v>0</v>
      </c>
    </row>
    <row r="64" spans="1:14" x14ac:dyDescent="0.25">
      <c r="A64" s="181"/>
      <c r="B64" s="181"/>
      <c r="C64" s="172"/>
      <c r="D64" s="187">
        <f t="shared" si="14"/>
        <v>0</v>
      </c>
      <c r="E64" s="187">
        <f t="shared" si="15"/>
        <v>0</v>
      </c>
      <c r="F64" s="187">
        <f t="shared" si="16"/>
        <v>0</v>
      </c>
      <c r="I64" s="181"/>
      <c r="J64" s="181"/>
      <c r="K64" s="172"/>
      <c r="L64" s="187">
        <f t="shared" si="17"/>
        <v>0</v>
      </c>
      <c r="M64" s="187">
        <f t="shared" si="18"/>
        <v>0</v>
      </c>
      <c r="N64" s="187">
        <f t="shared" si="19"/>
        <v>0</v>
      </c>
    </row>
    <row r="65" spans="1:14" x14ac:dyDescent="0.25">
      <c r="A65" s="188" t="s">
        <v>84</v>
      </c>
      <c r="B65" s="189">
        <f>SUM(B54:B64)</f>
        <v>0</v>
      </c>
      <c r="C65" s="216" t="s">
        <v>18</v>
      </c>
      <c r="D65" s="217"/>
      <c r="E65" s="191" t="e">
        <f>SUM(E54:E64)/F65</f>
        <v>#DIV/0!</v>
      </c>
      <c r="F65" s="190">
        <f>SUM(F54:F64)</f>
        <v>0</v>
      </c>
      <c r="I65" s="188" t="s">
        <v>84</v>
      </c>
      <c r="J65" s="189">
        <f>SUM(J54:J64)</f>
        <v>0</v>
      </c>
      <c r="K65" s="216" t="s">
        <v>18</v>
      </c>
      <c r="L65" s="217"/>
      <c r="M65" s="191" t="e">
        <f>SUM(M54:M64)/N65</f>
        <v>#DIV/0!</v>
      </c>
      <c r="N65" s="190">
        <f>SUM(N54:N64)</f>
        <v>0</v>
      </c>
    </row>
    <row r="67" spans="1:14" x14ac:dyDescent="0.25">
      <c r="A67" s="182" t="s">
        <v>16</v>
      </c>
      <c r="B67" s="218"/>
      <c r="C67" s="218"/>
      <c r="D67" s="218"/>
      <c r="E67" s="218"/>
      <c r="F67" s="219"/>
      <c r="I67" s="182" t="s">
        <v>16</v>
      </c>
      <c r="J67" s="218"/>
      <c r="K67" s="218"/>
      <c r="L67" s="218"/>
      <c r="M67" s="218"/>
      <c r="N67" s="219"/>
    </row>
    <row r="68" spans="1:14" ht="63.75" x14ac:dyDescent="0.25">
      <c r="A68" s="183" t="s">
        <v>14</v>
      </c>
      <c r="B68" s="184" t="s">
        <v>81</v>
      </c>
      <c r="C68" s="185" t="s">
        <v>0</v>
      </c>
      <c r="D68" s="185" t="s">
        <v>17</v>
      </c>
      <c r="E68" s="185" t="s">
        <v>15</v>
      </c>
      <c r="F68" s="186" t="s">
        <v>82</v>
      </c>
      <c r="I68" s="183" t="s">
        <v>14</v>
      </c>
      <c r="J68" s="184" t="s">
        <v>81</v>
      </c>
      <c r="K68" s="185" t="s">
        <v>0</v>
      </c>
      <c r="L68" s="185" t="s">
        <v>17</v>
      </c>
      <c r="M68" s="185" t="s">
        <v>15</v>
      </c>
      <c r="N68" s="186" t="s">
        <v>82</v>
      </c>
    </row>
    <row r="69" spans="1:14" x14ac:dyDescent="0.25">
      <c r="A69" s="172"/>
      <c r="B69" s="172"/>
      <c r="C69" s="172"/>
      <c r="D69" s="187">
        <f>IF(C69="",0,VLOOKUP(C69,$M$4:$N$20,2,FALSE))</f>
        <v>0</v>
      </c>
      <c r="E69" s="187">
        <f>IF(D69="NC",0,D69*B69)</f>
        <v>0</v>
      </c>
      <c r="F69" s="187">
        <f>IF(OR(C69="P",C69="I",C69="W",C69="X"),0,B69)</f>
        <v>0</v>
      </c>
      <c r="I69" s="172"/>
      <c r="J69" s="172"/>
      <c r="K69" s="172"/>
      <c r="L69" s="187">
        <f>IF(K69="",0,VLOOKUP(K69,$M$4:$N$20,2,FALSE))</f>
        <v>0</v>
      </c>
      <c r="M69" s="187">
        <f>IF(L69="NC",0,L69*J69)</f>
        <v>0</v>
      </c>
      <c r="N69" s="187">
        <f>IF(OR(K69="P",K69="I",K69="W",K69="X"),0,J69)</f>
        <v>0</v>
      </c>
    </row>
    <row r="70" spans="1:14" x14ac:dyDescent="0.25">
      <c r="A70" s="172"/>
      <c r="B70" s="172"/>
      <c r="C70" s="172"/>
      <c r="D70" s="187">
        <f t="shared" ref="D70:D79" si="20">IF(C70="",0,VLOOKUP(C70,$M$4:$N$20,2,FALSE))</f>
        <v>0</v>
      </c>
      <c r="E70" s="187">
        <f t="shared" ref="E70:E79" si="21">IF(D70="NC",0,D70*B70)</f>
        <v>0</v>
      </c>
      <c r="F70" s="187">
        <f t="shared" ref="F70:F79" si="22">IF(OR(C70="P",C70="I",C70="W",C70="X"),0,B70)</f>
        <v>0</v>
      </c>
      <c r="I70" s="172"/>
      <c r="J70" s="172"/>
      <c r="K70" s="172"/>
      <c r="L70" s="187">
        <f t="shared" ref="L70:L79" si="23">IF(K70="",0,VLOOKUP(K70,$M$4:$N$20,2,FALSE))</f>
        <v>0</v>
      </c>
      <c r="M70" s="187">
        <f t="shared" ref="M70:M79" si="24">IF(L70="NC",0,L70*J70)</f>
        <v>0</v>
      </c>
      <c r="N70" s="187">
        <f t="shared" ref="N70:N79" si="25">IF(OR(K70="P",K70="I",K70="W",K70="X"),0,J70)</f>
        <v>0</v>
      </c>
    </row>
    <row r="71" spans="1:14" x14ac:dyDescent="0.25">
      <c r="A71" s="172"/>
      <c r="B71" s="172"/>
      <c r="C71" s="172"/>
      <c r="D71" s="187">
        <f t="shared" si="20"/>
        <v>0</v>
      </c>
      <c r="E71" s="187">
        <f t="shared" si="21"/>
        <v>0</v>
      </c>
      <c r="F71" s="187">
        <f t="shared" si="22"/>
        <v>0</v>
      </c>
      <c r="I71" s="172"/>
      <c r="J71" s="172"/>
      <c r="K71" s="172"/>
      <c r="L71" s="187">
        <f t="shared" si="23"/>
        <v>0</v>
      </c>
      <c r="M71" s="187">
        <f t="shared" si="24"/>
        <v>0</v>
      </c>
      <c r="N71" s="187">
        <f t="shared" si="25"/>
        <v>0</v>
      </c>
    </row>
    <row r="72" spans="1:14" x14ac:dyDescent="0.25">
      <c r="A72" s="172"/>
      <c r="B72" s="172"/>
      <c r="C72" s="172"/>
      <c r="D72" s="187">
        <f t="shared" si="20"/>
        <v>0</v>
      </c>
      <c r="E72" s="187">
        <f t="shared" si="21"/>
        <v>0</v>
      </c>
      <c r="F72" s="187">
        <f t="shared" si="22"/>
        <v>0</v>
      </c>
      <c r="I72" s="172"/>
      <c r="J72" s="172"/>
      <c r="K72" s="172"/>
      <c r="L72" s="187">
        <f t="shared" si="23"/>
        <v>0</v>
      </c>
      <c r="M72" s="187">
        <f t="shared" si="24"/>
        <v>0</v>
      </c>
      <c r="N72" s="187">
        <f t="shared" si="25"/>
        <v>0</v>
      </c>
    </row>
    <row r="73" spans="1:14" x14ac:dyDescent="0.25">
      <c r="A73" s="172"/>
      <c r="B73" s="172"/>
      <c r="C73" s="172"/>
      <c r="D73" s="187">
        <f t="shared" si="20"/>
        <v>0</v>
      </c>
      <c r="E73" s="187">
        <f t="shared" si="21"/>
        <v>0</v>
      </c>
      <c r="F73" s="187">
        <f t="shared" si="22"/>
        <v>0</v>
      </c>
      <c r="I73" s="172"/>
      <c r="J73" s="172"/>
      <c r="K73" s="172"/>
      <c r="L73" s="187">
        <f t="shared" si="23"/>
        <v>0</v>
      </c>
      <c r="M73" s="187">
        <f t="shared" si="24"/>
        <v>0</v>
      </c>
      <c r="N73" s="187">
        <f t="shared" si="25"/>
        <v>0</v>
      </c>
    </row>
    <row r="74" spans="1:14" s="73" customFormat="1" x14ac:dyDescent="0.25">
      <c r="A74" s="172"/>
      <c r="B74" s="172"/>
      <c r="C74" s="172"/>
      <c r="D74" s="187">
        <f t="shared" si="20"/>
        <v>0</v>
      </c>
      <c r="E74" s="187">
        <f t="shared" si="21"/>
        <v>0</v>
      </c>
      <c r="F74" s="187">
        <f t="shared" si="22"/>
        <v>0</v>
      </c>
      <c r="I74" s="172"/>
      <c r="J74" s="172"/>
      <c r="K74" s="172"/>
      <c r="L74" s="187">
        <f t="shared" si="23"/>
        <v>0</v>
      </c>
      <c r="M74" s="187">
        <f t="shared" si="24"/>
        <v>0</v>
      </c>
      <c r="N74" s="187">
        <f t="shared" si="25"/>
        <v>0</v>
      </c>
    </row>
    <row r="75" spans="1:14" s="73" customFormat="1" x14ac:dyDescent="0.25">
      <c r="A75" s="172"/>
      <c r="B75" s="172"/>
      <c r="C75" s="172"/>
      <c r="D75" s="187">
        <f t="shared" si="20"/>
        <v>0</v>
      </c>
      <c r="E75" s="187">
        <f t="shared" si="21"/>
        <v>0</v>
      </c>
      <c r="F75" s="187">
        <f t="shared" si="22"/>
        <v>0</v>
      </c>
      <c r="I75" s="172"/>
      <c r="J75" s="172"/>
      <c r="K75" s="172"/>
      <c r="L75" s="187">
        <f t="shared" si="23"/>
        <v>0</v>
      </c>
      <c r="M75" s="187">
        <f t="shared" si="24"/>
        <v>0</v>
      </c>
      <c r="N75" s="187">
        <f t="shared" si="25"/>
        <v>0</v>
      </c>
    </row>
    <row r="76" spans="1:14" x14ac:dyDescent="0.25">
      <c r="A76" s="172"/>
      <c r="B76" s="172"/>
      <c r="C76" s="172"/>
      <c r="D76" s="187">
        <f t="shared" si="20"/>
        <v>0</v>
      </c>
      <c r="E76" s="187">
        <f t="shared" si="21"/>
        <v>0</v>
      </c>
      <c r="F76" s="187">
        <f t="shared" si="22"/>
        <v>0</v>
      </c>
      <c r="I76" s="172"/>
      <c r="J76" s="172"/>
      <c r="K76" s="172"/>
      <c r="L76" s="187">
        <f t="shared" si="23"/>
        <v>0</v>
      </c>
      <c r="M76" s="187">
        <f t="shared" si="24"/>
        <v>0</v>
      </c>
      <c r="N76" s="187">
        <f t="shared" si="25"/>
        <v>0</v>
      </c>
    </row>
    <row r="77" spans="1:14" x14ac:dyDescent="0.25">
      <c r="A77" s="172"/>
      <c r="B77" s="172"/>
      <c r="C77" s="172"/>
      <c r="D77" s="187">
        <f t="shared" si="20"/>
        <v>0</v>
      </c>
      <c r="E77" s="187">
        <f t="shared" si="21"/>
        <v>0</v>
      </c>
      <c r="F77" s="187">
        <f t="shared" si="22"/>
        <v>0</v>
      </c>
      <c r="I77" s="172"/>
      <c r="J77" s="172"/>
      <c r="K77" s="172"/>
      <c r="L77" s="187">
        <f t="shared" si="23"/>
        <v>0</v>
      </c>
      <c r="M77" s="187">
        <f t="shared" si="24"/>
        <v>0</v>
      </c>
      <c r="N77" s="187">
        <f t="shared" si="25"/>
        <v>0</v>
      </c>
    </row>
    <row r="78" spans="1:14" x14ac:dyDescent="0.25">
      <c r="A78" s="172"/>
      <c r="B78" s="172"/>
      <c r="C78" s="172"/>
      <c r="D78" s="187">
        <f t="shared" si="20"/>
        <v>0</v>
      </c>
      <c r="E78" s="187">
        <f t="shared" si="21"/>
        <v>0</v>
      </c>
      <c r="F78" s="187">
        <f t="shared" si="22"/>
        <v>0</v>
      </c>
      <c r="I78" s="172"/>
      <c r="J78" s="172"/>
      <c r="K78" s="172"/>
      <c r="L78" s="187">
        <f t="shared" si="23"/>
        <v>0</v>
      </c>
      <c r="M78" s="187">
        <f t="shared" si="24"/>
        <v>0</v>
      </c>
      <c r="N78" s="187">
        <f t="shared" si="25"/>
        <v>0</v>
      </c>
    </row>
    <row r="79" spans="1:14" x14ac:dyDescent="0.25">
      <c r="A79" s="181"/>
      <c r="B79" s="181"/>
      <c r="C79" s="172"/>
      <c r="D79" s="187">
        <f t="shared" si="20"/>
        <v>0</v>
      </c>
      <c r="E79" s="187">
        <f t="shared" si="21"/>
        <v>0</v>
      </c>
      <c r="F79" s="187">
        <f t="shared" si="22"/>
        <v>0</v>
      </c>
      <c r="I79" s="181"/>
      <c r="J79" s="181"/>
      <c r="K79" s="172"/>
      <c r="L79" s="187">
        <f t="shared" si="23"/>
        <v>0</v>
      </c>
      <c r="M79" s="187">
        <f t="shared" si="24"/>
        <v>0</v>
      </c>
      <c r="N79" s="187">
        <f t="shared" si="25"/>
        <v>0</v>
      </c>
    </row>
    <row r="80" spans="1:14" x14ac:dyDescent="0.25">
      <c r="A80" s="188" t="s">
        <v>84</v>
      </c>
      <c r="B80" s="189">
        <f>SUM(B69:B79)</f>
        <v>0</v>
      </c>
      <c r="C80" s="216" t="s">
        <v>18</v>
      </c>
      <c r="D80" s="217"/>
      <c r="E80" s="191" t="e">
        <f>SUM(E69:E79)/F80</f>
        <v>#DIV/0!</v>
      </c>
      <c r="F80" s="190">
        <f>SUM(F69:F79)</f>
        <v>0</v>
      </c>
      <c r="I80" s="188" t="s">
        <v>84</v>
      </c>
      <c r="J80" s="189">
        <f>SUM(J69:J79)</f>
        <v>0</v>
      </c>
      <c r="K80" s="216" t="s">
        <v>18</v>
      </c>
      <c r="L80" s="217"/>
      <c r="M80" s="191" t="e">
        <f>SUM(M69:M79)/N80</f>
        <v>#DIV/0!</v>
      </c>
      <c r="N80" s="190">
        <f>SUM(N69:N79)</f>
        <v>0</v>
      </c>
    </row>
    <row r="82" spans="1:14" x14ac:dyDescent="0.25">
      <c r="A82" s="182" t="s">
        <v>16</v>
      </c>
      <c r="B82" s="218"/>
      <c r="C82" s="218"/>
      <c r="D82" s="218"/>
      <c r="E82" s="218"/>
      <c r="F82" s="219"/>
      <c r="I82" s="182" t="s">
        <v>16</v>
      </c>
      <c r="J82" s="218"/>
      <c r="K82" s="218"/>
      <c r="L82" s="218"/>
      <c r="M82" s="218"/>
      <c r="N82" s="219"/>
    </row>
    <row r="83" spans="1:14" ht="63.75" x14ac:dyDescent="0.25">
      <c r="A83" s="183" t="s">
        <v>14</v>
      </c>
      <c r="B83" s="184" t="s">
        <v>81</v>
      </c>
      <c r="C83" s="185" t="s">
        <v>0</v>
      </c>
      <c r="D83" s="185" t="s">
        <v>17</v>
      </c>
      <c r="E83" s="185" t="s">
        <v>15</v>
      </c>
      <c r="F83" s="186" t="s">
        <v>82</v>
      </c>
      <c r="I83" s="183" t="s">
        <v>14</v>
      </c>
      <c r="J83" s="184" t="s">
        <v>81</v>
      </c>
      <c r="K83" s="185" t="s">
        <v>0</v>
      </c>
      <c r="L83" s="185" t="s">
        <v>17</v>
      </c>
      <c r="M83" s="185" t="s">
        <v>15</v>
      </c>
      <c r="N83" s="186" t="s">
        <v>82</v>
      </c>
    </row>
    <row r="84" spans="1:14" x14ac:dyDescent="0.25">
      <c r="A84" s="172"/>
      <c r="B84" s="172"/>
      <c r="C84" s="172"/>
      <c r="D84" s="187">
        <f>IF(C84="",0,VLOOKUP(C84,$M$4:$N$20,2,FALSE))</f>
        <v>0</v>
      </c>
      <c r="E84" s="187">
        <f>IF(D84="NC",0,D84*B84)</f>
        <v>0</v>
      </c>
      <c r="F84" s="187">
        <f>IF(OR(C84="P",C84="I",C84="W",C84="X"),0,B84)</f>
        <v>0</v>
      </c>
      <c r="I84" s="172"/>
      <c r="J84" s="172"/>
      <c r="K84" s="172"/>
      <c r="L84" s="187">
        <f>IF(K84="",0,VLOOKUP(K84,$M$4:$N$20,2,FALSE))</f>
        <v>0</v>
      </c>
      <c r="M84" s="187">
        <f>IF(L84="NC",0,L84*J84)</f>
        <v>0</v>
      </c>
      <c r="N84" s="187">
        <f>IF(OR(K84="P",K84="I",K84="W",K84="X"),0,J84)</f>
        <v>0</v>
      </c>
    </row>
    <row r="85" spans="1:14" x14ac:dyDescent="0.25">
      <c r="A85" s="172"/>
      <c r="B85" s="172"/>
      <c r="C85" s="172"/>
      <c r="D85" s="187">
        <f t="shared" ref="D85:D94" si="26">IF(C85="",0,VLOOKUP(C85,$M$4:$N$20,2,FALSE))</f>
        <v>0</v>
      </c>
      <c r="E85" s="187">
        <f t="shared" ref="E85:E94" si="27">IF(D85="NC",0,D85*B85)</f>
        <v>0</v>
      </c>
      <c r="F85" s="187">
        <f t="shared" ref="F85:F94" si="28">IF(OR(C85="P",C85="I",C85="W",C85="X"),0,B85)</f>
        <v>0</v>
      </c>
      <c r="I85" s="172"/>
      <c r="J85" s="172"/>
      <c r="K85" s="172"/>
      <c r="L85" s="187">
        <f t="shared" ref="L85:L94" si="29">IF(K85="",0,VLOOKUP(K85,$M$4:$N$20,2,FALSE))</f>
        <v>0</v>
      </c>
      <c r="M85" s="187">
        <f t="shared" ref="M85:M94" si="30">IF(L85="NC",0,L85*J85)</f>
        <v>0</v>
      </c>
      <c r="N85" s="187">
        <f t="shared" ref="N85:N94" si="31">IF(OR(K85="P",K85="I",K85="W",K85="X"),0,J85)</f>
        <v>0</v>
      </c>
    </row>
    <row r="86" spans="1:14" x14ac:dyDescent="0.25">
      <c r="A86" s="172"/>
      <c r="B86" s="172"/>
      <c r="C86" s="172"/>
      <c r="D86" s="187">
        <f t="shared" si="26"/>
        <v>0</v>
      </c>
      <c r="E86" s="187">
        <f t="shared" si="27"/>
        <v>0</v>
      </c>
      <c r="F86" s="187">
        <f t="shared" si="28"/>
        <v>0</v>
      </c>
      <c r="I86" s="172"/>
      <c r="J86" s="172"/>
      <c r="K86" s="172"/>
      <c r="L86" s="187">
        <f t="shared" si="29"/>
        <v>0</v>
      </c>
      <c r="M86" s="187">
        <f t="shared" si="30"/>
        <v>0</v>
      </c>
      <c r="N86" s="187">
        <f t="shared" si="31"/>
        <v>0</v>
      </c>
    </row>
    <row r="87" spans="1:14" x14ac:dyDescent="0.25">
      <c r="A87" s="172"/>
      <c r="B87" s="172"/>
      <c r="C87" s="172"/>
      <c r="D87" s="187">
        <f t="shared" si="26"/>
        <v>0</v>
      </c>
      <c r="E87" s="187">
        <f t="shared" si="27"/>
        <v>0</v>
      </c>
      <c r="F87" s="187">
        <f t="shared" si="28"/>
        <v>0</v>
      </c>
      <c r="I87" s="172"/>
      <c r="J87" s="172"/>
      <c r="K87" s="172"/>
      <c r="L87" s="187">
        <f t="shared" si="29"/>
        <v>0</v>
      </c>
      <c r="M87" s="187">
        <f t="shared" si="30"/>
        <v>0</v>
      </c>
      <c r="N87" s="187">
        <f t="shared" si="31"/>
        <v>0</v>
      </c>
    </row>
    <row r="88" spans="1:14" x14ac:dyDescent="0.25">
      <c r="A88" s="172"/>
      <c r="B88" s="172"/>
      <c r="C88" s="172"/>
      <c r="D88" s="187">
        <f t="shared" si="26"/>
        <v>0</v>
      </c>
      <c r="E88" s="187">
        <f t="shared" si="27"/>
        <v>0</v>
      </c>
      <c r="F88" s="187">
        <f t="shared" si="28"/>
        <v>0</v>
      </c>
      <c r="I88" s="172"/>
      <c r="J88" s="172"/>
      <c r="K88" s="172"/>
      <c r="L88" s="187">
        <f t="shared" si="29"/>
        <v>0</v>
      </c>
      <c r="M88" s="187">
        <f t="shared" si="30"/>
        <v>0</v>
      </c>
      <c r="N88" s="187">
        <f t="shared" si="31"/>
        <v>0</v>
      </c>
    </row>
    <row r="89" spans="1:14" s="73" customFormat="1" x14ac:dyDescent="0.25">
      <c r="A89" s="172"/>
      <c r="B89" s="172"/>
      <c r="C89" s="172"/>
      <c r="D89" s="187">
        <f t="shared" si="26"/>
        <v>0</v>
      </c>
      <c r="E89" s="187">
        <f t="shared" si="27"/>
        <v>0</v>
      </c>
      <c r="F89" s="187">
        <f t="shared" si="28"/>
        <v>0</v>
      </c>
      <c r="I89" s="172"/>
      <c r="J89" s="172"/>
      <c r="K89" s="172"/>
      <c r="L89" s="187">
        <f t="shared" si="29"/>
        <v>0</v>
      </c>
      <c r="M89" s="187">
        <f t="shared" ref="M89:M90" si="32">IF(L89="NC",0,L89*J89)</f>
        <v>0</v>
      </c>
      <c r="N89" s="187">
        <f t="shared" ref="N89:N90" si="33">IF(OR(K89="P",K89="I",K89="W",K89="X"),0,J89)</f>
        <v>0</v>
      </c>
    </row>
    <row r="90" spans="1:14" s="73" customFormat="1" x14ac:dyDescent="0.25">
      <c r="A90" s="172"/>
      <c r="B90" s="172"/>
      <c r="C90" s="172"/>
      <c r="D90" s="187">
        <f t="shared" si="26"/>
        <v>0</v>
      </c>
      <c r="E90" s="187">
        <f t="shared" si="27"/>
        <v>0</v>
      </c>
      <c r="F90" s="187">
        <f t="shared" si="28"/>
        <v>0</v>
      </c>
      <c r="I90" s="172"/>
      <c r="J90" s="172"/>
      <c r="K90" s="172"/>
      <c r="L90" s="187">
        <f t="shared" si="29"/>
        <v>0</v>
      </c>
      <c r="M90" s="187">
        <f t="shared" si="32"/>
        <v>0</v>
      </c>
      <c r="N90" s="187">
        <f t="shared" si="33"/>
        <v>0</v>
      </c>
    </row>
    <row r="91" spans="1:14" x14ac:dyDescent="0.25">
      <c r="A91" s="172"/>
      <c r="B91" s="172"/>
      <c r="C91" s="172"/>
      <c r="D91" s="187">
        <f t="shared" si="26"/>
        <v>0</v>
      </c>
      <c r="E91" s="187">
        <f t="shared" si="27"/>
        <v>0</v>
      </c>
      <c r="F91" s="187">
        <f t="shared" si="28"/>
        <v>0</v>
      </c>
      <c r="I91" s="172"/>
      <c r="J91" s="172"/>
      <c r="K91" s="172"/>
      <c r="L91" s="187">
        <f t="shared" si="29"/>
        <v>0</v>
      </c>
      <c r="M91" s="187">
        <f t="shared" si="30"/>
        <v>0</v>
      </c>
      <c r="N91" s="187">
        <f t="shared" si="31"/>
        <v>0</v>
      </c>
    </row>
    <row r="92" spans="1:14" x14ac:dyDescent="0.25">
      <c r="A92" s="172"/>
      <c r="B92" s="172"/>
      <c r="C92" s="172"/>
      <c r="D92" s="187">
        <f t="shared" si="26"/>
        <v>0</v>
      </c>
      <c r="E92" s="187">
        <f t="shared" si="27"/>
        <v>0</v>
      </c>
      <c r="F92" s="187">
        <f t="shared" si="28"/>
        <v>0</v>
      </c>
      <c r="I92" s="172"/>
      <c r="J92" s="172"/>
      <c r="K92" s="172"/>
      <c r="L92" s="187">
        <f t="shared" si="29"/>
        <v>0</v>
      </c>
      <c r="M92" s="187">
        <f t="shared" si="30"/>
        <v>0</v>
      </c>
      <c r="N92" s="187">
        <f t="shared" si="31"/>
        <v>0</v>
      </c>
    </row>
    <row r="93" spans="1:14" x14ac:dyDescent="0.25">
      <c r="A93" s="172"/>
      <c r="B93" s="172"/>
      <c r="C93" s="172"/>
      <c r="D93" s="187">
        <f t="shared" si="26"/>
        <v>0</v>
      </c>
      <c r="E93" s="187">
        <f t="shared" si="27"/>
        <v>0</v>
      </c>
      <c r="F93" s="187">
        <f t="shared" si="28"/>
        <v>0</v>
      </c>
      <c r="I93" s="172"/>
      <c r="J93" s="172"/>
      <c r="K93" s="172"/>
      <c r="L93" s="187">
        <f t="shared" si="29"/>
        <v>0</v>
      </c>
      <c r="M93" s="187">
        <f t="shared" si="30"/>
        <v>0</v>
      </c>
      <c r="N93" s="187">
        <f t="shared" si="31"/>
        <v>0</v>
      </c>
    </row>
    <row r="94" spans="1:14" x14ac:dyDescent="0.25">
      <c r="A94" s="181"/>
      <c r="B94" s="181"/>
      <c r="C94" s="172"/>
      <c r="D94" s="187">
        <f t="shared" si="26"/>
        <v>0</v>
      </c>
      <c r="E94" s="187">
        <f t="shared" si="27"/>
        <v>0</v>
      </c>
      <c r="F94" s="187">
        <f t="shared" si="28"/>
        <v>0</v>
      </c>
      <c r="I94" s="181"/>
      <c r="J94" s="181"/>
      <c r="K94" s="172"/>
      <c r="L94" s="187">
        <f t="shared" si="29"/>
        <v>0</v>
      </c>
      <c r="M94" s="187">
        <f t="shared" si="30"/>
        <v>0</v>
      </c>
      <c r="N94" s="187">
        <f t="shared" si="31"/>
        <v>0</v>
      </c>
    </row>
    <row r="95" spans="1:14" x14ac:dyDescent="0.25">
      <c r="A95" s="188" t="s">
        <v>84</v>
      </c>
      <c r="B95" s="189">
        <f>SUM(B84:B94)</f>
        <v>0</v>
      </c>
      <c r="C95" s="216" t="s">
        <v>18</v>
      </c>
      <c r="D95" s="217"/>
      <c r="E95" s="191" t="e">
        <f>SUM(E84:E94)/F95</f>
        <v>#DIV/0!</v>
      </c>
      <c r="F95" s="190">
        <f>SUM(F84:F94)</f>
        <v>0</v>
      </c>
      <c r="I95" s="188" t="s">
        <v>84</v>
      </c>
      <c r="J95" s="189">
        <f>SUM(J84:J94)</f>
        <v>0</v>
      </c>
      <c r="K95" s="216" t="s">
        <v>18</v>
      </c>
      <c r="L95" s="217"/>
      <c r="M95" s="191" t="e">
        <f>SUM(M84:M94)/N95</f>
        <v>#DIV/0!</v>
      </c>
      <c r="N95" s="190">
        <f>SUM(N84:N94)</f>
        <v>0</v>
      </c>
    </row>
    <row r="97" spans="1:14" x14ac:dyDescent="0.25">
      <c r="A97" s="182" t="s">
        <v>16</v>
      </c>
      <c r="B97" s="218"/>
      <c r="C97" s="218"/>
      <c r="D97" s="218"/>
      <c r="E97" s="218"/>
      <c r="F97" s="219"/>
      <c r="I97" s="182" t="s">
        <v>16</v>
      </c>
      <c r="J97" s="218"/>
      <c r="K97" s="218"/>
      <c r="L97" s="218"/>
      <c r="M97" s="218"/>
      <c r="N97" s="219"/>
    </row>
    <row r="98" spans="1:14" ht="63.75" x14ac:dyDescent="0.25">
      <c r="A98" s="183" t="s">
        <v>14</v>
      </c>
      <c r="B98" s="184" t="s">
        <v>81</v>
      </c>
      <c r="C98" s="185" t="s">
        <v>0</v>
      </c>
      <c r="D98" s="185" t="s">
        <v>17</v>
      </c>
      <c r="E98" s="185" t="s">
        <v>15</v>
      </c>
      <c r="F98" s="186" t="s">
        <v>82</v>
      </c>
      <c r="I98" s="183" t="s">
        <v>14</v>
      </c>
      <c r="J98" s="184" t="s">
        <v>81</v>
      </c>
      <c r="K98" s="185" t="s">
        <v>0</v>
      </c>
      <c r="L98" s="185" t="s">
        <v>17</v>
      </c>
      <c r="M98" s="185" t="s">
        <v>15</v>
      </c>
      <c r="N98" s="186" t="s">
        <v>82</v>
      </c>
    </row>
    <row r="99" spans="1:14" x14ac:dyDescent="0.25">
      <c r="A99" s="172"/>
      <c r="B99" s="172"/>
      <c r="C99" s="172"/>
      <c r="D99" s="187">
        <f>IF(C99="",0,VLOOKUP(C99,$M$4:$N$20,2,FALSE))</f>
        <v>0</v>
      </c>
      <c r="E99" s="187">
        <f>IF(D99="NC",0,D99*B99)</f>
        <v>0</v>
      </c>
      <c r="F99" s="187">
        <f>IF(OR(C99="P",C99="I",C99="W",C99="X"),0,B99)</f>
        <v>0</v>
      </c>
      <c r="I99" s="172"/>
      <c r="J99" s="172"/>
      <c r="K99" s="172"/>
      <c r="L99" s="187">
        <f>IF(K99="",0,VLOOKUP(K99,$M$4:$N$20,2,FALSE))</f>
        <v>0</v>
      </c>
      <c r="M99" s="187">
        <f>IF(L99="NC",0,L99*J99)</f>
        <v>0</v>
      </c>
      <c r="N99" s="187">
        <f>IF(OR(K99="P",K99="I",K99="W",K99="X"),0,J99)</f>
        <v>0</v>
      </c>
    </row>
    <row r="100" spans="1:14" x14ac:dyDescent="0.25">
      <c r="A100" s="172"/>
      <c r="B100" s="172"/>
      <c r="C100" s="172"/>
      <c r="D100" s="187">
        <f t="shared" ref="D100:D109" si="34">IF(C100="",0,VLOOKUP(C100,$M$4:$N$20,2,FALSE))</f>
        <v>0</v>
      </c>
      <c r="E100" s="187">
        <f t="shared" ref="E100:E109" si="35">IF(D100="NC",0,D100*B100)</f>
        <v>0</v>
      </c>
      <c r="F100" s="187">
        <f t="shared" ref="F100:F109" si="36">IF(OR(C100="P",C100="I",C100="W",C100="X"),0,B100)</f>
        <v>0</v>
      </c>
      <c r="I100" s="172"/>
      <c r="J100" s="172"/>
      <c r="K100" s="172"/>
      <c r="L100" s="187">
        <f t="shared" ref="L100:L109" si="37">IF(K100="",0,VLOOKUP(K100,$M$4:$N$20,2,FALSE))</f>
        <v>0</v>
      </c>
      <c r="M100" s="187">
        <f t="shared" ref="M100:M109" si="38">IF(L100="NC",0,L100*J100)</f>
        <v>0</v>
      </c>
      <c r="N100" s="187">
        <f t="shared" ref="N100:N109" si="39">IF(OR(K100="P",K100="I",K100="W",K100="X"),0,J100)</f>
        <v>0</v>
      </c>
    </row>
    <row r="101" spans="1:14" x14ac:dyDescent="0.25">
      <c r="A101" s="172"/>
      <c r="B101" s="172"/>
      <c r="C101" s="172"/>
      <c r="D101" s="187">
        <f t="shared" si="34"/>
        <v>0</v>
      </c>
      <c r="E101" s="187">
        <f t="shared" si="35"/>
        <v>0</v>
      </c>
      <c r="F101" s="187">
        <f t="shared" si="36"/>
        <v>0</v>
      </c>
      <c r="I101" s="172"/>
      <c r="J101" s="172"/>
      <c r="K101" s="172"/>
      <c r="L101" s="187">
        <f t="shared" si="37"/>
        <v>0</v>
      </c>
      <c r="M101" s="187">
        <f t="shared" si="38"/>
        <v>0</v>
      </c>
      <c r="N101" s="187">
        <f t="shared" si="39"/>
        <v>0</v>
      </c>
    </row>
    <row r="102" spans="1:14" x14ac:dyDescent="0.25">
      <c r="A102" s="172"/>
      <c r="B102" s="172"/>
      <c r="C102" s="172"/>
      <c r="D102" s="187">
        <f t="shared" si="34"/>
        <v>0</v>
      </c>
      <c r="E102" s="187">
        <f t="shared" si="35"/>
        <v>0</v>
      </c>
      <c r="F102" s="187">
        <f t="shared" si="36"/>
        <v>0</v>
      </c>
      <c r="I102" s="172"/>
      <c r="J102" s="172"/>
      <c r="K102" s="172"/>
      <c r="L102" s="187">
        <f t="shared" si="37"/>
        <v>0</v>
      </c>
      <c r="M102" s="187">
        <f t="shared" si="38"/>
        <v>0</v>
      </c>
      <c r="N102" s="187">
        <f t="shared" si="39"/>
        <v>0</v>
      </c>
    </row>
    <row r="103" spans="1:14" s="73" customFormat="1" x14ac:dyDescent="0.25">
      <c r="A103" s="172"/>
      <c r="B103" s="172"/>
      <c r="C103" s="172"/>
      <c r="D103" s="187">
        <f t="shared" si="34"/>
        <v>0</v>
      </c>
      <c r="E103" s="187">
        <f t="shared" ref="E103:E105" si="40">IF(D103="NC",0,D103*B103)</f>
        <v>0</v>
      </c>
      <c r="F103" s="187">
        <f t="shared" ref="F103:F105" si="41">IF(OR(C103="P",C103="I",C103="W",C103="X"),0,B103)</f>
        <v>0</v>
      </c>
      <c r="I103" s="172"/>
      <c r="J103" s="172"/>
      <c r="K103" s="172"/>
      <c r="L103" s="187">
        <f t="shared" si="37"/>
        <v>0</v>
      </c>
      <c r="M103" s="187">
        <f t="shared" ref="M103:M105" si="42">IF(L103="NC",0,L103*J103)</f>
        <v>0</v>
      </c>
      <c r="N103" s="187">
        <f t="shared" ref="N103:N105" si="43">IF(OR(K103="P",K103="I",K103="W",K103="X"),0,J103)</f>
        <v>0</v>
      </c>
    </row>
    <row r="104" spans="1:14" s="73" customFormat="1" x14ac:dyDescent="0.25">
      <c r="A104" s="172"/>
      <c r="B104" s="172"/>
      <c r="C104" s="172"/>
      <c r="D104" s="187">
        <f t="shared" si="34"/>
        <v>0</v>
      </c>
      <c r="E104" s="187">
        <f t="shared" si="40"/>
        <v>0</v>
      </c>
      <c r="F104" s="187">
        <f t="shared" si="41"/>
        <v>0</v>
      </c>
      <c r="I104" s="172"/>
      <c r="J104" s="172"/>
      <c r="K104" s="172"/>
      <c r="L104" s="187">
        <f t="shared" si="37"/>
        <v>0</v>
      </c>
      <c r="M104" s="187">
        <f t="shared" si="42"/>
        <v>0</v>
      </c>
      <c r="N104" s="187">
        <f t="shared" si="43"/>
        <v>0</v>
      </c>
    </row>
    <row r="105" spans="1:14" x14ac:dyDescent="0.25">
      <c r="A105" s="172"/>
      <c r="B105" s="172"/>
      <c r="C105" s="172"/>
      <c r="D105" s="187">
        <f t="shared" si="34"/>
        <v>0</v>
      </c>
      <c r="E105" s="187">
        <f t="shared" si="40"/>
        <v>0</v>
      </c>
      <c r="F105" s="187">
        <f t="shared" si="41"/>
        <v>0</v>
      </c>
      <c r="I105" s="172"/>
      <c r="J105" s="172"/>
      <c r="K105" s="172"/>
      <c r="L105" s="187">
        <f t="shared" si="37"/>
        <v>0</v>
      </c>
      <c r="M105" s="187">
        <f t="shared" si="42"/>
        <v>0</v>
      </c>
      <c r="N105" s="187">
        <f t="shared" si="43"/>
        <v>0</v>
      </c>
    </row>
    <row r="106" spans="1:14" x14ac:dyDescent="0.25">
      <c r="A106" s="172"/>
      <c r="B106" s="172"/>
      <c r="C106" s="172"/>
      <c r="D106" s="187">
        <f t="shared" si="34"/>
        <v>0</v>
      </c>
      <c r="E106" s="187">
        <f t="shared" si="35"/>
        <v>0</v>
      </c>
      <c r="F106" s="187">
        <f t="shared" si="36"/>
        <v>0</v>
      </c>
      <c r="I106" s="172"/>
      <c r="J106" s="172"/>
      <c r="K106" s="172"/>
      <c r="L106" s="187">
        <f t="shared" si="37"/>
        <v>0</v>
      </c>
      <c r="M106" s="187">
        <f t="shared" si="38"/>
        <v>0</v>
      </c>
      <c r="N106" s="187">
        <f t="shared" si="39"/>
        <v>0</v>
      </c>
    </row>
    <row r="107" spans="1:14" x14ac:dyDescent="0.25">
      <c r="A107" s="172"/>
      <c r="B107" s="172"/>
      <c r="C107" s="172"/>
      <c r="D107" s="187">
        <f t="shared" si="34"/>
        <v>0</v>
      </c>
      <c r="E107" s="187">
        <f t="shared" si="35"/>
        <v>0</v>
      </c>
      <c r="F107" s="187">
        <f t="shared" si="36"/>
        <v>0</v>
      </c>
      <c r="I107" s="172"/>
      <c r="J107" s="172"/>
      <c r="K107" s="172"/>
      <c r="L107" s="187">
        <f t="shared" si="37"/>
        <v>0</v>
      </c>
      <c r="M107" s="187">
        <f t="shared" si="38"/>
        <v>0</v>
      </c>
      <c r="N107" s="187">
        <f t="shared" si="39"/>
        <v>0</v>
      </c>
    </row>
    <row r="108" spans="1:14" x14ac:dyDescent="0.25">
      <c r="A108" s="172"/>
      <c r="B108" s="172"/>
      <c r="C108" s="172"/>
      <c r="D108" s="187">
        <f t="shared" si="34"/>
        <v>0</v>
      </c>
      <c r="E108" s="187">
        <f t="shared" si="35"/>
        <v>0</v>
      </c>
      <c r="F108" s="187">
        <f t="shared" si="36"/>
        <v>0</v>
      </c>
      <c r="I108" s="172"/>
      <c r="J108" s="172"/>
      <c r="K108" s="172"/>
      <c r="L108" s="187">
        <f t="shared" si="37"/>
        <v>0</v>
      </c>
      <c r="M108" s="187">
        <f t="shared" si="38"/>
        <v>0</v>
      </c>
      <c r="N108" s="187">
        <f t="shared" si="39"/>
        <v>0</v>
      </c>
    </row>
    <row r="109" spans="1:14" x14ac:dyDescent="0.25">
      <c r="A109" s="181"/>
      <c r="B109" s="181"/>
      <c r="C109" s="172"/>
      <c r="D109" s="187">
        <f t="shared" si="34"/>
        <v>0</v>
      </c>
      <c r="E109" s="187">
        <f t="shared" si="35"/>
        <v>0</v>
      </c>
      <c r="F109" s="187">
        <f t="shared" si="36"/>
        <v>0</v>
      </c>
      <c r="I109" s="181"/>
      <c r="J109" s="181"/>
      <c r="K109" s="172"/>
      <c r="L109" s="187">
        <f t="shared" si="37"/>
        <v>0</v>
      </c>
      <c r="M109" s="187">
        <f t="shared" si="38"/>
        <v>0</v>
      </c>
      <c r="N109" s="187">
        <f t="shared" si="39"/>
        <v>0</v>
      </c>
    </row>
    <row r="110" spans="1:14" x14ac:dyDescent="0.25">
      <c r="A110" s="188" t="s">
        <v>84</v>
      </c>
      <c r="B110" s="189">
        <f>SUM(B99:B109)</f>
        <v>0</v>
      </c>
      <c r="C110" s="216" t="s">
        <v>18</v>
      </c>
      <c r="D110" s="217"/>
      <c r="E110" s="191" t="e">
        <f>SUM(E99:E109)/F110</f>
        <v>#DIV/0!</v>
      </c>
      <c r="F110" s="190">
        <f>SUM(F99:F109)</f>
        <v>0</v>
      </c>
      <c r="I110" s="188" t="s">
        <v>84</v>
      </c>
      <c r="J110" s="189">
        <f>SUM(J99:J109)</f>
        <v>0</v>
      </c>
      <c r="K110" s="216" t="s">
        <v>18</v>
      </c>
      <c r="L110" s="217"/>
      <c r="M110" s="191" t="e">
        <f>SUM(M99:M109)/N110</f>
        <v>#DIV/0!</v>
      </c>
      <c r="N110" s="190">
        <f>SUM(N99:N109)</f>
        <v>0</v>
      </c>
    </row>
  </sheetData>
  <mergeCells count="31">
    <mergeCell ref="A1:K1"/>
    <mergeCell ref="M3:O3"/>
    <mergeCell ref="C13:E13"/>
    <mergeCell ref="C12:E12"/>
    <mergeCell ref="C11:E11"/>
    <mergeCell ref="A4:K7"/>
    <mergeCell ref="C10:F10"/>
    <mergeCell ref="C35:D35"/>
    <mergeCell ref="B22:F22"/>
    <mergeCell ref="J22:N22"/>
    <mergeCell ref="K35:L35"/>
    <mergeCell ref="J52:N52"/>
    <mergeCell ref="B37:F37"/>
    <mergeCell ref="C50:D50"/>
    <mergeCell ref="J37:N37"/>
    <mergeCell ref="K50:L50"/>
    <mergeCell ref="B52:F52"/>
    <mergeCell ref="K65:L65"/>
    <mergeCell ref="B67:F67"/>
    <mergeCell ref="C80:D80"/>
    <mergeCell ref="J67:N67"/>
    <mergeCell ref="K80:L80"/>
    <mergeCell ref="C65:D65"/>
    <mergeCell ref="C110:D110"/>
    <mergeCell ref="J97:N97"/>
    <mergeCell ref="K110:L110"/>
    <mergeCell ref="B82:F82"/>
    <mergeCell ref="C95:D95"/>
    <mergeCell ref="J82:N82"/>
    <mergeCell ref="K95:L95"/>
    <mergeCell ref="B97:F97"/>
  </mergeCells>
  <pageMargins left="0.7" right="0.7" top="0.75" bottom="0.75" header="0.3" footer="0.3"/>
  <pageSetup scale="57" orientation="portrait" r:id="rId1"/>
  <rowBreaks count="1" manualBreakCount="1">
    <brk id="78" max="16383"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0"/>
  <sheetViews>
    <sheetView topLeftCell="A7" workbookViewId="0">
      <selection activeCell="B19" sqref="B19"/>
    </sheetView>
  </sheetViews>
  <sheetFormatPr defaultRowHeight="15" x14ac:dyDescent="0.25"/>
  <cols>
    <col min="1" max="7" width="20.7109375" customWidth="1"/>
  </cols>
  <sheetData>
    <row r="1" spans="1:16" ht="31.5" customHeight="1" x14ac:dyDescent="0.25">
      <c r="A1" s="220" t="s">
        <v>94</v>
      </c>
      <c r="B1" s="220"/>
      <c r="C1" s="220"/>
      <c r="D1" s="220"/>
      <c r="E1" s="220"/>
      <c r="F1" s="220"/>
      <c r="G1" s="220"/>
      <c r="H1" s="96"/>
      <c r="I1" s="96"/>
      <c r="J1" s="96"/>
      <c r="K1" s="96"/>
      <c r="L1" s="96"/>
      <c r="M1" s="96"/>
      <c r="N1" s="96"/>
      <c r="O1" s="96"/>
      <c r="P1" s="96"/>
    </row>
    <row r="2" spans="1:16" ht="15" customHeight="1" x14ac:dyDescent="0.25">
      <c r="A2" s="220"/>
      <c r="B2" s="220"/>
      <c r="C2" s="220"/>
      <c r="D2" s="220"/>
      <c r="E2" s="220"/>
      <c r="F2" s="220"/>
      <c r="G2" s="220"/>
      <c r="H2" s="96"/>
      <c r="I2" s="96"/>
      <c r="J2" s="96"/>
      <c r="K2" s="96"/>
      <c r="L2" s="96"/>
      <c r="M2" s="96"/>
      <c r="N2" s="96"/>
      <c r="O2" s="96"/>
      <c r="P2" s="96"/>
    </row>
    <row r="3" spans="1:16" ht="15" customHeight="1" x14ac:dyDescent="0.25">
      <c r="A3" s="220"/>
      <c r="B3" s="220"/>
      <c r="C3" s="220"/>
      <c r="D3" s="220"/>
      <c r="E3" s="220"/>
      <c r="F3" s="220"/>
      <c r="G3" s="220"/>
      <c r="H3" s="96"/>
      <c r="I3" s="96"/>
      <c r="J3" s="96"/>
      <c r="K3" s="96"/>
      <c r="L3" s="96"/>
      <c r="M3" s="96"/>
      <c r="N3" s="96"/>
      <c r="O3" s="96"/>
      <c r="P3" s="96"/>
    </row>
    <row r="4" spans="1:16" ht="15" customHeight="1" x14ac:dyDescent="0.25">
      <c r="A4" s="220"/>
      <c r="B4" s="220"/>
      <c r="C4" s="220"/>
      <c r="D4" s="220"/>
      <c r="E4" s="220"/>
      <c r="F4" s="220"/>
      <c r="G4" s="220"/>
      <c r="H4" s="96"/>
      <c r="I4" s="96"/>
      <c r="J4" s="96"/>
      <c r="K4" s="96"/>
      <c r="L4" s="96"/>
      <c r="M4" s="96"/>
      <c r="N4" s="96"/>
      <c r="O4" s="96"/>
      <c r="P4" s="96"/>
    </row>
    <row r="5" spans="1:16" ht="15.75" thickBot="1" x14ac:dyDescent="0.3"/>
    <row r="6" spans="1:16" ht="15" customHeight="1" x14ac:dyDescent="0.25">
      <c r="A6" s="235" t="s">
        <v>111</v>
      </c>
      <c r="B6" s="236"/>
      <c r="C6" s="236"/>
      <c r="D6" s="236"/>
      <c r="E6" s="236"/>
      <c r="F6" s="236"/>
      <c r="G6" s="237"/>
      <c r="H6" s="94"/>
      <c r="I6" s="94"/>
      <c r="J6" s="94"/>
      <c r="K6" s="94"/>
      <c r="L6" s="94"/>
      <c r="M6" s="94"/>
      <c r="N6" s="94"/>
      <c r="O6" s="94"/>
      <c r="P6" s="94"/>
    </row>
    <row r="7" spans="1:16" x14ac:dyDescent="0.25">
      <c r="A7" s="238"/>
      <c r="B7" s="239"/>
      <c r="C7" s="239"/>
      <c r="D7" s="239"/>
      <c r="E7" s="239"/>
      <c r="F7" s="239"/>
      <c r="G7" s="240"/>
      <c r="H7" s="94"/>
      <c r="I7" s="94"/>
      <c r="J7" s="94"/>
      <c r="K7" s="94"/>
      <c r="L7" s="94"/>
      <c r="M7" s="94"/>
      <c r="N7" s="94"/>
      <c r="O7" s="94"/>
      <c r="P7" s="94"/>
    </row>
    <row r="8" spans="1:16" x14ac:dyDescent="0.25">
      <c r="A8" s="238"/>
      <c r="B8" s="239"/>
      <c r="C8" s="239"/>
      <c r="D8" s="239"/>
      <c r="E8" s="239"/>
      <c r="F8" s="239"/>
      <c r="G8" s="240"/>
      <c r="H8" s="94"/>
      <c r="I8" s="94"/>
      <c r="J8" s="94"/>
      <c r="K8" s="94"/>
      <c r="L8" s="94"/>
      <c r="M8" s="94"/>
      <c r="N8" s="94"/>
      <c r="O8" s="94"/>
      <c r="P8" s="94"/>
    </row>
    <row r="9" spans="1:16" x14ac:dyDescent="0.25">
      <c r="A9" s="238"/>
      <c r="B9" s="239"/>
      <c r="C9" s="239"/>
      <c r="D9" s="239"/>
      <c r="E9" s="239"/>
      <c r="F9" s="239"/>
      <c r="G9" s="240"/>
      <c r="H9" s="94"/>
      <c r="I9" s="94"/>
      <c r="J9" s="94"/>
      <c r="K9" s="94"/>
      <c r="L9" s="94"/>
      <c r="M9" s="94"/>
      <c r="N9" s="94"/>
      <c r="O9" s="94"/>
      <c r="P9" s="94"/>
    </row>
    <row r="10" spans="1:16" x14ac:dyDescent="0.25">
      <c r="A10" s="238"/>
      <c r="B10" s="239"/>
      <c r="C10" s="239"/>
      <c r="D10" s="239"/>
      <c r="E10" s="239"/>
      <c r="F10" s="239"/>
      <c r="G10" s="240"/>
      <c r="H10" s="94"/>
      <c r="I10" s="94"/>
      <c r="J10" s="94"/>
      <c r="K10" s="94"/>
      <c r="L10" s="94"/>
      <c r="M10" s="94"/>
      <c r="N10" s="94"/>
      <c r="O10" s="94"/>
      <c r="P10" s="94"/>
    </row>
    <row r="11" spans="1:16" x14ac:dyDescent="0.25">
      <c r="A11" s="238"/>
      <c r="B11" s="239"/>
      <c r="C11" s="239"/>
      <c r="D11" s="239"/>
      <c r="E11" s="239"/>
      <c r="F11" s="239"/>
      <c r="G11" s="240"/>
      <c r="H11" s="94"/>
      <c r="I11" s="94"/>
      <c r="J11" s="94"/>
      <c r="K11" s="94"/>
      <c r="L11" s="94"/>
      <c r="M11" s="94"/>
      <c r="N11" s="94"/>
      <c r="O11" s="94"/>
      <c r="P11" s="94"/>
    </row>
    <row r="12" spans="1:16" ht="15.75" thickBot="1" x14ac:dyDescent="0.3">
      <c r="A12" s="241"/>
      <c r="B12" s="242"/>
      <c r="C12" s="242"/>
      <c r="D12" s="242"/>
      <c r="E12" s="242"/>
      <c r="F12" s="242"/>
      <c r="G12" s="243"/>
    </row>
    <row r="15" spans="1:16" ht="75" customHeight="1" x14ac:dyDescent="0.25">
      <c r="A15" s="234" t="s">
        <v>95</v>
      </c>
      <c r="B15" s="234" t="s">
        <v>96</v>
      </c>
      <c r="C15" s="234" t="s">
        <v>97</v>
      </c>
      <c r="D15" s="234" t="s">
        <v>98</v>
      </c>
      <c r="E15" s="234" t="s">
        <v>99</v>
      </c>
      <c r="F15" s="234" t="s">
        <v>100</v>
      </c>
      <c r="G15" s="95" t="s">
        <v>101</v>
      </c>
    </row>
    <row r="16" spans="1:16" x14ac:dyDescent="0.25">
      <c r="A16" s="234"/>
      <c r="B16" s="234"/>
      <c r="C16" s="234"/>
      <c r="D16" s="234"/>
      <c r="E16" s="234"/>
      <c r="F16" s="234"/>
      <c r="G16" s="95" t="s">
        <v>102</v>
      </c>
    </row>
    <row r="17" spans="1:7" ht="30" customHeight="1" x14ac:dyDescent="0.25">
      <c r="A17" s="75"/>
      <c r="B17" s="75"/>
      <c r="C17" s="75"/>
      <c r="D17" s="75"/>
      <c r="E17" s="75"/>
      <c r="F17" s="75"/>
      <c r="G17" s="75"/>
    </row>
    <row r="18" spans="1:7" ht="30" customHeight="1" x14ac:dyDescent="0.25">
      <c r="A18" s="75"/>
      <c r="B18" s="75"/>
      <c r="C18" s="75"/>
      <c r="D18" s="75"/>
      <c r="E18" s="75"/>
      <c r="F18" s="75"/>
      <c r="G18" s="75"/>
    </row>
    <row r="19" spans="1:7" ht="30" customHeight="1" x14ac:dyDescent="0.25">
      <c r="A19" s="75"/>
      <c r="B19" s="75"/>
      <c r="C19" s="215"/>
      <c r="D19" s="75"/>
      <c r="E19" s="215"/>
      <c r="F19" s="215"/>
      <c r="G19" s="75"/>
    </row>
    <row r="20" spans="1:7" ht="30" customHeight="1" x14ac:dyDescent="0.25">
      <c r="A20" s="75"/>
      <c r="B20" s="75"/>
      <c r="C20" s="215"/>
      <c r="D20" s="75"/>
      <c r="E20" s="215"/>
      <c r="F20" s="215"/>
      <c r="G20" s="75"/>
    </row>
    <row r="21" spans="1:7" ht="30" customHeight="1" x14ac:dyDescent="0.25">
      <c r="A21" s="75"/>
      <c r="B21" s="75"/>
      <c r="C21" s="215"/>
      <c r="D21" s="75"/>
      <c r="E21" s="215"/>
      <c r="F21" s="215"/>
      <c r="G21" s="75"/>
    </row>
    <row r="22" spans="1:7" ht="30" customHeight="1" x14ac:dyDescent="0.25">
      <c r="A22" s="75"/>
      <c r="B22" s="75"/>
      <c r="C22" s="75"/>
      <c r="D22" s="75"/>
      <c r="E22" s="75"/>
      <c r="F22" s="75"/>
      <c r="G22" s="75"/>
    </row>
    <row r="23" spans="1:7" ht="30" customHeight="1" x14ac:dyDescent="0.25">
      <c r="A23" s="75"/>
      <c r="B23" s="74"/>
      <c r="C23" s="74"/>
      <c r="D23" s="74"/>
      <c r="E23" s="74"/>
      <c r="F23" s="74"/>
      <c r="G23" s="74"/>
    </row>
    <row r="24" spans="1:7" ht="30" customHeight="1" x14ac:dyDescent="0.25">
      <c r="A24" s="74"/>
      <c r="B24" s="74"/>
      <c r="C24" s="74"/>
      <c r="D24" s="74"/>
      <c r="E24" s="74"/>
      <c r="F24" s="74"/>
      <c r="G24" s="74"/>
    </row>
    <row r="25" spans="1:7" ht="30" customHeight="1" x14ac:dyDescent="0.25">
      <c r="A25" s="74"/>
      <c r="B25" s="74"/>
      <c r="C25" s="74"/>
      <c r="D25" s="74"/>
      <c r="E25" s="74"/>
      <c r="F25" s="74"/>
      <c r="G25" s="74"/>
    </row>
    <row r="26" spans="1:7" ht="30" customHeight="1" x14ac:dyDescent="0.25">
      <c r="A26" s="74"/>
      <c r="B26" s="74"/>
      <c r="C26" s="74"/>
      <c r="D26" s="74"/>
      <c r="E26" s="74"/>
      <c r="F26" s="74"/>
      <c r="G26" s="74"/>
    </row>
    <row r="27" spans="1:7" ht="30" customHeight="1" x14ac:dyDescent="0.25">
      <c r="A27" s="74"/>
      <c r="B27" s="74"/>
      <c r="C27" s="74"/>
      <c r="D27" s="74"/>
      <c r="E27" s="74"/>
      <c r="F27" s="74"/>
      <c r="G27" s="74"/>
    </row>
    <row r="28" spans="1:7" ht="30" customHeight="1" x14ac:dyDescent="0.25">
      <c r="A28" s="74"/>
      <c r="B28" s="74"/>
      <c r="C28" s="74"/>
      <c r="D28" s="74"/>
      <c r="E28" s="74"/>
      <c r="F28" s="74"/>
      <c r="G28" s="74"/>
    </row>
    <row r="29" spans="1:7" ht="30" customHeight="1" x14ac:dyDescent="0.25">
      <c r="A29" s="74"/>
      <c r="B29" s="74"/>
      <c r="C29" s="74"/>
      <c r="D29" s="74"/>
      <c r="E29" s="74"/>
      <c r="F29" s="74"/>
      <c r="G29" s="74"/>
    </row>
    <row r="30" spans="1:7" ht="30" customHeight="1" x14ac:dyDescent="0.25">
      <c r="A30" s="74"/>
      <c r="B30" s="74"/>
      <c r="C30" s="74"/>
      <c r="D30" s="74"/>
      <c r="E30" s="74"/>
      <c r="F30" s="74"/>
      <c r="G30" s="74"/>
    </row>
  </sheetData>
  <mergeCells count="8">
    <mergeCell ref="F15:F16"/>
    <mergeCell ref="A1:G4"/>
    <mergeCell ref="A6:G12"/>
    <mergeCell ref="A15:A16"/>
    <mergeCell ref="B15:B16"/>
    <mergeCell ref="C15:C16"/>
    <mergeCell ref="D15:D16"/>
    <mergeCell ref="E15:E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42"/>
  <sheetViews>
    <sheetView topLeftCell="B4" zoomScale="85" zoomScaleNormal="85" workbookViewId="0">
      <selection activeCell="J11" sqref="J11"/>
    </sheetView>
  </sheetViews>
  <sheetFormatPr defaultColWidth="9.140625" defaultRowHeight="15" x14ac:dyDescent="0.25"/>
  <cols>
    <col min="1" max="1" width="2.7109375" style="42" customWidth="1"/>
    <col min="2" max="2" width="38.28515625" style="42" bestFit="1" customWidth="1"/>
    <col min="3" max="3" width="8.7109375" style="42" customWidth="1"/>
    <col min="4" max="4" width="7.28515625" style="42" customWidth="1"/>
    <col min="5" max="5" width="4" style="42" hidden="1" customWidth="1"/>
    <col min="6" max="6" width="10.7109375" style="42" hidden="1" customWidth="1"/>
    <col min="7" max="7" width="11.85546875" style="42" customWidth="1"/>
    <col min="8" max="8" width="2.42578125" style="42" customWidth="1"/>
    <col min="9" max="9" width="4.28515625" style="42" customWidth="1"/>
    <col min="10" max="10" width="21.5703125" style="42" customWidth="1"/>
    <col min="11" max="11" width="8.28515625" style="42" customWidth="1"/>
    <col min="12" max="12" width="8.140625" style="42" customWidth="1"/>
    <col min="13" max="13" width="8.85546875" style="42" customWidth="1"/>
    <col min="14" max="14" width="7" style="42" customWidth="1"/>
    <col min="15" max="15" width="6.42578125" style="42" customWidth="1"/>
    <col min="16" max="16" width="12.7109375" style="42" customWidth="1"/>
    <col min="17" max="17" width="6.85546875" style="42" customWidth="1"/>
    <col min="18" max="19" width="6.140625" style="42" customWidth="1"/>
    <col min="20" max="21" width="8.28515625" style="42" customWidth="1"/>
    <col min="22" max="22" width="12" style="42" bestFit="1" customWidth="1"/>
    <col min="23" max="23" width="3.7109375" style="42" customWidth="1"/>
    <col min="24" max="26" width="7.7109375" style="42" customWidth="1"/>
    <col min="27" max="16384" width="9.140625" style="42"/>
  </cols>
  <sheetData>
    <row r="1" spans="1:27" ht="45.75" customHeight="1" thickBot="1" x14ac:dyDescent="0.3">
      <c r="A1" s="246" t="s">
        <v>36</v>
      </c>
      <c r="B1" s="247"/>
      <c r="C1" s="247"/>
      <c r="D1" s="247"/>
      <c r="E1" s="247"/>
      <c r="F1" s="247"/>
      <c r="G1" s="247"/>
      <c r="H1" s="247"/>
      <c r="I1" s="247"/>
      <c r="J1" s="247"/>
      <c r="K1" s="247"/>
      <c r="L1" s="247"/>
      <c r="M1" s="247"/>
      <c r="N1" s="247"/>
      <c r="O1" s="247"/>
      <c r="P1" s="247"/>
      <c r="Q1" s="247"/>
      <c r="R1" s="37"/>
      <c r="S1" s="38"/>
      <c r="T1" s="38"/>
      <c r="U1" s="38"/>
      <c r="V1" s="39"/>
      <c r="W1" s="40"/>
      <c r="X1" s="40"/>
      <c r="Y1" s="40"/>
      <c r="Z1" s="40"/>
      <c r="AA1" s="41"/>
    </row>
    <row r="2" spans="1:27" s="45" customFormat="1" ht="15" customHeight="1" thickBot="1" x14ac:dyDescent="0.3">
      <c r="A2" s="248" t="s">
        <v>89</v>
      </c>
      <c r="B2" s="249"/>
      <c r="C2" s="249"/>
      <c r="D2" s="249"/>
      <c r="E2" s="249"/>
      <c r="F2" s="249"/>
      <c r="G2" s="249"/>
      <c r="H2" s="249"/>
      <c r="I2" s="249"/>
      <c r="J2" s="249"/>
      <c r="K2" s="249"/>
      <c r="L2" s="249"/>
      <c r="M2" s="249"/>
      <c r="N2" s="249"/>
      <c r="O2" s="249"/>
      <c r="P2" s="249"/>
      <c r="Q2" s="249"/>
      <c r="R2" s="249"/>
      <c r="S2" s="249"/>
      <c r="T2" s="249"/>
      <c r="U2" s="249"/>
      <c r="V2" s="250"/>
      <c r="W2" s="43"/>
      <c r="X2" s="43"/>
      <c r="Y2" s="43"/>
      <c r="Z2" s="43"/>
      <c r="AA2" s="44"/>
    </row>
    <row r="3" spans="1:27" ht="15" customHeight="1" x14ac:dyDescent="0.25">
      <c r="A3" s="251" t="s">
        <v>69</v>
      </c>
      <c r="B3" s="252"/>
      <c r="C3" s="252"/>
      <c r="D3" s="252"/>
      <c r="E3" s="252"/>
      <c r="F3" s="252"/>
      <c r="G3" s="252"/>
      <c r="H3" s="252"/>
      <c r="I3" s="252"/>
      <c r="J3" s="252"/>
      <c r="K3" s="252"/>
      <c r="L3" s="252"/>
      <c r="M3" s="252"/>
      <c r="N3" s="252"/>
      <c r="O3" s="252"/>
      <c r="P3" s="252"/>
      <c r="Q3" s="252"/>
      <c r="R3" s="252"/>
      <c r="S3" s="252"/>
      <c r="T3" s="252"/>
      <c r="U3" s="253"/>
      <c r="V3" s="254"/>
      <c r="W3" s="46"/>
      <c r="X3" s="46"/>
      <c r="Y3" s="46"/>
      <c r="Z3" s="46"/>
      <c r="AA3" s="41"/>
    </row>
    <row r="4" spans="1:27" x14ac:dyDescent="0.25">
      <c r="A4" s="255"/>
      <c r="B4" s="256"/>
      <c r="C4" s="256"/>
      <c r="D4" s="256"/>
      <c r="E4" s="256"/>
      <c r="F4" s="256"/>
      <c r="G4" s="256"/>
      <c r="H4" s="256"/>
      <c r="I4" s="256"/>
      <c r="J4" s="256"/>
      <c r="K4" s="256"/>
      <c r="L4" s="256"/>
      <c r="M4" s="256"/>
      <c r="N4" s="256"/>
      <c r="O4" s="256"/>
      <c r="P4" s="256"/>
      <c r="Q4" s="256"/>
      <c r="R4" s="256"/>
      <c r="S4" s="256"/>
      <c r="T4" s="256"/>
      <c r="U4" s="257"/>
      <c r="V4" s="258"/>
      <c r="W4" s="46"/>
      <c r="X4" s="46"/>
      <c r="Y4" s="46"/>
      <c r="Z4" s="46"/>
      <c r="AA4" s="41"/>
    </row>
    <row r="5" spans="1:27" ht="15.75" thickBot="1" x14ac:dyDescent="0.3">
      <c r="A5" s="259"/>
      <c r="B5" s="260"/>
      <c r="C5" s="260"/>
      <c r="D5" s="260"/>
      <c r="E5" s="260"/>
      <c r="F5" s="260"/>
      <c r="G5" s="260"/>
      <c r="H5" s="260"/>
      <c r="I5" s="260"/>
      <c r="J5" s="260"/>
      <c r="K5" s="260"/>
      <c r="L5" s="260"/>
      <c r="M5" s="260"/>
      <c r="N5" s="260"/>
      <c r="O5" s="260"/>
      <c r="P5" s="260"/>
      <c r="Q5" s="260"/>
      <c r="R5" s="260"/>
      <c r="S5" s="260"/>
      <c r="T5" s="260"/>
      <c r="U5" s="261"/>
      <c r="V5" s="262"/>
      <c r="W5" s="46"/>
      <c r="X5" s="46"/>
      <c r="Y5" s="46"/>
      <c r="Z5" s="46"/>
      <c r="AA5" s="41"/>
    </row>
    <row r="6" spans="1:27" x14ac:dyDescent="0.25">
      <c r="A6" s="47"/>
      <c r="B6" s="47"/>
      <c r="C6" s="47"/>
      <c r="D6" s="47"/>
      <c r="E6" s="47"/>
      <c r="F6" s="47"/>
      <c r="G6" s="47"/>
      <c r="H6" s="47"/>
      <c r="I6" s="47"/>
      <c r="J6" s="47"/>
      <c r="K6" s="47"/>
      <c r="L6" s="47"/>
      <c r="M6" s="47"/>
      <c r="N6" s="47"/>
      <c r="O6" s="47"/>
      <c r="P6" s="47"/>
      <c r="Q6" s="47"/>
      <c r="R6" s="47"/>
      <c r="S6" s="47"/>
      <c r="T6" s="47"/>
      <c r="U6" s="47"/>
      <c r="V6" s="47"/>
      <c r="W6" s="46"/>
      <c r="X6" s="46"/>
      <c r="Y6" s="46"/>
      <c r="Z6" s="46"/>
      <c r="AA6" s="41"/>
    </row>
    <row r="7" spans="1:27" x14ac:dyDescent="0.25">
      <c r="A7" s="263" t="s">
        <v>58</v>
      </c>
      <c r="B7" s="263"/>
      <c r="C7" s="263"/>
      <c r="D7" s="263"/>
      <c r="E7" s="263"/>
      <c r="F7" s="263"/>
      <c r="G7" s="263"/>
      <c r="J7" s="98" t="s">
        <v>110</v>
      </c>
      <c r="K7" s="97"/>
      <c r="Q7" s="264" t="s">
        <v>41</v>
      </c>
      <c r="R7" s="265"/>
      <c r="S7" s="265"/>
      <c r="T7" s="265"/>
      <c r="U7" s="265"/>
      <c r="V7" s="266"/>
      <c r="W7" s="48"/>
      <c r="X7" s="48"/>
      <c r="Y7" s="48"/>
      <c r="Z7" s="48"/>
    </row>
    <row r="8" spans="1:27" x14ac:dyDescent="0.25">
      <c r="A8" s="244" t="s">
        <v>33</v>
      </c>
      <c r="B8" s="244"/>
      <c r="C8" s="245"/>
      <c r="D8" s="245"/>
      <c r="E8" s="245"/>
      <c r="F8" s="245"/>
      <c r="G8" s="245"/>
      <c r="H8" s="49"/>
      <c r="I8" s="49"/>
      <c r="J8" s="137" t="s">
        <v>107</v>
      </c>
      <c r="K8" s="137" t="e">
        <f>D49/G49*100</f>
        <v>#DIV/0!</v>
      </c>
      <c r="Q8" s="28"/>
      <c r="R8" s="138" t="s">
        <v>42</v>
      </c>
      <c r="S8" s="139"/>
      <c r="T8" s="140"/>
      <c r="U8" s="140"/>
      <c r="V8" s="141"/>
      <c r="W8" s="50"/>
      <c r="X8" s="50"/>
      <c r="Y8" s="50"/>
      <c r="Z8" s="41"/>
    </row>
    <row r="9" spans="1:27" x14ac:dyDescent="0.25">
      <c r="A9" s="244" t="s">
        <v>32</v>
      </c>
      <c r="B9" s="244"/>
      <c r="C9" s="245"/>
      <c r="D9" s="245"/>
      <c r="E9" s="245"/>
      <c r="F9" s="245"/>
      <c r="G9" s="245"/>
      <c r="H9" s="49"/>
      <c r="I9" s="49"/>
      <c r="J9" s="137" t="s">
        <v>109</v>
      </c>
      <c r="K9" s="137">
        <f>D49</f>
        <v>0</v>
      </c>
      <c r="Q9" s="29"/>
      <c r="R9" s="142" t="s">
        <v>43</v>
      </c>
      <c r="S9" s="143"/>
      <c r="T9" s="144"/>
      <c r="U9" s="144"/>
      <c r="V9" s="145"/>
      <c r="W9" s="51"/>
      <c r="X9" s="51"/>
      <c r="Y9" s="51"/>
      <c r="Z9" s="41"/>
    </row>
    <row r="10" spans="1:27" x14ac:dyDescent="0.25">
      <c r="A10" s="244" t="s">
        <v>23</v>
      </c>
      <c r="B10" s="244"/>
      <c r="C10" s="245"/>
      <c r="D10" s="245"/>
      <c r="E10" s="245"/>
      <c r="F10" s="245"/>
      <c r="G10" s="245"/>
      <c r="H10" s="49"/>
      <c r="I10" s="49"/>
      <c r="J10" s="41"/>
      <c r="K10" s="41"/>
      <c r="L10" s="41"/>
      <c r="M10" s="41"/>
      <c r="N10" s="41"/>
      <c r="O10" s="41"/>
      <c r="P10" s="41"/>
      <c r="R10" s="41"/>
      <c r="S10" s="41"/>
      <c r="T10" s="41"/>
      <c r="U10" s="41"/>
      <c r="V10" s="41"/>
      <c r="W10" s="41"/>
      <c r="X10" s="41"/>
      <c r="Y10" s="41"/>
      <c r="Z10" s="41"/>
    </row>
    <row r="11" spans="1:27" ht="15" customHeight="1" x14ac:dyDescent="0.25">
      <c r="A11" s="244" t="s">
        <v>26</v>
      </c>
      <c r="B11" s="244"/>
      <c r="C11" s="245"/>
      <c r="D11" s="245"/>
      <c r="E11" s="245"/>
      <c r="F11" s="245"/>
      <c r="G11" s="245"/>
      <c r="H11" s="49"/>
      <c r="I11" s="49"/>
      <c r="J11" s="52"/>
      <c r="K11" s="52"/>
      <c r="L11" s="52"/>
      <c r="M11" s="52"/>
      <c r="N11" s="52"/>
    </row>
    <row r="12" spans="1:27" ht="16.5" customHeight="1" x14ac:dyDescent="0.25">
      <c r="A12" s="244" t="s">
        <v>27</v>
      </c>
      <c r="B12" s="244"/>
      <c r="C12" s="245"/>
      <c r="D12" s="245"/>
      <c r="E12" s="245"/>
      <c r="F12" s="245"/>
      <c r="G12" s="245"/>
      <c r="H12" s="49"/>
      <c r="I12" s="49"/>
      <c r="J12" s="267"/>
      <c r="K12" s="267"/>
      <c r="L12" s="267"/>
      <c r="N12" s="53"/>
    </row>
    <row r="13" spans="1:27" ht="15.75" thickBot="1" x14ac:dyDescent="0.3">
      <c r="B13" s="93"/>
      <c r="C13" s="54"/>
      <c r="D13" s="54"/>
      <c r="E13" s="54"/>
      <c r="F13" s="54"/>
      <c r="G13" s="54"/>
      <c r="H13" s="49"/>
      <c r="I13" s="49"/>
    </row>
    <row r="14" spans="1:27" x14ac:dyDescent="0.25">
      <c r="A14" s="268" t="s">
        <v>59</v>
      </c>
      <c r="B14" s="269"/>
      <c r="C14" s="269"/>
      <c r="D14" s="269"/>
      <c r="E14" s="269"/>
      <c r="F14" s="269"/>
      <c r="G14" s="270"/>
      <c r="H14" s="12"/>
      <c r="I14" s="53"/>
      <c r="R14" s="271" t="s">
        <v>60</v>
      </c>
      <c r="S14" s="272"/>
      <c r="T14" s="272"/>
      <c r="U14" s="272"/>
      <c r="V14" s="273"/>
    </row>
    <row r="15" spans="1:27" ht="26.25" customHeight="1" x14ac:dyDescent="0.25">
      <c r="A15" s="283" t="s">
        <v>29</v>
      </c>
      <c r="B15" s="283"/>
      <c r="C15" s="130" t="s">
        <v>30</v>
      </c>
      <c r="D15" s="130" t="s">
        <v>25</v>
      </c>
      <c r="E15" s="130" t="s">
        <v>105</v>
      </c>
      <c r="F15" s="130" t="s">
        <v>106</v>
      </c>
      <c r="G15" s="130" t="s">
        <v>24</v>
      </c>
      <c r="H15" s="55"/>
      <c r="I15" s="55"/>
      <c r="R15" s="284" t="s">
        <v>103</v>
      </c>
      <c r="S15" s="269"/>
      <c r="T15" s="269"/>
      <c r="U15" s="269"/>
      <c r="V15" s="285"/>
    </row>
    <row r="16" spans="1:27" ht="15.75" thickBot="1" x14ac:dyDescent="0.3">
      <c r="A16" s="153"/>
      <c r="B16" s="180"/>
      <c r="C16" s="212"/>
      <c r="D16" s="214"/>
      <c r="E16" s="213"/>
      <c r="F16" s="213"/>
      <c r="G16" s="178"/>
      <c r="H16" s="56"/>
      <c r="I16" s="56"/>
      <c r="J16" s="293" t="s">
        <v>63</v>
      </c>
      <c r="K16" s="294"/>
      <c r="L16" s="294"/>
      <c r="M16" s="294"/>
      <c r="N16" s="294"/>
      <c r="O16" s="294"/>
      <c r="P16" s="295"/>
      <c r="R16" s="286">
        <f>SUM(G16:G48)</f>
        <v>0</v>
      </c>
      <c r="S16" s="287"/>
      <c r="T16" s="287"/>
      <c r="U16" s="287"/>
      <c r="V16" s="288"/>
    </row>
    <row r="17" spans="1:22" x14ac:dyDescent="0.25">
      <c r="A17" s="153"/>
      <c r="B17" s="180"/>
      <c r="C17" s="212"/>
      <c r="D17" s="214"/>
      <c r="E17" s="213"/>
      <c r="F17" s="213"/>
      <c r="G17" s="178"/>
      <c r="H17" s="56"/>
      <c r="I17" s="56"/>
      <c r="J17" s="296" t="s">
        <v>52</v>
      </c>
      <c r="K17" s="297"/>
      <c r="L17" s="174" t="s">
        <v>12</v>
      </c>
      <c r="M17" s="110" t="s">
        <v>54</v>
      </c>
      <c r="N17" s="111"/>
      <c r="O17" s="151">
        <f>IF(L17=$V$18,$R$18,IF(L17=$V$19,$R$19,IF(L17=$V$20,$R$20,IF(L17=$V$21,$R$21,IF(L17=$V$22,$R$22,IF(L17=$V$23,$R$23,IF(L17=$V$24,$R$24,IF(L17=$V$25,$R$25,IF(L17=$V$26,$R$26,IF(L17=$V$27,$R$27,IF(L17=$V$28,$R$28,"less than 60%")))))))))))</f>
        <v>0</v>
      </c>
      <c r="P17" s="113" t="s">
        <v>65</v>
      </c>
      <c r="R17" s="289" t="s">
        <v>112</v>
      </c>
      <c r="S17" s="290"/>
      <c r="T17" s="291"/>
      <c r="U17" s="198" t="s">
        <v>113</v>
      </c>
      <c r="V17" s="198" t="s">
        <v>0</v>
      </c>
    </row>
    <row r="18" spans="1:22" x14ac:dyDescent="0.25">
      <c r="A18" s="153"/>
      <c r="B18" s="180"/>
      <c r="C18" s="212"/>
      <c r="D18" s="214"/>
      <c r="E18" s="213"/>
      <c r="F18" s="213"/>
      <c r="G18" s="178"/>
      <c r="H18" s="56"/>
      <c r="I18" s="56"/>
      <c r="J18" s="108"/>
      <c r="K18" s="109" t="s">
        <v>66</v>
      </c>
      <c r="L18" s="151">
        <f>IF((O17-SUM($D$16:$D$48))&lt;0,0,O17-SUM($D$16:$D$48))</f>
        <v>0</v>
      </c>
      <c r="M18" s="110" t="s">
        <v>86</v>
      </c>
      <c r="N18" s="110"/>
      <c r="O18" s="107"/>
      <c r="P18" s="114"/>
      <c r="R18" s="202">
        <f>$R$16*U18</f>
        <v>0</v>
      </c>
      <c r="S18" s="200" t="s">
        <v>37</v>
      </c>
      <c r="T18" s="203">
        <v>2600</v>
      </c>
      <c r="U18" s="204">
        <v>0.93</v>
      </c>
      <c r="V18" s="207" t="s">
        <v>12</v>
      </c>
    </row>
    <row r="19" spans="1:22" ht="15.75" thickBot="1" x14ac:dyDescent="0.3">
      <c r="A19" s="153"/>
      <c r="B19" s="180"/>
      <c r="C19" s="212"/>
      <c r="D19" s="214"/>
      <c r="E19" s="213"/>
      <c r="F19" s="213"/>
      <c r="G19" s="178"/>
      <c r="H19" s="56"/>
      <c r="I19" s="56"/>
      <c r="J19" s="108"/>
      <c r="K19" s="107"/>
      <c r="L19" s="139"/>
      <c r="M19" s="139"/>
      <c r="N19" s="139"/>
      <c r="O19" s="139"/>
      <c r="P19" s="113"/>
      <c r="Q19" s="41"/>
      <c r="R19" s="202">
        <f t="shared" ref="R19:R28" si="0">$R$16*U19</f>
        <v>0</v>
      </c>
      <c r="S19" s="200" t="s">
        <v>37</v>
      </c>
      <c r="T19" s="203">
        <f>R18-1</f>
        <v>-1</v>
      </c>
      <c r="U19" s="205">
        <v>0.9</v>
      </c>
      <c r="V19" s="208" t="s">
        <v>11</v>
      </c>
    </row>
    <row r="20" spans="1:22" ht="15" customHeight="1" x14ac:dyDescent="0.25">
      <c r="A20" s="153"/>
      <c r="B20" s="180"/>
      <c r="C20" s="212"/>
      <c r="D20" s="214"/>
      <c r="E20" s="213"/>
      <c r="F20" s="213"/>
      <c r="G20" s="178"/>
      <c r="H20" s="56"/>
      <c r="I20" s="56"/>
      <c r="J20" s="298" t="s">
        <v>46</v>
      </c>
      <c r="K20" s="299"/>
      <c r="L20" s="175" t="s">
        <v>9</v>
      </c>
      <c r="M20" s="118" t="s">
        <v>54</v>
      </c>
      <c r="N20" s="119"/>
      <c r="O20" s="152">
        <f>IF(L20=$V$18,$R$18,IF(L20=$V$19,$R$19,IF(L20=$V$20,$R$20,IF(L20=$V$21,$R$21,IF(L20=$V$22,$R$22,IF(L20=$V$23,$R$23,IF(L20=$V$24,$R$24,IF(L20=$V$25,$R$25,IF(L20=$V$26,$R$26,IF(L20=$V$27,$R$27,IF(L20=$V$28,$R$28,"less than 60%")))))))))))</f>
        <v>0</v>
      </c>
      <c r="P20" s="121" t="s">
        <v>65</v>
      </c>
      <c r="Q20" s="41"/>
      <c r="R20" s="202">
        <f t="shared" si="0"/>
        <v>0</v>
      </c>
      <c r="S20" s="200" t="s">
        <v>37</v>
      </c>
      <c r="T20" s="203">
        <f t="shared" ref="T20:T29" si="1">R19-1</f>
        <v>-1</v>
      </c>
      <c r="U20" s="205">
        <v>0.87</v>
      </c>
      <c r="V20" s="208" t="s">
        <v>10</v>
      </c>
    </row>
    <row r="21" spans="1:22" ht="15" customHeight="1" x14ac:dyDescent="0.25">
      <c r="A21" s="153"/>
      <c r="B21" s="180"/>
      <c r="C21" s="212"/>
      <c r="D21" s="214"/>
      <c r="E21" s="213"/>
      <c r="F21" s="213"/>
      <c r="G21" s="178"/>
      <c r="H21" s="56"/>
      <c r="I21" s="56"/>
      <c r="J21" s="108"/>
      <c r="K21" s="109" t="s">
        <v>66</v>
      </c>
      <c r="L21" s="151">
        <f>IF((O20-SUM($D$16:$D$48))&lt;0,0,O20-SUM($D$16:$D$48))</f>
        <v>0</v>
      </c>
      <c r="M21" s="110" t="s">
        <v>87</v>
      </c>
      <c r="N21" s="110"/>
      <c r="O21" s="107"/>
      <c r="P21" s="114"/>
      <c r="Q21" s="41"/>
      <c r="R21" s="202">
        <f t="shared" si="0"/>
        <v>0</v>
      </c>
      <c r="S21" s="200" t="s">
        <v>37</v>
      </c>
      <c r="T21" s="203">
        <f t="shared" si="1"/>
        <v>-1</v>
      </c>
      <c r="U21" s="205">
        <v>0.83</v>
      </c>
      <c r="V21" s="208" t="s">
        <v>9</v>
      </c>
    </row>
    <row r="22" spans="1:22" ht="15.75" thickBot="1" x14ac:dyDescent="0.3">
      <c r="A22" s="153"/>
      <c r="B22" s="159"/>
      <c r="C22" s="177"/>
      <c r="D22" s="214"/>
      <c r="E22" s="213"/>
      <c r="F22" s="213"/>
      <c r="G22" s="213"/>
      <c r="H22" s="56"/>
      <c r="I22" s="56"/>
      <c r="J22" s="108"/>
      <c r="K22" s="107"/>
      <c r="L22" s="139"/>
      <c r="M22" s="139"/>
      <c r="N22" s="139"/>
      <c r="O22" s="139"/>
      <c r="P22" s="113"/>
      <c r="R22" s="202">
        <f t="shared" si="0"/>
        <v>0</v>
      </c>
      <c r="S22" s="200" t="s">
        <v>37</v>
      </c>
      <c r="T22" s="203">
        <f t="shared" si="1"/>
        <v>-1</v>
      </c>
      <c r="U22" s="205">
        <v>0.8</v>
      </c>
      <c r="V22" s="208" t="s">
        <v>8</v>
      </c>
    </row>
    <row r="23" spans="1:22" ht="15.75" customHeight="1" x14ac:dyDescent="0.25">
      <c r="A23" s="153"/>
      <c r="B23" s="180"/>
      <c r="C23" s="212"/>
      <c r="D23" s="214"/>
      <c r="E23" s="213"/>
      <c r="F23" s="213"/>
      <c r="G23" s="178"/>
      <c r="H23" s="56"/>
      <c r="I23" s="56"/>
      <c r="J23" s="300" t="s">
        <v>57</v>
      </c>
      <c r="K23" s="301"/>
      <c r="L23" s="175" t="s">
        <v>5</v>
      </c>
      <c r="M23" s="118" t="s">
        <v>54</v>
      </c>
      <c r="N23" s="122"/>
      <c r="O23" s="152">
        <f>IF(L23=$V$18,$R$18,IF(L23=$V$19,$R$19,IF(L23=$V$20,$R$20,IF(L23=$V$21,$R$21,IF(L23=$V$22,$R$22,IF(L23=$V$23,$R$23,IF(L23=$V$24,$R$24,IF(L23=$V$25,$R$25,IF(L23=$V$26,$R$26,IF(L23=$V$27,$R$27,IF(L23=$V$28,$R$28,"less than 60%")))))))))))</f>
        <v>0</v>
      </c>
      <c r="P23" s="123" t="s">
        <v>65</v>
      </c>
      <c r="Q23" s="41"/>
      <c r="R23" s="202">
        <f t="shared" si="0"/>
        <v>0</v>
      </c>
      <c r="S23" s="200" t="s">
        <v>37</v>
      </c>
      <c r="T23" s="203">
        <f t="shared" si="1"/>
        <v>-1</v>
      </c>
      <c r="U23" s="205">
        <v>0.78</v>
      </c>
      <c r="V23" s="208" t="s">
        <v>7</v>
      </c>
    </row>
    <row r="24" spans="1:22" x14ac:dyDescent="0.25">
      <c r="A24" s="153"/>
      <c r="B24" s="180"/>
      <c r="C24" s="212"/>
      <c r="D24" s="214"/>
      <c r="E24" s="213"/>
      <c r="F24" s="213"/>
      <c r="G24" s="178"/>
      <c r="H24" s="56"/>
      <c r="I24" s="56"/>
      <c r="J24" s="108"/>
      <c r="K24" s="109" t="s">
        <v>66</v>
      </c>
      <c r="L24" s="151">
        <f>IF((O23-SUM($D$16:$D$48))&lt;0,0,O23-SUM($D$16:$D$48))</f>
        <v>0</v>
      </c>
      <c r="M24" s="110" t="s">
        <v>67</v>
      </c>
      <c r="N24" s="124"/>
      <c r="O24" s="124"/>
      <c r="P24" s="125"/>
      <c r="R24" s="202">
        <f t="shared" si="0"/>
        <v>0</v>
      </c>
      <c r="S24" s="200" t="s">
        <v>37</v>
      </c>
      <c r="T24" s="203">
        <f>R23-1</f>
        <v>-1</v>
      </c>
      <c r="U24" s="205">
        <v>0.73</v>
      </c>
      <c r="V24" s="208" t="s">
        <v>6</v>
      </c>
    </row>
    <row r="25" spans="1:22" x14ac:dyDescent="0.25">
      <c r="A25" s="153"/>
      <c r="B25" s="180"/>
      <c r="C25" s="212"/>
      <c r="D25" s="214"/>
      <c r="E25" s="213"/>
      <c r="F25" s="213"/>
      <c r="G25" s="178"/>
      <c r="H25" s="56"/>
      <c r="I25" s="56"/>
      <c r="J25" s="116"/>
      <c r="K25" s="143"/>
      <c r="L25" s="143"/>
      <c r="M25" s="143"/>
      <c r="N25" s="143"/>
      <c r="O25" s="143"/>
      <c r="P25" s="128"/>
      <c r="R25" s="202">
        <f t="shared" si="0"/>
        <v>0</v>
      </c>
      <c r="S25" s="200" t="s">
        <v>37</v>
      </c>
      <c r="T25" s="203">
        <f t="shared" si="1"/>
        <v>-1</v>
      </c>
      <c r="U25" s="205">
        <v>0.7</v>
      </c>
      <c r="V25" s="208" t="s">
        <v>5</v>
      </c>
    </row>
    <row r="26" spans="1:22" x14ac:dyDescent="0.25">
      <c r="A26" s="153"/>
      <c r="B26" s="180"/>
      <c r="C26" s="212"/>
      <c r="D26" s="214"/>
      <c r="E26" s="213"/>
      <c r="F26" s="213"/>
      <c r="G26" s="178"/>
      <c r="H26" s="56"/>
      <c r="J26" s="70" t="s">
        <v>55</v>
      </c>
      <c r="R26" s="202">
        <f t="shared" si="0"/>
        <v>0</v>
      </c>
      <c r="S26" s="200" t="s">
        <v>37</v>
      </c>
      <c r="T26" s="203">
        <f t="shared" si="1"/>
        <v>-1</v>
      </c>
      <c r="U26" s="205">
        <v>0.68</v>
      </c>
      <c r="V26" s="208" t="s">
        <v>4</v>
      </c>
    </row>
    <row r="27" spans="1:22" x14ac:dyDescent="0.25">
      <c r="A27" s="153"/>
      <c r="B27" s="180"/>
      <c r="C27" s="212"/>
      <c r="D27" s="214"/>
      <c r="E27" s="213"/>
      <c r="F27" s="213"/>
      <c r="G27" s="178"/>
      <c r="H27" s="56"/>
      <c r="I27" s="49"/>
      <c r="J27" s="69" t="s">
        <v>68</v>
      </c>
      <c r="R27" s="202">
        <f t="shared" si="0"/>
        <v>0</v>
      </c>
      <c r="S27" s="200" t="s">
        <v>37</v>
      </c>
      <c r="T27" s="203">
        <f t="shared" si="1"/>
        <v>-1</v>
      </c>
      <c r="U27" s="205">
        <v>0.63</v>
      </c>
      <c r="V27" s="208" t="s">
        <v>3</v>
      </c>
    </row>
    <row r="28" spans="1:22" x14ac:dyDescent="0.25">
      <c r="A28" s="153"/>
      <c r="B28" s="180"/>
      <c r="C28" s="212"/>
      <c r="D28" s="214"/>
      <c r="E28" s="213"/>
      <c r="F28" s="213"/>
      <c r="G28" s="178"/>
      <c r="H28" s="56"/>
      <c r="R28" s="202">
        <f t="shared" si="0"/>
        <v>0</v>
      </c>
      <c r="S28" s="200" t="s">
        <v>37</v>
      </c>
      <c r="T28" s="203">
        <f t="shared" si="1"/>
        <v>-1</v>
      </c>
      <c r="U28" s="205">
        <v>0.6</v>
      </c>
      <c r="V28" s="208" t="s">
        <v>2</v>
      </c>
    </row>
    <row r="29" spans="1:22" ht="15.75" thickBot="1" x14ac:dyDescent="0.3">
      <c r="A29" s="153"/>
      <c r="B29" s="180"/>
      <c r="C29" s="212"/>
      <c r="D29" s="214"/>
      <c r="E29" s="213"/>
      <c r="F29" s="213"/>
      <c r="G29" s="178"/>
      <c r="H29" s="56"/>
      <c r="R29" s="202">
        <v>0</v>
      </c>
      <c r="S29" s="201" t="s">
        <v>37</v>
      </c>
      <c r="T29" s="206">
        <f t="shared" si="1"/>
        <v>-1</v>
      </c>
      <c r="U29" s="199" t="s">
        <v>114</v>
      </c>
      <c r="V29" s="209" t="s">
        <v>1</v>
      </c>
    </row>
    <row r="30" spans="1:22" x14ac:dyDescent="0.25">
      <c r="A30" s="153"/>
      <c r="B30" s="180"/>
      <c r="C30" s="212"/>
      <c r="D30" s="214"/>
      <c r="E30" s="213"/>
      <c r="F30" s="213"/>
      <c r="G30" s="178"/>
      <c r="H30" s="56"/>
      <c r="I30" s="53"/>
      <c r="J30" s="302" t="s">
        <v>62</v>
      </c>
      <c r="K30" s="303"/>
      <c r="L30" s="303"/>
      <c r="M30" s="303"/>
      <c r="N30" s="303"/>
      <c r="O30" s="304"/>
    </row>
    <row r="31" spans="1:22" ht="15" customHeight="1" x14ac:dyDescent="0.25">
      <c r="A31" s="137"/>
      <c r="B31" s="180"/>
      <c r="C31" s="212"/>
      <c r="D31" s="214"/>
      <c r="E31" s="213"/>
      <c r="F31" s="213"/>
      <c r="G31" s="178"/>
      <c r="H31" s="56"/>
      <c r="I31" s="92"/>
      <c r="J31" s="305"/>
      <c r="K31" s="306"/>
      <c r="L31" s="306"/>
      <c r="M31" s="306"/>
      <c r="N31" s="306"/>
      <c r="O31" s="307"/>
    </row>
    <row r="32" spans="1:22" ht="15" customHeight="1" x14ac:dyDescent="0.25">
      <c r="A32" s="137"/>
      <c r="B32" s="180"/>
      <c r="C32" s="212"/>
      <c r="D32" s="214"/>
      <c r="E32" s="213"/>
      <c r="F32" s="213"/>
      <c r="G32" s="178"/>
      <c r="H32" s="56"/>
      <c r="I32" s="92"/>
      <c r="J32" s="274"/>
      <c r="K32" s="275"/>
      <c r="L32" s="275"/>
      <c r="M32" s="275"/>
      <c r="N32" s="275"/>
      <c r="O32" s="276"/>
    </row>
    <row r="33" spans="1:27" ht="15" customHeight="1" x14ac:dyDescent="0.25">
      <c r="A33" s="137"/>
      <c r="B33" s="180"/>
      <c r="C33" s="212"/>
      <c r="D33" s="214"/>
      <c r="E33" s="213"/>
      <c r="F33" s="213"/>
      <c r="G33" s="213"/>
      <c r="H33" s="56"/>
      <c r="I33" s="92"/>
      <c r="J33" s="154"/>
      <c r="K33" s="155"/>
      <c r="L33" s="155"/>
      <c r="M33" s="155"/>
      <c r="N33" s="155"/>
      <c r="O33" s="156"/>
    </row>
    <row r="34" spans="1:27" x14ac:dyDescent="0.25">
      <c r="A34" s="137"/>
      <c r="B34" s="180"/>
      <c r="C34" s="177"/>
      <c r="D34" s="214"/>
      <c r="E34" s="213"/>
      <c r="F34" s="213"/>
      <c r="G34" s="213"/>
      <c r="H34" s="56"/>
      <c r="I34" s="57"/>
      <c r="J34" s="68"/>
    </row>
    <row r="35" spans="1:27" s="41" customFormat="1" x14ac:dyDescent="0.25">
      <c r="A35" s="137"/>
      <c r="B35" s="159"/>
      <c r="C35" s="177"/>
      <c r="D35" s="214"/>
      <c r="E35" s="213"/>
      <c r="F35" s="213"/>
      <c r="G35" s="213"/>
      <c r="H35" s="56"/>
      <c r="I35" s="48"/>
      <c r="J35" s="68"/>
      <c r="K35" s="48"/>
      <c r="L35" s="48"/>
      <c r="M35" s="48"/>
      <c r="N35" s="48"/>
      <c r="O35" s="48"/>
      <c r="P35" s="48"/>
      <c r="Q35" s="48"/>
      <c r="R35" s="42"/>
      <c r="S35" s="42"/>
      <c r="T35" s="42"/>
      <c r="U35" s="42"/>
      <c r="V35" s="42"/>
      <c r="W35" s="48"/>
      <c r="X35" s="48"/>
      <c r="Y35" s="48"/>
      <c r="Z35" s="48"/>
      <c r="AA35" s="48"/>
    </row>
    <row r="36" spans="1:27" s="41" customFormat="1" x14ac:dyDescent="0.25">
      <c r="A36" s="137"/>
      <c r="B36" s="159"/>
      <c r="C36" s="179"/>
      <c r="D36" s="214"/>
      <c r="E36" s="213"/>
      <c r="F36" s="213"/>
      <c r="G36" s="213"/>
      <c r="H36" s="56"/>
      <c r="I36" s="53"/>
      <c r="J36" s="68"/>
      <c r="K36" s="53"/>
      <c r="L36" s="53"/>
      <c r="M36" s="53"/>
      <c r="N36" s="53"/>
      <c r="O36" s="53"/>
      <c r="P36" s="53"/>
      <c r="Q36" s="53"/>
      <c r="R36" s="42"/>
      <c r="S36" s="42"/>
      <c r="T36" s="42"/>
      <c r="U36" s="42"/>
      <c r="V36" s="42"/>
      <c r="W36" s="53"/>
      <c r="X36" s="53"/>
      <c r="Y36" s="53"/>
      <c r="Z36" s="48"/>
      <c r="AA36" s="48"/>
    </row>
    <row r="37" spans="1:27" s="58" customFormat="1" x14ac:dyDescent="0.25">
      <c r="A37" s="137"/>
      <c r="B37" s="159"/>
      <c r="C37" s="177"/>
      <c r="D37" s="214"/>
      <c r="E37" s="213"/>
      <c r="F37" s="213"/>
      <c r="G37" s="213"/>
      <c r="H37" s="56"/>
      <c r="J37" s="68"/>
      <c r="K37" s="59"/>
      <c r="L37" s="60"/>
      <c r="M37" s="60"/>
      <c r="Q37" s="53"/>
      <c r="R37" s="48"/>
      <c r="S37" s="48"/>
      <c r="T37" s="48"/>
      <c r="U37" s="48"/>
      <c r="V37" s="48"/>
    </row>
    <row r="38" spans="1:27" s="41" customFormat="1" x14ac:dyDescent="0.25">
      <c r="A38" s="137"/>
      <c r="B38" s="159"/>
      <c r="C38" s="177"/>
      <c r="D38" s="214"/>
      <c r="E38" s="213"/>
      <c r="F38" s="213"/>
      <c r="G38" s="213"/>
      <c r="H38" s="56"/>
      <c r="J38" s="68"/>
      <c r="K38" s="62"/>
      <c r="Q38" s="61"/>
      <c r="R38" s="53"/>
      <c r="S38" s="53"/>
      <c r="T38" s="53"/>
      <c r="U38" s="53"/>
      <c r="V38" s="53"/>
    </row>
    <row r="39" spans="1:27" s="41" customFormat="1" x14ac:dyDescent="0.25">
      <c r="A39" s="137"/>
      <c r="B39" s="159"/>
      <c r="C39" s="177"/>
      <c r="D39" s="213"/>
      <c r="E39" s="213">
        <f t="shared" ref="E34:E39" si="2">IF(D39="",0,1)</f>
        <v>0</v>
      </c>
      <c r="F39" s="213">
        <f t="shared" ref="F16:F39" si="3">E39*G39</f>
        <v>0</v>
      </c>
      <c r="G39" s="213"/>
      <c r="H39" s="56"/>
      <c r="J39" s="68"/>
      <c r="Q39" s="61"/>
      <c r="R39" s="59"/>
      <c r="S39" s="60"/>
      <c r="T39" s="60"/>
      <c r="U39" s="60"/>
      <c r="V39" s="58"/>
    </row>
    <row r="40" spans="1:27" s="41" customFormat="1" x14ac:dyDescent="0.25">
      <c r="A40" s="137"/>
      <c r="B40" s="159"/>
      <c r="C40" s="177"/>
      <c r="D40" s="176"/>
      <c r="E40" s="176">
        <f t="shared" ref="E40:E48" si="4">IF(D40="",0,1)</f>
        <v>0</v>
      </c>
      <c r="F40" s="176">
        <f t="shared" ref="F40:F48" si="5">E40*G40</f>
        <v>0</v>
      </c>
      <c r="G40" s="176"/>
      <c r="H40" s="56"/>
      <c r="J40" s="68"/>
      <c r="Q40" s="61"/>
      <c r="R40" s="62"/>
    </row>
    <row r="41" spans="1:27" s="41" customFormat="1" x14ac:dyDescent="0.25">
      <c r="A41" s="137"/>
      <c r="B41" s="159"/>
      <c r="C41" s="177"/>
      <c r="D41" s="176"/>
      <c r="E41" s="176">
        <f t="shared" si="4"/>
        <v>0</v>
      </c>
      <c r="F41" s="176">
        <f t="shared" si="5"/>
        <v>0</v>
      </c>
      <c r="G41" s="176"/>
      <c r="H41" s="56"/>
      <c r="J41" s="68"/>
      <c r="Q41" s="61"/>
    </row>
    <row r="42" spans="1:27" s="41" customFormat="1" x14ac:dyDescent="0.25">
      <c r="A42" s="137"/>
      <c r="B42" s="159"/>
      <c r="C42" s="177"/>
      <c r="D42" s="176"/>
      <c r="E42" s="176">
        <f t="shared" si="4"/>
        <v>0</v>
      </c>
      <c r="F42" s="176">
        <f t="shared" si="5"/>
        <v>0</v>
      </c>
      <c r="G42" s="176"/>
      <c r="H42" s="56"/>
      <c r="J42" s="68"/>
      <c r="Q42" s="61"/>
    </row>
    <row r="43" spans="1:27" s="41" customFormat="1" x14ac:dyDescent="0.25">
      <c r="A43" s="137"/>
      <c r="B43" s="159"/>
      <c r="C43" s="177"/>
      <c r="D43" s="176"/>
      <c r="E43" s="176">
        <f t="shared" si="4"/>
        <v>0</v>
      </c>
      <c r="F43" s="176">
        <f t="shared" si="5"/>
        <v>0</v>
      </c>
      <c r="G43" s="176"/>
      <c r="H43" s="56"/>
      <c r="J43" s="68"/>
      <c r="Q43" s="61"/>
    </row>
    <row r="44" spans="1:27" s="41" customFormat="1" x14ac:dyDescent="0.25">
      <c r="A44" s="137"/>
      <c r="B44" s="159"/>
      <c r="C44" s="177"/>
      <c r="D44" s="176"/>
      <c r="E44" s="176">
        <f t="shared" si="4"/>
        <v>0</v>
      </c>
      <c r="F44" s="176">
        <f t="shared" si="5"/>
        <v>0</v>
      </c>
      <c r="G44" s="176"/>
      <c r="H44" s="56"/>
      <c r="J44" s="68"/>
      <c r="Q44" s="61"/>
    </row>
    <row r="45" spans="1:27" s="41" customFormat="1" x14ac:dyDescent="0.25">
      <c r="A45" s="137"/>
      <c r="B45" s="159"/>
      <c r="C45" s="177"/>
      <c r="D45" s="176"/>
      <c r="E45" s="176">
        <f t="shared" si="4"/>
        <v>0</v>
      </c>
      <c r="F45" s="176">
        <f t="shared" si="5"/>
        <v>0</v>
      </c>
      <c r="G45" s="176"/>
      <c r="H45" s="56"/>
      <c r="Q45" s="61"/>
    </row>
    <row r="46" spans="1:27" s="41" customFormat="1" x14ac:dyDescent="0.25">
      <c r="A46" s="137"/>
      <c r="B46" s="159"/>
      <c r="C46" s="177"/>
      <c r="D46" s="176"/>
      <c r="E46" s="176">
        <f t="shared" si="4"/>
        <v>0</v>
      </c>
      <c r="F46" s="176">
        <f t="shared" si="5"/>
        <v>0</v>
      </c>
      <c r="G46" s="176"/>
      <c r="H46" s="56"/>
      <c r="Q46" s="61"/>
    </row>
    <row r="47" spans="1:27" s="41" customFormat="1" x14ac:dyDescent="0.25">
      <c r="A47" s="137"/>
      <c r="B47" s="159"/>
      <c r="C47" s="177"/>
      <c r="D47" s="176"/>
      <c r="E47" s="176">
        <f t="shared" si="4"/>
        <v>0</v>
      </c>
      <c r="F47" s="176">
        <f t="shared" si="5"/>
        <v>0</v>
      </c>
      <c r="G47" s="176"/>
      <c r="H47" s="56"/>
      <c r="Q47" s="61"/>
    </row>
    <row r="48" spans="1:27" s="49" customFormat="1" ht="15" customHeight="1" x14ac:dyDescent="0.25">
      <c r="A48" s="137"/>
      <c r="B48" s="159"/>
      <c r="C48" s="177"/>
      <c r="D48" s="176"/>
      <c r="E48" s="176">
        <f t="shared" si="4"/>
        <v>0</v>
      </c>
      <c r="F48" s="176">
        <f t="shared" si="5"/>
        <v>0</v>
      </c>
      <c r="G48" s="176"/>
      <c r="H48" s="56"/>
      <c r="J48" s="41"/>
      <c r="R48" s="41"/>
      <c r="S48" s="41"/>
      <c r="T48" s="41"/>
      <c r="U48" s="41"/>
      <c r="V48" s="41"/>
    </row>
    <row r="49" spans="1:22" s="49" customFormat="1" ht="15" customHeight="1" x14ac:dyDescent="0.25">
      <c r="A49" s="137"/>
      <c r="B49" s="157" t="s">
        <v>104</v>
      </c>
      <c r="C49" s="134"/>
      <c r="D49" s="158">
        <f>SUM(D16:D48)</f>
        <v>0</v>
      </c>
      <c r="E49" s="158"/>
      <c r="F49" s="158"/>
      <c r="G49" s="158">
        <f>SUMIF(D16:D48,"&gt;=0",G16:G48)</f>
        <v>0</v>
      </c>
      <c r="H49" s="56"/>
      <c r="J49" s="41"/>
      <c r="R49" s="41"/>
      <c r="S49" s="41"/>
      <c r="T49" s="41"/>
      <c r="U49" s="41"/>
      <c r="V49" s="41"/>
    </row>
    <row r="50" spans="1:22" s="41" customFormat="1" ht="14.25" customHeight="1" x14ac:dyDescent="0.25">
      <c r="A50" s="277" t="s">
        <v>38</v>
      </c>
      <c r="B50" s="278"/>
      <c r="C50" s="278"/>
      <c r="D50" s="278"/>
      <c r="E50" s="278"/>
      <c r="F50" s="278"/>
      <c r="G50" s="279"/>
      <c r="H50" s="63"/>
      <c r="J50" s="63"/>
      <c r="K50" s="63"/>
      <c r="L50" s="63"/>
      <c r="M50" s="63"/>
      <c r="Q50" s="63"/>
    </row>
    <row r="51" spans="1:22" s="41" customFormat="1" x14ac:dyDescent="0.25">
      <c r="A51" s="280"/>
      <c r="B51" s="281"/>
      <c r="C51" s="281"/>
      <c r="D51" s="281"/>
      <c r="E51" s="281"/>
      <c r="F51" s="281"/>
      <c r="G51" s="282"/>
      <c r="H51" s="63"/>
      <c r="J51" s="93"/>
      <c r="K51" s="48"/>
      <c r="L51" s="64"/>
      <c r="M51" s="64"/>
      <c r="Q51" s="93"/>
      <c r="R51" s="49"/>
      <c r="S51" s="49"/>
      <c r="T51" s="49"/>
      <c r="U51" s="49"/>
      <c r="V51" s="49"/>
    </row>
    <row r="52" spans="1:22" s="41" customFormat="1" x14ac:dyDescent="0.25">
      <c r="B52" s="65"/>
      <c r="C52" s="54"/>
      <c r="D52" s="54"/>
      <c r="E52" s="54"/>
      <c r="F52" s="54"/>
      <c r="G52" s="66"/>
      <c r="H52" s="56"/>
      <c r="R52" s="63"/>
      <c r="S52" s="63"/>
      <c r="T52" s="63"/>
      <c r="U52" s="63"/>
    </row>
    <row r="53" spans="1:22" s="41" customFormat="1" x14ac:dyDescent="0.25">
      <c r="B53" s="65"/>
      <c r="C53" s="54"/>
      <c r="D53" s="54"/>
      <c r="E53" s="54"/>
      <c r="F53" s="54"/>
      <c r="G53" s="66"/>
      <c r="H53" s="56"/>
      <c r="I53" s="58"/>
      <c r="J53" s="53"/>
      <c r="K53" s="59"/>
      <c r="L53" s="60"/>
      <c r="M53" s="60"/>
      <c r="N53" s="58"/>
      <c r="O53" s="58"/>
      <c r="P53" s="58"/>
      <c r="Q53" s="53"/>
      <c r="R53" s="48"/>
      <c r="S53" s="64"/>
      <c r="T53" s="64"/>
      <c r="U53" s="64"/>
    </row>
    <row r="54" spans="1:22" s="41" customFormat="1" x14ac:dyDescent="0.25">
      <c r="B54" s="65"/>
      <c r="C54" s="54"/>
      <c r="D54" s="54"/>
      <c r="E54" s="54"/>
      <c r="F54" s="54"/>
      <c r="G54" s="66"/>
      <c r="H54" s="56"/>
      <c r="J54" s="61"/>
      <c r="K54" s="62"/>
      <c r="Q54" s="61"/>
    </row>
    <row r="55" spans="1:22" s="41" customFormat="1" x14ac:dyDescent="0.25">
      <c r="B55" s="65"/>
      <c r="C55" s="54"/>
      <c r="D55" s="54"/>
      <c r="E55" s="54"/>
      <c r="F55" s="54"/>
      <c r="G55" s="66"/>
      <c r="H55" s="56"/>
      <c r="J55" s="61"/>
      <c r="Q55" s="61"/>
      <c r="R55" s="59"/>
      <c r="S55" s="60"/>
      <c r="T55" s="60"/>
      <c r="U55" s="60"/>
    </row>
    <row r="56" spans="1:22" s="41" customFormat="1" x14ac:dyDescent="0.25">
      <c r="B56" s="65"/>
      <c r="C56" s="54"/>
      <c r="D56" s="54"/>
      <c r="E56" s="54"/>
      <c r="F56" s="54"/>
      <c r="G56" s="66"/>
      <c r="H56" s="56"/>
      <c r="J56" s="61"/>
      <c r="Q56" s="61"/>
      <c r="R56" s="62"/>
    </row>
    <row r="57" spans="1:22" s="41" customFormat="1" x14ac:dyDescent="0.25">
      <c r="B57" s="65"/>
      <c r="C57" s="54"/>
      <c r="D57" s="54"/>
      <c r="E57" s="54"/>
      <c r="F57" s="54"/>
      <c r="G57" s="66"/>
      <c r="H57" s="56"/>
      <c r="J57" s="61"/>
      <c r="Q57" s="61"/>
    </row>
    <row r="58" spans="1:22" s="41" customFormat="1" x14ac:dyDescent="0.25">
      <c r="B58" s="65"/>
      <c r="C58" s="54"/>
      <c r="D58" s="54"/>
      <c r="E58" s="54"/>
      <c r="F58" s="54"/>
      <c r="G58" s="66"/>
      <c r="H58" s="56"/>
      <c r="J58" s="61"/>
      <c r="Q58" s="61"/>
    </row>
    <row r="59" spans="1:22" s="41" customFormat="1" x14ac:dyDescent="0.25">
      <c r="B59" s="61"/>
      <c r="J59" s="61"/>
      <c r="Q59" s="61"/>
    </row>
    <row r="60" spans="1:22" s="41" customFormat="1" x14ac:dyDescent="0.25">
      <c r="B60" s="61"/>
      <c r="J60" s="61"/>
      <c r="Q60" s="61"/>
    </row>
    <row r="61" spans="1:22" s="41" customFormat="1" x14ac:dyDescent="0.25">
      <c r="B61" s="61"/>
      <c r="J61" s="61"/>
      <c r="Q61" s="61"/>
    </row>
    <row r="62" spans="1:22" s="41" customFormat="1" x14ac:dyDescent="0.25">
      <c r="B62" s="61"/>
      <c r="J62" s="61"/>
      <c r="Q62" s="61"/>
    </row>
    <row r="63" spans="1:22" s="41" customFormat="1" x14ac:dyDescent="0.25">
      <c r="B63" s="61"/>
      <c r="J63" s="61"/>
      <c r="Q63" s="61"/>
    </row>
    <row r="64" spans="1:22" s="41" customFormat="1" x14ac:dyDescent="0.25">
      <c r="B64" s="61"/>
      <c r="J64" s="61"/>
      <c r="Q64" s="61"/>
    </row>
    <row r="65" spans="2:21" s="41" customFormat="1" x14ac:dyDescent="0.25">
      <c r="B65" s="61"/>
      <c r="J65" s="61"/>
      <c r="Q65" s="61"/>
    </row>
    <row r="66" spans="2:21" s="41" customFormat="1" x14ac:dyDescent="0.25">
      <c r="B66" s="61"/>
      <c r="J66" s="61"/>
      <c r="Q66" s="61"/>
    </row>
    <row r="67" spans="2:21" s="41" customFormat="1" x14ac:dyDescent="0.25">
      <c r="B67" s="61"/>
      <c r="J67" s="61"/>
      <c r="Q67" s="61"/>
    </row>
    <row r="68" spans="2:21" s="41" customFormat="1" x14ac:dyDescent="0.25">
      <c r="B68" s="61"/>
      <c r="J68" s="61"/>
      <c r="Q68" s="61"/>
    </row>
    <row r="69" spans="2:21" s="41" customFormat="1" x14ac:dyDescent="0.25">
      <c r="B69" s="61"/>
      <c r="J69" s="61"/>
      <c r="Q69" s="61"/>
    </row>
    <row r="70" spans="2:21" s="41" customFormat="1" x14ac:dyDescent="0.25">
      <c r="B70" s="61"/>
      <c r="J70" s="61"/>
      <c r="Q70" s="61"/>
    </row>
    <row r="71" spans="2:21" s="41" customFormat="1" x14ac:dyDescent="0.25">
      <c r="B71" s="61"/>
      <c r="J71" s="61"/>
      <c r="Q71" s="61"/>
    </row>
    <row r="72" spans="2:21" s="41" customFormat="1" x14ac:dyDescent="0.25">
      <c r="B72" s="61"/>
      <c r="J72" s="61"/>
      <c r="Q72" s="61"/>
    </row>
    <row r="73" spans="2:21" s="41" customFormat="1" x14ac:dyDescent="0.25">
      <c r="B73" s="61"/>
      <c r="J73" s="61"/>
      <c r="Q73" s="61"/>
    </row>
    <row r="74" spans="2:21" s="41" customFormat="1" x14ac:dyDescent="0.25">
      <c r="B74" s="61"/>
      <c r="J74" s="61"/>
      <c r="Q74" s="61"/>
    </row>
    <row r="75" spans="2:21" s="41" customFormat="1" x14ac:dyDescent="0.25">
      <c r="B75" s="61"/>
      <c r="J75" s="61"/>
      <c r="Q75" s="61"/>
    </row>
    <row r="76" spans="2:21" s="41" customFormat="1" x14ac:dyDescent="0.25">
      <c r="B76" s="61"/>
      <c r="J76" s="61"/>
      <c r="Q76" s="61"/>
    </row>
    <row r="77" spans="2:21" s="41" customFormat="1" x14ac:dyDescent="0.25">
      <c r="B77" s="61"/>
      <c r="J77" s="61"/>
      <c r="Q77" s="61"/>
    </row>
    <row r="78" spans="2:21" s="41" customFormat="1" ht="15" customHeight="1" x14ac:dyDescent="0.25">
      <c r="B78" s="63"/>
      <c r="C78" s="63"/>
      <c r="D78" s="63"/>
      <c r="E78" s="63"/>
      <c r="F78" s="63"/>
      <c r="G78" s="63"/>
      <c r="J78" s="63"/>
      <c r="K78" s="63"/>
      <c r="L78" s="63"/>
      <c r="M78" s="63"/>
      <c r="Q78" s="63"/>
    </row>
    <row r="79" spans="2:21" s="41" customFormat="1" ht="17.25" customHeight="1" x14ac:dyDescent="0.25">
      <c r="B79" s="63"/>
      <c r="C79" s="63"/>
      <c r="D79" s="63"/>
      <c r="E79" s="63"/>
      <c r="F79" s="63"/>
      <c r="G79" s="63"/>
      <c r="J79" s="63"/>
      <c r="K79" s="63"/>
      <c r="L79" s="63"/>
      <c r="M79" s="63"/>
      <c r="Q79" s="63"/>
    </row>
    <row r="80" spans="2:21" s="41" customFormat="1" x14ac:dyDescent="0.25">
      <c r="B80" s="93"/>
      <c r="C80" s="48"/>
      <c r="D80" s="64"/>
      <c r="E80" s="64"/>
      <c r="F80" s="64"/>
      <c r="G80" s="64"/>
      <c r="J80" s="93"/>
      <c r="K80" s="48"/>
      <c r="L80" s="64"/>
      <c r="M80" s="64"/>
      <c r="Q80" s="93"/>
      <c r="R80" s="63"/>
      <c r="S80" s="63"/>
      <c r="T80" s="63"/>
      <c r="U80" s="63"/>
    </row>
    <row r="81" spans="2:21" s="41" customFormat="1" x14ac:dyDescent="0.25">
      <c r="B81" s="67"/>
      <c r="C81" s="67"/>
      <c r="R81" s="63"/>
      <c r="S81" s="63"/>
      <c r="T81" s="63"/>
      <c r="U81" s="63"/>
    </row>
    <row r="82" spans="2:21" s="41" customFormat="1" x14ac:dyDescent="0.25">
      <c r="B82" s="53"/>
      <c r="C82" s="59"/>
      <c r="D82" s="60"/>
      <c r="E82" s="60"/>
      <c r="F82" s="60"/>
      <c r="G82" s="60"/>
      <c r="J82" s="53"/>
      <c r="K82" s="59"/>
      <c r="L82" s="60"/>
      <c r="M82" s="60"/>
      <c r="Q82" s="53"/>
      <c r="R82" s="48"/>
      <c r="S82" s="64"/>
      <c r="T82" s="64"/>
      <c r="U82" s="64"/>
    </row>
    <row r="83" spans="2:21" s="41" customFormat="1" x14ac:dyDescent="0.25">
      <c r="B83" s="61"/>
      <c r="C83" s="62"/>
      <c r="J83" s="61"/>
      <c r="K83" s="62"/>
      <c r="Q83" s="61"/>
    </row>
    <row r="84" spans="2:21" s="41" customFormat="1" x14ac:dyDescent="0.25">
      <c r="B84" s="61"/>
      <c r="J84" s="61"/>
      <c r="Q84" s="61"/>
      <c r="R84" s="59"/>
      <c r="S84" s="60"/>
      <c r="T84" s="60"/>
      <c r="U84" s="60"/>
    </row>
    <row r="85" spans="2:21" s="41" customFormat="1" x14ac:dyDescent="0.25">
      <c r="B85" s="61"/>
      <c r="J85" s="61"/>
      <c r="Q85" s="61"/>
      <c r="R85" s="62"/>
    </row>
    <row r="86" spans="2:21" s="41" customFormat="1" x14ac:dyDescent="0.25">
      <c r="B86" s="61"/>
      <c r="J86" s="61"/>
      <c r="Q86" s="61"/>
    </row>
    <row r="87" spans="2:21" s="41" customFormat="1" x14ac:dyDescent="0.25">
      <c r="B87" s="61"/>
      <c r="J87" s="61"/>
      <c r="Q87" s="61"/>
    </row>
    <row r="88" spans="2:21" s="41" customFormat="1" x14ac:dyDescent="0.25">
      <c r="B88" s="61"/>
      <c r="J88" s="61"/>
      <c r="Q88" s="61"/>
    </row>
    <row r="89" spans="2:21" s="41" customFormat="1" x14ac:dyDescent="0.25">
      <c r="B89" s="61"/>
      <c r="J89" s="61"/>
      <c r="Q89" s="61"/>
    </row>
    <row r="90" spans="2:21" s="41" customFormat="1" x14ac:dyDescent="0.25">
      <c r="B90" s="61"/>
      <c r="J90" s="61"/>
      <c r="Q90" s="61"/>
    </row>
    <row r="91" spans="2:21" s="41" customFormat="1" x14ac:dyDescent="0.25">
      <c r="B91" s="61"/>
      <c r="J91" s="61"/>
      <c r="Q91" s="61"/>
    </row>
    <row r="92" spans="2:21" s="41" customFormat="1" x14ac:dyDescent="0.25">
      <c r="B92" s="61"/>
      <c r="J92" s="61"/>
      <c r="Q92" s="61"/>
    </row>
    <row r="93" spans="2:21" s="41" customFormat="1" x14ac:dyDescent="0.25">
      <c r="B93" s="61"/>
      <c r="J93" s="61"/>
      <c r="Q93" s="61"/>
    </row>
    <row r="94" spans="2:21" s="41" customFormat="1" x14ac:dyDescent="0.25">
      <c r="B94" s="61"/>
      <c r="J94" s="61"/>
      <c r="Q94" s="61"/>
    </row>
    <row r="95" spans="2:21" s="41" customFormat="1" x14ac:dyDescent="0.25">
      <c r="B95" s="61"/>
      <c r="J95" s="61"/>
      <c r="Q95" s="61"/>
    </row>
    <row r="96" spans="2:21" s="41" customFormat="1" x14ac:dyDescent="0.25">
      <c r="B96" s="61"/>
      <c r="J96" s="61"/>
      <c r="Q96" s="61"/>
    </row>
    <row r="97" spans="2:21" s="41" customFormat="1" x14ac:dyDescent="0.25">
      <c r="B97" s="61"/>
      <c r="J97" s="61"/>
      <c r="Q97" s="61"/>
    </row>
    <row r="98" spans="2:21" s="41" customFormat="1" x14ac:dyDescent="0.25">
      <c r="B98" s="61"/>
      <c r="J98" s="61"/>
      <c r="Q98" s="61"/>
    </row>
    <row r="99" spans="2:21" s="41" customFormat="1" x14ac:dyDescent="0.25">
      <c r="B99" s="61"/>
      <c r="J99" s="61"/>
      <c r="Q99" s="61"/>
    </row>
    <row r="100" spans="2:21" s="41" customFormat="1" x14ac:dyDescent="0.25">
      <c r="B100" s="61"/>
      <c r="J100" s="61"/>
      <c r="Q100" s="61"/>
    </row>
    <row r="101" spans="2:21" s="41" customFormat="1" x14ac:dyDescent="0.25">
      <c r="B101" s="61"/>
      <c r="J101" s="61"/>
      <c r="Q101" s="61"/>
    </row>
    <row r="102" spans="2:21" s="41" customFormat="1" x14ac:dyDescent="0.25">
      <c r="B102" s="61"/>
      <c r="J102" s="61"/>
      <c r="Q102" s="61"/>
    </row>
    <row r="103" spans="2:21" s="41" customFormat="1" x14ac:dyDescent="0.25">
      <c r="B103" s="61"/>
      <c r="J103" s="61"/>
      <c r="Q103" s="61"/>
    </row>
    <row r="104" spans="2:21" s="41" customFormat="1" x14ac:dyDescent="0.25">
      <c r="B104" s="61"/>
      <c r="J104" s="61"/>
      <c r="Q104" s="61"/>
    </row>
    <row r="105" spans="2:21" s="41" customFormat="1" x14ac:dyDescent="0.25">
      <c r="B105" s="61"/>
      <c r="J105" s="61"/>
      <c r="Q105" s="61"/>
    </row>
    <row r="106" spans="2:21" s="41" customFormat="1" x14ac:dyDescent="0.25">
      <c r="B106" s="61"/>
      <c r="J106" s="61"/>
      <c r="Q106" s="61"/>
    </row>
    <row r="107" spans="2:21" s="41" customFormat="1" x14ac:dyDescent="0.25">
      <c r="B107" s="61"/>
      <c r="J107" s="61"/>
      <c r="Q107" s="61"/>
    </row>
    <row r="108" spans="2:21" s="41" customFormat="1" ht="15" customHeight="1" x14ac:dyDescent="0.25">
      <c r="B108" s="63"/>
      <c r="C108" s="63"/>
      <c r="D108" s="63"/>
      <c r="E108" s="63"/>
      <c r="F108" s="63"/>
      <c r="G108" s="63"/>
      <c r="J108" s="63"/>
      <c r="K108" s="63"/>
      <c r="L108" s="63"/>
      <c r="M108" s="63"/>
      <c r="Q108" s="63"/>
    </row>
    <row r="109" spans="2:21" s="41" customFormat="1" x14ac:dyDescent="0.25">
      <c r="B109" s="63"/>
      <c r="C109" s="63"/>
      <c r="D109" s="63"/>
      <c r="E109" s="63"/>
      <c r="F109" s="63"/>
      <c r="G109" s="63"/>
      <c r="J109" s="63"/>
      <c r="K109" s="63"/>
      <c r="L109" s="63"/>
      <c r="M109" s="63"/>
      <c r="Q109" s="63"/>
    </row>
    <row r="110" spans="2:21" s="41" customFormat="1" x14ac:dyDescent="0.25">
      <c r="B110" s="93"/>
      <c r="C110" s="48"/>
      <c r="D110" s="64"/>
      <c r="E110" s="64"/>
      <c r="F110" s="64"/>
      <c r="G110" s="64"/>
      <c r="J110" s="93"/>
      <c r="K110" s="48"/>
      <c r="L110" s="64"/>
      <c r="M110" s="64"/>
      <c r="Q110" s="93"/>
      <c r="R110" s="63"/>
      <c r="S110" s="63"/>
      <c r="T110" s="63"/>
      <c r="U110" s="63"/>
    </row>
    <row r="111" spans="2:21" s="41" customFormat="1" x14ac:dyDescent="0.25">
      <c r="R111" s="63"/>
      <c r="S111" s="63"/>
      <c r="T111" s="63"/>
      <c r="U111" s="63"/>
    </row>
    <row r="112" spans="2:21" s="41" customFormat="1" x14ac:dyDescent="0.25">
      <c r="B112" s="53"/>
      <c r="C112" s="59"/>
      <c r="D112" s="60"/>
      <c r="E112" s="60"/>
      <c r="F112" s="60"/>
      <c r="G112" s="60"/>
      <c r="R112" s="48"/>
      <c r="S112" s="64"/>
      <c r="T112" s="64"/>
      <c r="U112" s="64"/>
    </row>
    <row r="113" spans="2:3" s="41" customFormat="1" x14ac:dyDescent="0.25">
      <c r="B113" s="61"/>
      <c r="C113" s="62"/>
    </row>
    <row r="114" spans="2:3" s="41" customFormat="1" x14ac:dyDescent="0.25">
      <c r="B114" s="61"/>
    </row>
    <row r="115" spans="2:3" s="41" customFormat="1" x14ac:dyDescent="0.25">
      <c r="B115" s="61"/>
    </row>
    <row r="116" spans="2:3" s="41" customFormat="1" x14ac:dyDescent="0.25">
      <c r="B116" s="61"/>
    </row>
    <row r="117" spans="2:3" s="41" customFormat="1" x14ac:dyDescent="0.25">
      <c r="B117" s="61"/>
    </row>
    <row r="118" spans="2:3" s="41" customFormat="1" x14ac:dyDescent="0.25">
      <c r="B118" s="61"/>
    </row>
    <row r="119" spans="2:3" s="41" customFormat="1" x14ac:dyDescent="0.25">
      <c r="B119" s="61"/>
    </row>
    <row r="120" spans="2:3" s="41" customFormat="1" x14ac:dyDescent="0.25">
      <c r="B120" s="61"/>
    </row>
    <row r="121" spans="2:3" s="41" customFormat="1" x14ac:dyDescent="0.25">
      <c r="B121" s="61"/>
    </row>
    <row r="122" spans="2:3" s="41" customFormat="1" x14ac:dyDescent="0.25">
      <c r="B122" s="61"/>
    </row>
    <row r="123" spans="2:3" s="41" customFormat="1" x14ac:dyDescent="0.25">
      <c r="B123" s="61"/>
    </row>
    <row r="124" spans="2:3" s="41" customFormat="1" x14ac:dyDescent="0.25">
      <c r="B124" s="61"/>
    </row>
    <row r="125" spans="2:3" s="41" customFormat="1" x14ac:dyDescent="0.25">
      <c r="B125" s="61"/>
    </row>
    <row r="126" spans="2:3" s="41" customFormat="1" x14ac:dyDescent="0.25">
      <c r="B126" s="61"/>
    </row>
    <row r="127" spans="2:3" s="41" customFormat="1" x14ac:dyDescent="0.25">
      <c r="B127" s="61"/>
    </row>
    <row r="128" spans="2:3" s="41" customFormat="1" x14ac:dyDescent="0.25">
      <c r="B128" s="61"/>
    </row>
    <row r="129" spans="2:22" s="41" customFormat="1" x14ac:dyDescent="0.25">
      <c r="B129" s="61"/>
    </row>
    <row r="130" spans="2:22" s="41" customFormat="1" x14ac:dyDescent="0.25">
      <c r="B130" s="61"/>
    </row>
    <row r="131" spans="2:22" s="41" customFormat="1" x14ac:dyDescent="0.25">
      <c r="B131" s="61"/>
    </row>
    <row r="132" spans="2:22" s="41" customFormat="1" x14ac:dyDescent="0.25">
      <c r="B132" s="61"/>
    </row>
    <row r="133" spans="2:22" s="41" customFormat="1" x14ac:dyDescent="0.25">
      <c r="B133" s="61"/>
    </row>
    <row r="134" spans="2:22" s="41" customFormat="1" x14ac:dyDescent="0.25">
      <c r="B134" s="61"/>
    </row>
    <row r="135" spans="2:22" s="41" customFormat="1" x14ac:dyDescent="0.25">
      <c r="B135" s="61"/>
    </row>
    <row r="136" spans="2:22" s="41" customFormat="1" x14ac:dyDescent="0.25">
      <c r="B136" s="61"/>
    </row>
    <row r="137" spans="2:22" s="41" customFormat="1" x14ac:dyDescent="0.25">
      <c r="B137" s="61"/>
    </row>
    <row r="138" spans="2:22" s="41" customFormat="1" x14ac:dyDescent="0.25">
      <c r="B138" s="292"/>
      <c r="C138" s="292"/>
      <c r="D138" s="292"/>
      <c r="E138" s="292"/>
      <c r="F138" s="292"/>
      <c r="G138" s="292"/>
    </row>
    <row r="139" spans="2:22" s="41" customFormat="1" x14ac:dyDescent="0.25">
      <c r="B139" s="292"/>
      <c r="C139" s="292"/>
      <c r="D139" s="292"/>
      <c r="E139" s="292"/>
      <c r="F139" s="292"/>
      <c r="G139" s="292"/>
    </row>
    <row r="140" spans="2:22" s="41" customFormat="1" x14ac:dyDescent="0.25">
      <c r="B140" s="93"/>
      <c r="C140" s="48"/>
      <c r="D140" s="64"/>
      <c r="E140" s="64"/>
      <c r="F140" s="64"/>
      <c r="G140" s="64"/>
    </row>
    <row r="141" spans="2:22" x14ac:dyDescent="0.25">
      <c r="R141" s="41"/>
      <c r="S141" s="41"/>
      <c r="T141" s="41"/>
      <c r="U141" s="41"/>
      <c r="V141" s="41"/>
    </row>
    <row r="142" spans="2:22" x14ac:dyDescent="0.25">
      <c r="R142" s="41"/>
      <c r="S142" s="41"/>
      <c r="T142" s="41"/>
      <c r="U142" s="41"/>
      <c r="V142" s="41"/>
    </row>
  </sheetData>
  <mergeCells count="31">
    <mergeCell ref="B138:G139"/>
    <mergeCell ref="J16:P16"/>
    <mergeCell ref="J17:K17"/>
    <mergeCell ref="J20:K20"/>
    <mergeCell ref="J23:K23"/>
    <mergeCell ref="J30:O30"/>
    <mergeCell ref="J31:O31"/>
    <mergeCell ref="J12:L12"/>
    <mergeCell ref="A14:G14"/>
    <mergeCell ref="R14:V14"/>
    <mergeCell ref="J32:O32"/>
    <mergeCell ref="A50:G51"/>
    <mergeCell ref="A15:B15"/>
    <mergeCell ref="A12:B12"/>
    <mergeCell ref="C12:G12"/>
    <mergeCell ref="R15:V15"/>
    <mergeCell ref="R16:V16"/>
    <mergeCell ref="R17:T17"/>
    <mergeCell ref="A9:B9"/>
    <mergeCell ref="C9:G9"/>
    <mergeCell ref="A10:B10"/>
    <mergeCell ref="C10:G10"/>
    <mergeCell ref="A11:B11"/>
    <mergeCell ref="C11:G11"/>
    <mergeCell ref="A8:B8"/>
    <mergeCell ref="C8:G8"/>
    <mergeCell ref="A1:Q1"/>
    <mergeCell ref="A2:V2"/>
    <mergeCell ref="A3:V5"/>
    <mergeCell ref="A7:G7"/>
    <mergeCell ref="Q7:V7"/>
  </mergeCells>
  <conditionalFormatting sqref="H8:I8">
    <cfRule type="containsText" dxfId="15" priority="12" operator="containsText" text="Engineering 101">
      <formula>NOT(ISERROR(SEARCH("Engineering 101",H8)))</formula>
    </cfRule>
  </conditionalFormatting>
  <conditionalFormatting sqref="H11:I11">
    <cfRule type="containsText" dxfId="14" priority="11" operator="containsText" text="Dr. Timothy Sands">
      <formula>NOT(ISERROR(SEARCH("Dr. Timothy Sands",H11)))</formula>
    </cfRule>
  </conditionalFormatting>
  <conditionalFormatting sqref="H10:I10">
    <cfRule type="containsText" dxfId="13" priority="10" operator="containsText" text="0">
      <formula>NOT(ISERROR(SEARCH("0",H10)))</formula>
    </cfRule>
  </conditionalFormatting>
  <conditionalFormatting sqref="H9:I9">
    <cfRule type="containsText" dxfId="12" priority="9" operator="containsText" text="MWF 8am">
      <formula>NOT(ISERROR(SEARCH("MWF 8am",H9)))</formula>
    </cfRule>
  </conditionalFormatting>
  <conditionalFormatting sqref="C13 H12:I13">
    <cfRule type="containsText" dxfId="11" priority="8" operator="containsText" text="MWF 10am - 11am">
      <formula>NOT(ISERROR(SEARCH("MWF 10am - 11am",C12)))</formula>
    </cfRule>
  </conditionalFormatting>
  <conditionalFormatting sqref="C8">
    <cfRule type="containsText" dxfId="10" priority="7" operator="containsText" text="Engineering 101">
      <formula>NOT(ISERROR(SEARCH("Engineering 101",C8)))</formula>
    </cfRule>
  </conditionalFormatting>
  <conditionalFormatting sqref="C10:C12">
    <cfRule type="containsText" dxfId="9" priority="2" operator="containsText" text="Engineering 101">
      <formula>NOT(ISERROR(SEARCH("Engineering 101",C10)))</formula>
    </cfRule>
  </conditionalFormatting>
  <conditionalFormatting sqref="C9">
    <cfRule type="containsText" dxfId="8" priority="1" operator="containsText" text="Engineering 101">
      <formula>NOT(ISERROR(SEARCH("Engineering 101",C9)))</formula>
    </cfRule>
  </conditionalFormatting>
  <pageMargins left="0.7" right="0.7" top="0.75" bottom="0.75" header="0.3" footer="0.3"/>
  <pageSetup orientation="portrait"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F2B75-46AB-4815-96B2-7F71EF0E45C6}">
  <dimension ref="A1:X139"/>
  <sheetViews>
    <sheetView showGridLines="0" zoomScaleNormal="100" workbookViewId="0">
      <selection activeCell="H14" sqref="H14"/>
    </sheetView>
  </sheetViews>
  <sheetFormatPr defaultColWidth="9.140625" defaultRowHeight="15" x14ac:dyDescent="0.25"/>
  <cols>
    <col min="1" max="1" width="2.7109375" style="3" customWidth="1"/>
    <col min="2" max="2" width="22.28515625" style="3" customWidth="1"/>
    <col min="3" max="3" width="8.7109375" style="3" customWidth="1"/>
    <col min="4" max="4" width="7.5703125" style="3" customWidth="1"/>
    <col min="5" max="5" width="11.85546875" style="3" customWidth="1"/>
    <col min="6" max="6" width="8.140625" style="3" customWidth="1"/>
    <col min="7" max="7" width="3.5703125" style="16" customWidth="1"/>
    <col min="8" max="8" width="22.28515625" style="3" customWidth="1"/>
    <col min="9" max="9" width="8.28515625" style="3" customWidth="1"/>
    <col min="10" max="10" width="8.140625" style="3" customWidth="1"/>
    <col min="11" max="11" width="8.85546875" style="3" customWidth="1"/>
    <col min="12" max="12" width="7" style="3" customWidth="1"/>
    <col min="13" max="13" width="5.140625" style="3" customWidth="1"/>
    <col min="14" max="14" width="5.5703125" style="3" customWidth="1"/>
    <col min="15" max="15" width="17.140625" style="3" customWidth="1"/>
    <col min="16" max="16" width="9.140625" style="3" customWidth="1"/>
    <col min="17" max="18" width="8.140625" style="3" customWidth="1"/>
    <col min="19" max="19" width="3.5703125" style="3" customWidth="1"/>
    <col min="20" max="20" width="3.7109375" style="3" customWidth="1"/>
    <col min="21" max="23" width="7.7109375" style="3" customWidth="1"/>
    <col min="24" max="16384" width="9.140625" style="3"/>
  </cols>
  <sheetData>
    <row r="1" spans="1:24" ht="45.75" customHeight="1" thickBot="1" x14ac:dyDescent="0.3">
      <c r="A1" s="246" t="s">
        <v>36</v>
      </c>
      <c r="B1" s="247"/>
      <c r="C1" s="247"/>
      <c r="D1" s="247"/>
      <c r="E1" s="247"/>
      <c r="F1" s="247"/>
      <c r="G1" s="247"/>
      <c r="H1" s="247"/>
      <c r="I1" s="247"/>
      <c r="J1" s="247"/>
      <c r="K1" s="247"/>
      <c r="L1" s="247"/>
      <c r="M1" s="247"/>
      <c r="N1" s="247"/>
      <c r="O1" s="247"/>
      <c r="P1" s="27"/>
      <c r="Q1" s="22"/>
      <c r="R1" s="22"/>
      <c r="S1" s="23"/>
      <c r="T1" s="20"/>
      <c r="U1" s="20"/>
      <c r="V1" s="20"/>
      <c r="W1" s="20"/>
      <c r="X1" s="15"/>
    </row>
    <row r="2" spans="1:24" s="26" customFormat="1" ht="15" customHeight="1" thickBot="1" x14ac:dyDescent="0.3">
      <c r="A2" s="248" t="s">
        <v>88</v>
      </c>
      <c r="B2" s="249"/>
      <c r="C2" s="249"/>
      <c r="D2" s="249"/>
      <c r="E2" s="249"/>
      <c r="F2" s="249"/>
      <c r="G2" s="249"/>
      <c r="H2" s="249"/>
      <c r="I2" s="249"/>
      <c r="J2" s="249"/>
      <c r="K2" s="249"/>
      <c r="L2" s="249"/>
      <c r="M2" s="249"/>
      <c r="N2" s="249"/>
      <c r="O2" s="249"/>
      <c r="P2" s="249"/>
      <c r="Q2" s="249"/>
      <c r="R2" s="249"/>
      <c r="S2" s="250"/>
      <c r="T2" s="24"/>
      <c r="U2" s="24"/>
      <c r="V2" s="24"/>
      <c r="W2" s="24"/>
      <c r="X2" s="25"/>
    </row>
    <row r="3" spans="1:24" ht="15" customHeight="1" x14ac:dyDescent="0.25">
      <c r="A3" s="324" t="s">
        <v>70</v>
      </c>
      <c r="B3" s="325"/>
      <c r="C3" s="325"/>
      <c r="D3" s="325"/>
      <c r="E3" s="325"/>
      <c r="F3" s="325"/>
      <c r="G3" s="325"/>
      <c r="H3" s="325"/>
      <c r="I3" s="325"/>
      <c r="J3" s="325"/>
      <c r="K3" s="325"/>
      <c r="L3" s="325"/>
      <c r="M3" s="325"/>
      <c r="N3" s="325"/>
      <c r="O3" s="325"/>
      <c r="P3" s="325"/>
      <c r="Q3" s="325"/>
      <c r="R3" s="325"/>
      <c r="S3" s="326"/>
      <c r="T3" s="19"/>
      <c r="U3" s="19"/>
      <c r="V3" s="19"/>
      <c r="W3" s="19"/>
      <c r="X3" s="15"/>
    </row>
    <row r="4" spans="1:24" x14ac:dyDescent="0.25">
      <c r="A4" s="327"/>
      <c r="B4" s="328"/>
      <c r="C4" s="328"/>
      <c r="D4" s="328"/>
      <c r="E4" s="328"/>
      <c r="F4" s="328"/>
      <c r="G4" s="328"/>
      <c r="H4" s="328"/>
      <c r="I4" s="328"/>
      <c r="J4" s="328"/>
      <c r="K4" s="328"/>
      <c r="L4" s="328"/>
      <c r="M4" s="328"/>
      <c r="N4" s="328"/>
      <c r="O4" s="328"/>
      <c r="P4" s="328"/>
      <c r="Q4" s="328"/>
      <c r="R4" s="328"/>
      <c r="S4" s="329"/>
      <c r="T4" s="19"/>
      <c r="U4" s="19"/>
      <c r="V4" s="19"/>
      <c r="W4" s="19"/>
      <c r="X4" s="15"/>
    </row>
    <row r="5" spans="1:24" ht="15.75" thickBot="1" x14ac:dyDescent="0.3">
      <c r="A5" s="330"/>
      <c r="B5" s="331"/>
      <c r="C5" s="331"/>
      <c r="D5" s="331"/>
      <c r="E5" s="331"/>
      <c r="F5" s="331"/>
      <c r="G5" s="331"/>
      <c r="H5" s="331"/>
      <c r="I5" s="331"/>
      <c r="J5" s="331"/>
      <c r="K5" s="331"/>
      <c r="L5" s="331"/>
      <c r="M5" s="331"/>
      <c r="N5" s="331"/>
      <c r="O5" s="331"/>
      <c r="P5" s="331"/>
      <c r="Q5" s="331"/>
      <c r="R5" s="331"/>
      <c r="S5" s="332"/>
      <c r="T5" s="19"/>
      <c r="U5" s="19"/>
      <c r="V5" s="19"/>
      <c r="W5" s="19"/>
      <c r="X5" s="15"/>
    </row>
    <row r="6" spans="1:24" x14ac:dyDescent="0.25">
      <c r="A6" s="36"/>
      <c r="B6" s="36"/>
      <c r="C6" s="36"/>
      <c r="D6" s="36"/>
      <c r="E6" s="36"/>
      <c r="F6" s="36"/>
      <c r="G6" s="36"/>
      <c r="H6" s="36"/>
      <c r="I6" s="36"/>
      <c r="J6" s="36"/>
      <c r="K6" s="36"/>
      <c r="L6" s="36"/>
      <c r="M6" s="36"/>
      <c r="N6" s="36"/>
      <c r="O6" s="36"/>
      <c r="P6" s="36"/>
      <c r="Q6" s="36"/>
      <c r="R6" s="36"/>
      <c r="S6" s="36"/>
      <c r="T6" s="19"/>
      <c r="U6" s="19"/>
      <c r="V6" s="19"/>
      <c r="W6" s="19"/>
      <c r="X6" s="15"/>
    </row>
    <row r="7" spans="1:24" x14ac:dyDescent="0.25">
      <c r="A7" s="263" t="s">
        <v>58</v>
      </c>
      <c r="B7" s="263"/>
      <c r="C7" s="263"/>
      <c r="D7" s="263"/>
      <c r="E7" s="263"/>
      <c r="O7" s="264" t="s">
        <v>41</v>
      </c>
      <c r="P7" s="265"/>
      <c r="Q7" s="265"/>
      <c r="R7" s="265"/>
      <c r="S7" s="266"/>
      <c r="T7" s="12"/>
      <c r="U7" s="12"/>
      <c r="V7" s="12"/>
      <c r="W7" s="12"/>
    </row>
    <row r="8" spans="1:24" x14ac:dyDescent="0.25">
      <c r="A8" s="244" t="s">
        <v>33</v>
      </c>
      <c r="B8" s="244"/>
      <c r="C8" s="245"/>
      <c r="D8" s="245"/>
      <c r="E8" s="245"/>
      <c r="F8" s="9"/>
      <c r="G8" s="9"/>
      <c r="O8" s="28"/>
      <c r="P8" s="138" t="s">
        <v>42</v>
      </c>
      <c r="Q8" s="139"/>
      <c r="R8" s="140"/>
      <c r="S8" s="141"/>
      <c r="T8" s="17"/>
      <c r="U8" s="17"/>
      <c r="V8" s="17"/>
      <c r="W8" s="15"/>
    </row>
    <row r="9" spans="1:24" x14ac:dyDescent="0.25">
      <c r="A9" s="244" t="s">
        <v>32</v>
      </c>
      <c r="B9" s="244"/>
      <c r="C9" s="245"/>
      <c r="D9" s="245"/>
      <c r="E9" s="245"/>
      <c r="F9" s="9"/>
      <c r="G9" s="9"/>
      <c r="O9" s="29"/>
      <c r="P9" s="142" t="s">
        <v>43</v>
      </c>
      <c r="Q9" s="143"/>
      <c r="R9" s="144"/>
      <c r="S9" s="145"/>
      <c r="T9" s="18"/>
      <c r="U9" s="18"/>
      <c r="V9" s="18"/>
      <c r="W9" s="15"/>
    </row>
    <row r="10" spans="1:24" x14ac:dyDescent="0.25">
      <c r="A10" s="244" t="s">
        <v>23</v>
      </c>
      <c r="B10" s="244"/>
      <c r="C10" s="245"/>
      <c r="D10" s="245"/>
      <c r="E10" s="245"/>
      <c r="F10" s="9"/>
      <c r="G10" s="9"/>
      <c r="H10" s="15"/>
      <c r="I10" s="15"/>
      <c r="J10" s="15"/>
      <c r="K10" s="15"/>
      <c r="L10" s="15"/>
      <c r="M10" s="15"/>
      <c r="N10" s="15"/>
      <c r="P10" s="15"/>
      <c r="Q10" s="15"/>
      <c r="R10" s="15"/>
      <c r="S10" s="15"/>
      <c r="T10" s="15"/>
      <c r="U10" s="15"/>
      <c r="V10" s="15"/>
      <c r="W10" s="15"/>
    </row>
    <row r="11" spans="1:24" ht="15" customHeight="1" x14ac:dyDescent="0.25">
      <c r="A11" s="244" t="s">
        <v>26</v>
      </c>
      <c r="B11" s="244"/>
      <c r="C11" s="245"/>
      <c r="D11" s="245"/>
      <c r="E11" s="245"/>
      <c r="F11" s="9"/>
      <c r="G11" s="9"/>
      <c r="H11" s="318" t="s">
        <v>110</v>
      </c>
      <c r="I11" s="319"/>
      <c r="J11" s="319"/>
      <c r="K11" s="320"/>
      <c r="L11" s="35"/>
    </row>
    <row r="12" spans="1:24" ht="16.5" customHeight="1" x14ac:dyDescent="0.25">
      <c r="A12" s="244" t="s">
        <v>27</v>
      </c>
      <c r="B12" s="244"/>
      <c r="C12" s="245"/>
      <c r="D12" s="245"/>
      <c r="E12" s="245"/>
      <c r="F12" s="9"/>
      <c r="G12" s="9"/>
      <c r="H12" s="321" t="s">
        <v>64</v>
      </c>
      <c r="I12" s="322"/>
      <c r="J12" s="323"/>
      <c r="K12" s="99" t="e">
        <f>SUMIF(F16:F25, "&lt;1E100")/SUM(E16:E25)</f>
        <v>#DIV/0!</v>
      </c>
      <c r="L12" s="14"/>
    </row>
    <row r="13" spans="1:24" x14ac:dyDescent="0.25">
      <c r="B13" s="8"/>
      <c r="C13" s="11"/>
      <c r="D13" s="11"/>
      <c r="E13" s="11"/>
      <c r="F13" s="9"/>
      <c r="G13" s="9"/>
    </row>
    <row r="14" spans="1:24" x14ac:dyDescent="0.25">
      <c r="A14" s="268" t="s">
        <v>59</v>
      </c>
      <c r="B14" s="269"/>
      <c r="C14" s="269"/>
      <c r="D14" s="269"/>
      <c r="E14" s="269"/>
      <c r="F14" s="270"/>
      <c r="G14" s="14"/>
      <c r="P14" s="268" t="s">
        <v>60</v>
      </c>
      <c r="Q14" s="269"/>
      <c r="R14" s="269"/>
      <c r="S14" s="270"/>
    </row>
    <row r="15" spans="1:24" ht="26.25" customHeight="1" x14ac:dyDescent="0.25">
      <c r="A15" s="283" t="s">
        <v>34</v>
      </c>
      <c r="B15" s="283"/>
      <c r="C15" s="130" t="s">
        <v>25</v>
      </c>
      <c r="D15" s="130" t="s">
        <v>24</v>
      </c>
      <c r="E15" s="130" t="s">
        <v>44</v>
      </c>
      <c r="F15" s="131" t="s">
        <v>39</v>
      </c>
      <c r="G15" s="30"/>
      <c r="H15" s="293" t="s">
        <v>108</v>
      </c>
      <c r="I15" s="294"/>
      <c r="J15" s="294"/>
      <c r="K15" s="294"/>
      <c r="L15" s="294"/>
      <c r="M15" s="294"/>
      <c r="N15" s="295"/>
      <c r="P15" s="162">
        <v>0.93</v>
      </c>
      <c r="Q15" s="135" t="s">
        <v>37</v>
      </c>
      <c r="R15" s="163">
        <v>1</v>
      </c>
      <c r="S15" s="136" t="s">
        <v>12</v>
      </c>
    </row>
    <row r="16" spans="1:24" x14ac:dyDescent="0.25">
      <c r="A16" s="153">
        <v>1</v>
      </c>
      <c r="B16" s="333"/>
      <c r="C16" s="100">
        <f>D49</f>
        <v>0</v>
      </c>
      <c r="D16" s="100">
        <f>E49</f>
        <v>0</v>
      </c>
      <c r="E16" s="160">
        <v>0</v>
      </c>
      <c r="F16" s="103" t="e">
        <f>C16/D16*E16</f>
        <v>#DIV/0!</v>
      </c>
      <c r="G16" s="31"/>
      <c r="H16" s="153"/>
      <c r="I16" s="105"/>
      <c r="J16" s="308" t="s">
        <v>56</v>
      </c>
      <c r="K16" s="309"/>
      <c r="L16" s="309"/>
      <c r="M16" s="104">
        <f>E26</f>
        <v>0</v>
      </c>
      <c r="N16" s="105" t="s">
        <v>48</v>
      </c>
      <c r="P16" s="162">
        <v>0.9</v>
      </c>
      <c r="Q16" s="135" t="s">
        <v>37</v>
      </c>
      <c r="R16" s="163">
        <v>0.92989999999999995</v>
      </c>
      <c r="S16" s="137" t="s">
        <v>11</v>
      </c>
    </row>
    <row r="17" spans="1:19" x14ac:dyDescent="0.25">
      <c r="A17" s="153">
        <v>2</v>
      </c>
      <c r="B17" s="333"/>
      <c r="C17" s="100">
        <f>J49</f>
        <v>0</v>
      </c>
      <c r="D17" s="100">
        <f>K49</f>
        <v>0</v>
      </c>
      <c r="E17" s="160">
        <v>0</v>
      </c>
      <c r="F17" s="103" t="e">
        <f t="shared" ref="F17:F25" si="0">C17/D17*E17</f>
        <v>#DIV/0!</v>
      </c>
      <c r="G17" s="31"/>
      <c r="H17" s="296" t="s">
        <v>52</v>
      </c>
      <c r="I17" s="297"/>
      <c r="J17" s="174" t="s">
        <v>12</v>
      </c>
      <c r="K17" s="110" t="s">
        <v>54</v>
      </c>
      <c r="L17" s="111"/>
      <c r="M17" s="112">
        <f>IF(J17=$S$15,$P$15,IF(J17=$S$16,$P$16,IF(J17=$S$17,$P$17,IF(J17=$S$18,$P$18,IF(J17=$S$19,$P$19,IF(J17=$S$20,$P$20,IF(J17=$S$21,$P$21,IF(J17=$S$22,$P$22,IF(J17=$S$23,$P$23,IF(J17=$S$24,$P$24,IF(J17=$S$25,$P$25,"less than 60%")))))))))))</f>
        <v>0.93</v>
      </c>
      <c r="N17" s="113" t="s">
        <v>53</v>
      </c>
      <c r="P17" s="162">
        <v>0.88</v>
      </c>
      <c r="Q17" s="135" t="s">
        <v>37</v>
      </c>
      <c r="R17" s="163">
        <v>0.89990000000000003</v>
      </c>
      <c r="S17" s="137" t="s">
        <v>10</v>
      </c>
    </row>
    <row r="18" spans="1:19" x14ac:dyDescent="0.25">
      <c r="A18" s="153">
        <v>3</v>
      </c>
      <c r="B18" s="333"/>
      <c r="C18" s="100">
        <f>Q49</f>
        <v>0</v>
      </c>
      <c r="D18" s="100">
        <f>R49</f>
        <v>0</v>
      </c>
      <c r="E18" s="160">
        <v>0</v>
      </c>
      <c r="F18" s="103" t="e">
        <f t="shared" si="0"/>
        <v>#DIV/0!</v>
      </c>
      <c r="G18" s="31"/>
      <c r="H18" s="106" t="s">
        <v>49</v>
      </c>
      <c r="I18" s="107"/>
      <c r="J18" s="115">
        <f>(M17-SUMIF($F$16:$F$25, "&lt;1E100"))*100</f>
        <v>93</v>
      </c>
      <c r="K18" s="107"/>
      <c r="L18" s="107"/>
      <c r="M18" s="107"/>
      <c r="N18" s="114"/>
      <c r="P18" s="162">
        <v>0.83</v>
      </c>
      <c r="Q18" s="135" t="s">
        <v>37</v>
      </c>
      <c r="R18" s="163">
        <v>0.87990000000000002</v>
      </c>
      <c r="S18" s="137" t="s">
        <v>9</v>
      </c>
    </row>
    <row r="19" spans="1:19" ht="15.75" thickBot="1" x14ac:dyDescent="0.3">
      <c r="A19" s="153">
        <v>4</v>
      </c>
      <c r="B19" s="333"/>
      <c r="C19" s="100">
        <f>D79</f>
        <v>0</v>
      </c>
      <c r="D19" s="100">
        <f>E79</f>
        <v>0</v>
      </c>
      <c r="E19" s="160">
        <v>0</v>
      </c>
      <c r="F19" s="103" t="e">
        <f t="shared" si="0"/>
        <v>#DIV/0!</v>
      </c>
      <c r="G19" s="31"/>
      <c r="H19" s="108"/>
      <c r="I19" s="109" t="s">
        <v>51</v>
      </c>
      <c r="J19" s="112" t="e">
        <f>J18/$M$16/100</f>
        <v>#DIV/0!</v>
      </c>
      <c r="K19" s="110" t="s">
        <v>50</v>
      </c>
      <c r="L19" s="110"/>
      <c r="M19" s="107"/>
      <c r="N19" s="113"/>
      <c r="O19" s="7"/>
      <c r="P19" s="162">
        <v>0.8</v>
      </c>
      <c r="Q19" s="135" t="s">
        <v>37</v>
      </c>
      <c r="R19" s="163">
        <v>0.82989999999999997</v>
      </c>
      <c r="S19" s="137" t="s">
        <v>8</v>
      </c>
    </row>
    <row r="20" spans="1:19" ht="15" customHeight="1" x14ac:dyDescent="0.25">
      <c r="A20" s="153">
        <v>5</v>
      </c>
      <c r="B20" s="333"/>
      <c r="C20" s="100">
        <f>J79</f>
        <v>0</v>
      </c>
      <c r="D20" s="100">
        <f>K79</f>
        <v>0</v>
      </c>
      <c r="E20" s="160">
        <v>0</v>
      </c>
      <c r="F20" s="103" t="e">
        <f t="shared" si="0"/>
        <v>#DIV/0!</v>
      </c>
      <c r="G20" s="31"/>
      <c r="H20" s="298" t="s">
        <v>46</v>
      </c>
      <c r="I20" s="299"/>
      <c r="J20" s="175" t="s">
        <v>9</v>
      </c>
      <c r="K20" s="118" t="s">
        <v>54</v>
      </c>
      <c r="L20" s="119"/>
      <c r="M20" s="120">
        <f>IF(J20=$S$15,$P$15,IF(J20=$S$16,$P$16,IF(J20=$S$17,$P$17,IF(J20=$S$18,$P$18,IF(J20=$S$19,$P$19,IF(J20=$S$20,$P$20,IF(J20=$S$21,$P$21,IF(J20=$S$22,$P$22,IF(J20=$S$23,$P$23,IF(J20=$S$24,$P$24,IF(J20=$S$25,$P$25,"less than 60%")))))))))))</f>
        <v>0.83</v>
      </c>
      <c r="N20" s="121" t="s">
        <v>53</v>
      </c>
      <c r="O20" s="7"/>
      <c r="P20" s="162">
        <v>0.78</v>
      </c>
      <c r="Q20" s="135" t="s">
        <v>37</v>
      </c>
      <c r="R20" s="163">
        <v>0.79990000000000006</v>
      </c>
      <c r="S20" s="137" t="s">
        <v>7</v>
      </c>
    </row>
    <row r="21" spans="1:19" ht="15" customHeight="1" x14ac:dyDescent="0.25">
      <c r="A21" s="153">
        <v>6</v>
      </c>
      <c r="B21" s="333"/>
      <c r="C21" s="100">
        <f>Q79</f>
        <v>0</v>
      </c>
      <c r="D21" s="100">
        <f>R79</f>
        <v>0</v>
      </c>
      <c r="E21" s="160">
        <v>0</v>
      </c>
      <c r="F21" s="103" t="e">
        <f t="shared" si="0"/>
        <v>#DIV/0!</v>
      </c>
      <c r="G21" s="31"/>
      <c r="H21" s="106" t="s">
        <v>49</v>
      </c>
      <c r="I21" s="107"/>
      <c r="J21" s="115">
        <f>(M20-SUMIF($F$16:$F$25, "&lt;1E100"))*100</f>
        <v>83</v>
      </c>
      <c r="K21" s="107"/>
      <c r="L21" s="107"/>
      <c r="M21" s="107"/>
      <c r="N21" s="114"/>
      <c r="O21" s="7"/>
      <c r="P21" s="162">
        <v>0.73</v>
      </c>
      <c r="Q21" s="135" t="s">
        <v>37</v>
      </c>
      <c r="R21" s="163">
        <v>0.77990000000000004</v>
      </c>
      <c r="S21" s="137" t="s">
        <v>6</v>
      </c>
    </row>
    <row r="22" spans="1:19" ht="15.75" thickBot="1" x14ac:dyDescent="0.3">
      <c r="A22" s="153">
        <v>7</v>
      </c>
      <c r="B22" s="333"/>
      <c r="C22" s="101">
        <f>D109</f>
        <v>0</v>
      </c>
      <c r="D22" s="102">
        <f>E109</f>
        <v>0</v>
      </c>
      <c r="E22" s="160">
        <v>0</v>
      </c>
      <c r="F22" s="103" t="e">
        <f t="shared" si="0"/>
        <v>#DIV/0!</v>
      </c>
      <c r="G22" s="31"/>
      <c r="H22" s="108"/>
      <c r="I22" s="109" t="s">
        <v>51</v>
      </c>
      <c r="J22" s="112" t="e">
        <f>J21/$M$16/100</f>
        <v>#DIV/0!</v>
      </c>
      <c r="K22" s="110" t="s">
        <v>50</v>
      </c>
      <c r="L22" s="110"/>
      <c r="M22" s="107"/>
      <c r="N22" s="113"/>
      <c r="P22" s="162">
        <v>0.7</v>
      </c>
      <c r="Q22" s="135" t="s">
        <v>37</v>
      </c>
      <c r="R22" s="163">
        <v>0.72989999999999999</v>
      </c>
      <c r="S22" s="137" t="s">
        <v>5</v>
      </c>
    </row>
    <row r="23" spans="1:19" ht="15.75" customHeight="1" x14ac:dyDescent="0.25">
      <c r="A23" s="153">
        <v>8</v>
      </c>
      <c r="B23" s="333"/>
      <c r="C23" s="100">
        <f>J109</f>
        <v>0</v>
      </c>
      <c r="D23" s="100">
        <f>K109</f>
        <v>0</v>
      </c>
      <c r="E23" s="160">
        <v>0</v>
      </c>
      <c r="F23" s="103" t="e">
        <f t="shared" si="0"/>
        <v>#DIV/0!</v>
      </c>
      <c r="G23" s="31"/>
      <c r="H23" s="300" t="s">
        <v>57</v>
      </c>
      <c r="I23" s="301"/>
      <c r="J23" s="175" t="s">
        <v>5</v>
      </c>
      <c r="K23" s="118" t="s">
        <v>54</v>
      </c>
      <c r="L23" s="122"/>
      <c r="M23" s="120">
        <f>IF(J23=$S$15,$P$15,IF(J23=$S$16,$P$16,IF(J23=$S$17,$P$17,IF(J23=$S$18,$P$18,IF(J23=$S$19,$P$19,IF(J23=$S$20,$P$20,IF(J23=$S$21,$P$21,IF(J23=$S$22,$P$22,IF(J23=$S$23,$P$23,IF(J23=$S$24,$P$24,IF(J23=$S$25,$P$25,"less than 60%")))))))))))</f>
        <v>0.7</v>
      </c>
      <c r="N23" s="123" t="s">
        <v>53</v>
      </c>
      <c r="O23" s="7"/>
      <c r="P23" s="162">
        <v>0.68</v>
      </c>
      <c r="Q23" s="135" t="s">
        <v>37</v>
      </c>
      <c r="R23" s="163">
        <v>0.69989999999999997</v>
      </c>
      <c r="S23" s="137" t="s">
        <v>4</v>
      </c>
    </row>
    <row r="24" spans="1:19" x14ac:dyDescent="0.25">
      <c r="A24" s="153">
        <v>9</v>
      </c>
      <c r="B24" s="333"/>
      <c r="C24" s="100">
        <f>Q109</f>
        <v>0</v>
      </c>
      <c r="D24" s="100">
        <f>R109</f>
        <v>0</v>
      </c>
      <c r="E24" s="160">
        <v>0</v>
      </c>
      <c r="F24" s="103" t="e">
        <f t="shared" si="0"/>
        <v>#DIV/0!</v>
      </c>
      <c r="G24" s="31"/>
      <c r="H24" s="106" t="s">
        <v>49</v>
      </c>
      <c r="I24" s="107"/>
      <c r="J24" s="115">
        <f>(M23-SUMIF($F$16:$F$25, "&lt;1E100"))*100</f>
        <v>70</v>
      </c>
      <c r="K24" s="107"/>
      <c r="L24" s="124"/>
      <c r="M24" s="124"/>
      <c r="N24" s="125"/>
      <c r="P24" s="162">
        <v>0.63</v>
      </c>
      <c r="Q24" s="135" t="s">
        <v>37</v>
      </c>
      <c r="R24" s="163">
        <v>0.67989999999999995</v>
      </c>
      <c r="S24" s="137" t="s">
        <v>3</v>
      </c>
    </row>
    <row r="25" spans="1:19" x14ac:dyDescent="0.25">
      <c r="A25" s="137">
        <v>10</v>
      </c>
      <c r="B25" s="333"/>
      <c r="C25" s="100">
        <f>D139</f>
        <v>0</v>
      </c>
      <c r="D25" s="100">
        <f>E139</f>
        <v>0</v>
      </c>
      <c r="E25" s="160">
        <v>0</v>
      </c>
      <c r="F25" s="103" t="e">
        <f t="shared" si="0"/>
        <v>#DIV/0!</v>
      </c>
      <c r="G25" s="31"/>
      <c r="H25" s="116"/>
      <c r="I25" s="117" t="s">
        <v>51</v>
      </c>
      <c r="J25" s="129" t="e">
        <f>J24/$M$16/100</f>
        <v>#DIV/0!</v>
      </c>
      <c r="K25" s="126" t="s">
        <v>50</v>
      </c>
      <c r="L25" s="127"/>
      <c r="M25" s="127"/>
      <c r="N25" s="128"/>
      <c r="P25" s="162">
        <v>0.6</v>
      </c>
      <c r="Q25" s="135" t="s">
        <v>37</v>
      </c>
      <c r="R25" s="163">
        <v>0.62990000000000002</v>
      </c>
      <c r="S25" s="137" t="s">
        <v>2</v>
      </c>
    </row>
    <row r="26" spans="1:19" x14ac:dyDescent="0.25">
      <c r="A26" s="139">
        <v>11</v>
      </c>
      <c r="B26" s="132" t="s">
        <v>28</v>
      </c>
      <c r="C26" s="310" t="s">
        <v>47</v>
      </c>
      <c r="D26" s="311"/>
      <c r="E26" s="161">
        <v>0</v>
      </c>
      <c r="F26" s="134" t="s">
        <v>40</v>
      </c>
      <c r="G26" s="3"/>
      <c r="H26" s="71" t="s">
        <v>55</v>
      </c>
      <c r="P26" s="162">
        <v>0</v>
      </c>
      <c r="Q26" s="135" t="s">
        <v>37</v>
      </c>
      <c r="R26" s="163">
        <v>0.59989999999999999</v>
      </c>
      <c r="S26" s="137" t="s">
        <v>1</v>
      </c>
    </row>
    <row r="27" spans="1:19" x14ac:dyDescent="0.25">
      <c r="A27" s="312" t="s">
        <v>35</v>
      </c>
      <c r="B27" s="313"/>
      <c r="C27" s="313"/>
      <c r="D27" s="314"/>
      <c r="E27" s="133">
        <f>SUM(E16:E26)</f>
        <v>0</v>
      </c>
      <c r="F27" s="21"/>
      <c r="G27" s="9"/>
    </row>
    <row r="28" spans="1:19" x14ac:dyDescent="0.25">
      <c r="B28" s="4"/>
      <c r="E28" s="72" t="s">
        <v>45</v>
      </c>
    </row>
    <row r="29" spans="1:19" x14ac:dyDescent="0.25">
      <c r="B29" s="4"/>
      <c r="E29" s="5"/>
    </row>
    <row r="30" spans="1:19" x14ac:dyDescent="0.25">
      <c r="A30" s="302" t="s">
        <v>62</v>
      </c>
      <c r="B30" s="303"/>
      <c r="C30" s="303"/>
      <c r="D30" s="303"/>
      <c r="E30" s="303"/>
      <c r="F30" s="304"/>
      <c r="G30" s="14"/>
    </row>
    <row r="31" spans="1:19" ht="15" customHeight="1" x14ac:dyDescent="0.25">
      <c r="A31" s="315"/>
      <c r="B31" s="316"/>
      <c r="C31" s="316"/>
      <c r="D31" s="316"/>
      <c r="E31" s="316"/>
      <c r="F31" s="317"/>
      <c r="G31" s="32"/>
    </row>
    <row r="32" spans="1:19" ht="15" customHeight="1" x14ac:dyDescent="0.25">
      <c r="A32" s="164"/>
      <c r="B32" s="165"/>
      <c r="C32" s="165"/>
      <c r="D32" s="165"/>
      <c r="E32" s="165"/>
      <c r="F32" s="166"/>
      <c r="G32" s="32"/>
    </row>
    <row r="33" spans="1:24" ht="15" customHeight="1" x14ac:dyDescent="0.25">
      <c r="A33" s="167"/>
      <c r="B33" s="168"/>
      <c r="C33" s="168"/>
      <c r="D33" s="168"/>
      <c r="E33" s="168"/>
      <c r="F33" s="169"/>
      <c r="G33" s="32"/>
    </row>
    <row r="34" spans="1:24" x14ac:dyDescent="0.25">
      <c r="B34" s="4"/>
      <c r="F34" s="5"/>
      <c r="G34" s="33"/>
      <c r="H34" s="5"/>
    </row>
    <row r="35" spans="1:24" x14ac:dyDescent="0.25">
      <c r="B35" s="268" t="s">
        <v>61</v>
      </c>
      <c r="C35" s="269"/>
      <c r="D35" s="269"/>
      <c r="E35" s="269"/>
      <c r="F35" s="269"/>
      <c r="G35" s="269"/>
      <c r="H35" s="269"/>
      <c r="I35" s="269"/>
      <c r="J35" s="269"/>
      <c r="K35" s="269"/>
      <c r="L35" s="269"/>
      <c r="M35" s="269"/>
      <c r="N35" s="269"/>
      <c r="O35" s="269"/>
      <c r="P35" s="269"/>
      <c r="Q35" s="269"/>
      <c r="R35" s="270"/>
      <c r="S35" s="12"/>
      <c r="T35" s="12"/>
      <c r="U35" s="12"/>
      <c r="V35" s="12"/>
      <c r="W35" s="12"/>
      <c r="X35" s="12"/>
    </row>
    <row r="36" spans="1:24" x14ac:dyDescent="0.25">
      <c r="B36" s="14"/>
      <c r="C36" s="14"/>
      <c r="D36" s="14"/>
      <c r="E36" s="14"/>
      <c r="F36" s="14"/>
      <c r="G36" s="14"/>
      <c r="H36" s="14"/>
      <c r="I36" s="14"/>
      <c r="J36" s="14"/>
      <c r="K36" s="14"/>
      <c r="L36" s="14"/>
      <c r="M36" s="14"/>
      <c r="N36" s="14"/>
      <c r="O36" s="14"/>
      <c r="P36" s="14"/>
      <c r="Q36" s="14"/>
      <c r="R36" s="14"/>
      <c r="S36" s="14"/>
      <c r="T36" s="14"/>
      <c r="U36" s="14"/>
      <c r="V36" s="14"/>
      <c r="W36" s="12"/>
      <c r="X36" s="12"/>
    </row>
    <row r="37" spans="1:24" s="13" customFormat="1" ht="26.25" x14ac:dyDescent="0.25">
      <c r="B37" s="210">
        <f>B16</f>
        <v>0</v>
      </c>
      <c r="C37" s="146" t="s">
        <v>30</v>
      </c>
      <c r="D37" s="147" t="s">
        <v>25</v>
      </c>
      <c r="E37" s="147" t="s">
        <v>24</v>
      </c>
      <c r="G37" s="34"/>
      <c r="H37" s="210">
        <f>B17</f>
        <v>0</v>
      </c>
      <c r="I37" s="146" t="s">
        <v>30</v>
      </c>
      <c r="J37" s="147" t="s">
        <v>25</v>
      </c>
      <c r="K37" s="147" t="s">
        <v>24</v>
      </c>
      <c r="O37" s="210">
        <f>B18</f>
        <v>0</v>
      </c>
      <c r="P37" s="146" t="s">
        <v>30</v>
      </c>
      <c r="Q37" s="147" t="s">
        <v>25</v>
      </c>
      <c r="R37" s="147" t="s">
        <v>24</v>
      </c>
    </row>
    <row r="38" spans="1:24" x14ac:dyDescent="0.25">
      <c r="B38" s="170"/>
      <c r="C38" s="171"/>
      <c r="D38" s="172"/>
      <c r="E38" s="172"/>
      <c r="H38" s="170"/>
      <c r="I38" s="171"/>
      <c r="J38" s="172"/>
      <c r="K38" s="172"/>
      <c r="O38" s="170"/>
      <c r="P38" s="171"/>
      <c r="Q38" s="172"/>
      <c r="R38" s="172"/>
    </row>
    <row r="39" spans="1:24" x14ac:dyDescent="0.25">
      <c r="B39" s="170"/>
      <c r="C39" s="171"/>
      <c r="D39" s="172"/>
      <c r="E39" s="172"/>
      <c r="H39" s="170"/>
      <c r="I39" s="171"/>
      <c r="J39" s="172"/>
      <c r="K39" s="172"/>
      <c r="O39" s="170"/>
      <c r="P39" s="171"/>
      <c r="Q39" s="172"/>
      <c r="R39" s="172"/>
    </row>
    <row r="40" spans="1:24" x14ac:dyDescent="0.25">
      <c r="B40" s="170"/>
      <c r="C40" s="171"/>
      <c r="D40" s="172"/>
      <c r="E40" s="172"/>
      <c r="H40" s="170"/>
      <c r="I40" s="172"/>
      <c r="J40" s="172"/>
      <c r="K40" s="172"/>
      <c r="O40" s="170"/>
      <c r="P40" s="171"/>
      <c r="Q40" s="172"/>
      <c r="R40" s="172"/>
    </row>
    <row r="41" spans="1:24" x14ac:dyDescent="0.25">
      <c r="B41" s="170"/>
      <c r="C41" s="171"/>
      <c r="D41" s="172"/>
      <c r="E41" s="172"/>
      <c r="H41" s="170"/>
      <c r="I41" s="172"/>
      <c r="J41" s="172"/>
      <c r="K41" s="172"/>
      <c r="O41" s="170"/>
      <c r="P41" s="171"/>
      <c r="Q41" s="172"/>
      <c r="R41" s="172"/>
    </row>
    <row r="42" spans="1:24" x14ac:dyDescent="0.25">
      <c r="B42" s="170"/>
      <c r="C42" s="171"/>
      <c r="D42" s="172"/>
      <c r="E42" s="172"/>
      <c r="H42" s="170"/>
      <c r="I42" s="172"/>
      <c r="J42" s="172"/>
      <c r="K42" s="172"/>
      <c r="O42" s="170"/>
      <c r="P42" s="172"/>
      <c r="Q42" s="172"/>
      <c r="R42" s="172"/>
    </row>
    <row r="43" spans="1:24" x14ac:dyDescent="0.25">
      <c r="B43" s="170"/>
      <c r="C43" s="171"/>
      <c r="D43" s="172"/>
      <c r="E43" s="172"/>
      <c r="H43" s="170"/>
      <c r="I43" s="172"/>
      <c r="J43" s="172"/>
      <c r="K43" s="172"/>
      <c r="O43" s="170"/>
      <c r="P43" s="172"/>
      <c r="Q43" s="172"/>
      <c r="R43" s="172"/>
    </row>
    <row r="44" spans="1:24" x14ac:dyDescent="0.25">
      <c r="B44" s="170"/>
      <c r="C44" s="171"/>
      <c r="D44" s="172"/>
      <c r="E44" s="172"/>
      <c r="H44" s="170"/>
      <c r="I44" s="172"/>
      <c r="J44" s="172"/>
      <c r="K44" s="172"/>
      <c r="O44" s="170"/>
      <c r="P44" s="172"/>
      <c r="Q44" s="172"/>
      <c r="R44" s="172"/>
    </row>
    <row r="45" spans="1:24" x14ac:dyDescent="0.25">
      <c r="B45" s="170"/>
      <c r="C45" s="172"/>
      <c r="D45" s="172"/>
      <c r="E45" s="172"/>
      <c r="H45" s="170"/>
      <c r="I45" s="172"/>
      <c r="J45" s="172"/>
      <c r="K45" s="172"/>
      <c r="O45" s="170"/>
      <c r="P45" s="172"/>
      <c r="Q45" s="172"/>
      <c r="R45" s="172"/>
    </row>
    <row r="46" spans="1:24" x14ac:dyDescent="0.25">
      <c r="B46" s="173"/>
      <c r="C46" s="172"/>
      <c r="D46" s="172"/>
      <c r="E46" s="172"/>
      <c r="H46" s="173"/>
      <c r="I46" s="172"/>
      <c r="J46" s="172"/>
      <c r="K46" s="172"/>
      <c r="O46" s="173"/>
      <c r="P46" s="172"/>
      <c r="Q46" s="172"/>
      <c r="R46" s="172"/>
    </row>
    <row r="47" spans="1:24" ht="15" customHeight="1" x14ac:dyDescent="0.25">
      <c r="B47" s="277" t="s">
        <v>91</v>
      </c>
      <c r="C47" s="278"/>
      <c r="D47" s="278"/>
      <c r="E47" s="279"/>
      <c r="H47" s="277" t="s">
        <v>91</v>
      </c>
      <c r="I47" s="278"/>
      <c r="J47" s="278"/>
      <c r="K47" s="279"/>
      <c r="O47" s="277" t="s">
        <v>91</v>
      </c>
      <c r="P47" s="278"/>
      <c r="Q47" s="278"/>
      <c r="R47" s="279"/>
    </row>
    <row r="48" spans="1:24" ht="22.5" customHeight="1" x14ac:dyDescent="0.25">
      <c r="B48" s="280"/>
      <c r="C48" s="281"/>
      <c r="D48" s="281"/>
      <c r="E48" s="282"/>
      <c r="H48" s="280"/>
      <c r="I48" s="281"/>
      <c r="J48" s="281"/>
      <c r="K48" s="282"/>
      <c r="O48" s="280"/>
      <c r="P48" s="281"/>
      <c r="Q48" s="281"/>
      <c r="R48" s="282"/>
    </row>
    <row r="49" spans="1:18" x14ac:dyDescent="0.25">
      <c r="B49" s="211">
        <f>B16</f>
        <v>0</v>
      </c>
      <c r="C49" s="148" t="s">
        <v>35</v>
      </c>
      <c r="D49" s="149">
        <f>SUM(D38:D48)</f>
        <v>0</v>
      </c>
      <c r="E49" s="150">
        <f>SUMIF(D38:D48,"&gt;=0",E38:E48)</f>
        <v>0</v>
      </c>
      <c r="H49" s="211">
        <f>B17</f>
        <v>0</v>
      </c>
      <c r="I49" s="148" t="s">
        <v>35</v>
      </c>
      <c r="J49" s="149">
        <f>SUM(J38:J48)</f>
        <v>0</v>
      </c>
      <c r="K49" s="150">
        <f>SUMIF(J38:J48,"&gt;=0",K38:K48)</f>
        <v>0</v>
      </c>
      <c r="O49" s="211">
        <f>B18</f>
        <v>0</v>
      </c>
      <c r="P49" s="148" t="s">
        <v>35</v>
      </c>
      <c r="Q49" s="149">
        <f>SUM(Q38:Q48)</f>
        <v>0</v>
      </c>
      <c r="R49" s="150">
        <f>SUMIF(Q38:Q48,"&gt;=0",R38:R48)</f>
        <v>0</v>
      </c>
    </row>
    <row r="50" spans="1:18" x14ac:dyDescent="0.25">
      <c r="B50" s="6"/>
      <c r="C50" s="6"/>
      <c r="D50" s="7"/>
      <c r="E50" s="7"/>
    </row>
    <row r="51" spans="1:18" ht="26.25" x14ac:dyDescent="0.25">
      <c r="B51" s="210">
        <f>B19</f>
        <v>0</v>
      </c>
      <c r="C51" s="146" t="s">
        <v>30</v>
      </c>
      <c r="D51" s="147" t="s">
        <v>25</v>
      </c>
      <c r="E51" s="147" t="s">
        <v>24</v>
      </c>
      <c r="F51" s="13"/>
      <c r="G51" s="34"/>
      <c r="H51" s="210">
        <f>B20</f>
        <v>0</v>
      </c>
      <c r="I51" s="146" t="s">
        <v>30</v>
      </c>
      <c r="J51" s="147" t="s">
        <v>25</v>
      </c>
      <c r="K51" s="147" t="s">
        <v>24</v>
      </c>
      <c r="L51" s="13"/>
      <c r="M51" s="13"/>
      <c r="N51" s="13"/>
      <c r="O51" s="210">
        <f>B21</f>
        <v>0</v>
      </c>
      <c r="P51" s="146" t="s">
        <v>30</v>
      </c>
      <c r="Q51" s="147" t="s">
        <v>25</v>
      </c>
      <c r="R51" s="147" t="s">
        <v>24</v>
      </c>
    </row>
    <row r="52" spans="1:18" x14ac:dyDescent="0.25">
      <c r="B52" s="170"/>
      <c r="C52" s="171"/>
      <c r="D52" s="172"/>
      <c r="E52" s="172"/>
      <c r="H52" s="170"/>
      <c r="I52" s="171"/>
      <c r="J52" s="172"/>
      <c r="K52" s="172"/>
      <c r="O52" s="170"/>
      <c r="P52" s="171"/>
      <c r="Q52" s="172"/>
      <c r="R52" s="172"/>
    </row>
    <row r="53" spans="1:18" x14ac:dyDescent="0.25">
      <c r="B53" s="170"/>
      <c r="C53" s="171"/>
      <c r="D53" s="172"/>
      <c r="E53" s="172"/>
      <c r="H53" s="170"/>
      <c r="I53" s="172"/>
      <c r="J53" s="172"/>
      <c r="K53" s="172"/>
      <c r="O53" s="170"/>
      <c r="P53" s="172"/>
      <c r="Q53" s="172"/>
      <c r="R53" s="172"/>
    </row>
    <row r="54" spans="1:18" x14ac:dyDescent="0.25">
      <c r="B54" s="170"/>
      <c r="C54" s="171"/>
      <c r="D54" s="172"/>
      <c r="E54" s="172"/>
      <c r="H54" s="170"/>
      <c r="I54" s="172"/>
      <c r="J54" s="172"/>
      <c r="K54" s="172"/>
      <c r="O54" s="170"/>
      <c r="P54" s="172"/>
      <c r="Q54" s="172"/>
      <c r="R54" s="172"/>
    </row>
    <row r="55" spans="1:18" x14ac:dyDescent="0.25">
      <c r="A55" s="7"/>
      <c r="B55" s="170"/>
      <c r="C55" s="171"/>
      <c r="D55" s="172"/>
      <c r="E55" s="172"/>
      <c r="H55" s="170"/>
      <c r="I55" s="172"/>
      <c r="J55" s="172"/>
      <c r="K55" s="172"/>
      <c r="O55" s="170"/>
      <c r="P55" s="172"/>
      <c r="Q55" s="172"/>
      <c r="R55" s="172"/>
    </row>
    <row r="56" spans="1:18" x14ac:dyDescent="0.25">
      <c r="A56" s="7"/>
      <c r="B56" s="170"/>
      <c r="C56" s="171"/>
      <c r="D56" s="172"/>
      <c r="E56" s="172"/>
      <c r="H56" s="170"/>
      <c r="I56" s="172"/>
      <c r="J56" s="172"/>
      <c r="K56" s="172"/>
      <c r="O56" s="170"/>
      <c r="P56" s="172"/>
      <c r="Q56" s="172"/>
      <c r="R56" s="172"/>
    </row>
    <row r="57" spans="1:18" x14ac:dyDescent="0.25">
      <c r="A57" s="7"/>
      <c r="B57" s="170"/>
      <c r="C57" s="171"/>
      <c r="D57" s="172"/>
      <c r="E57" s="172"/>
      <c r="H57" s="170"/>
      <c r="I57" s="172"/>
      <c r="J57" s="172"/>
      <c r="K57" s="172"/>
      <c r="O57" s="170"/>
      <c r="P57" s="172"/>
      <c r="Q57" s="172"/>
      <c r="R57" s="172"/>
    </row>
    <row r="58" spans="1:18" x14ac:dyDescent="0.25">
      <c r="B58" s="170"/>
      <c r="C58" s="171"/>
      <c r="D58" s="172"/>
      <c r="E58" s="172"/>
      <c r="H58" s="170"/>
      <c r="I58" s="172"/>
      <c r="J58" s="172"/>
      <c r="K58" s="172"/>
      <c r="O58" s="170"/>
      <c r="P58" s="172"/>
      <c r="Q58" s="172"/>
      <c r="R58" s="172"/>
    </row>
    <row r="59" spans="1:18" x14ac:dyDescent="0.25">
      <c r="B59" s="170"/>
      <c r="C59" s="172"/>
      <c r="D59" s="172"/>
      <c r="E59" s="172"/>
      <c r="H59" s="173"/>
      <c r="I59" s="172"/>
      <c r="J59" s="172"/>
      <c r="K59" s="172"/>
      <c r="O59" s="173"/>
      <c r="P59" s="172"/>
      <c r="Q59" s="172"/>
      <c r="R59" s="172"/>
    </row>
    <row r="60" spans="1:18" x14ac:dyDescent="0.25">
      <c r="B60" s="173"/>
      <c r="C60" s="172"/>
      <c r="D60" s="172"/>
      <c r="E60" s="172"/>
      <c r="H60" s="170"/>
      <c r="I60" s="172"/>
      <c r="J60" s="172"/>
      <c r="K60" s="172"/>
      <c r="O60" s="170"/>
      <c r="P60" s="172"/>
      <c r="Q60" s="172"/>
      <c r="R60" s="172"/>
    </row>
    <row r="61" spans="1:18" x14ac:dyDescent="0.25">
      <c r="B61" s="173"/>
      <c r="C61" s="172"/>
      <c r="D61" s="172"/>
      <c r="E61" s="172"/>
      <c r="H61" s="170"/>
      <c r="I61" s="172"/>
      <c r="J61" s="172"/>
      <c r="K61" s="172"/>
      <c r="O61" s="170"/>
      <c r="P61" s="172"/>
      <c r="Q61" s="172"/>
      <c r="R61" s="172"/>
    </row>
    <row r="62" spans="1:18" x14ac:dyDescent="0.25">
      <c r="B62" s="173"/>
      <c r="C62" s="172"/>
      <c r="D62" s="172"/>
      <c r="E62" s="172"/>
      <c r="H62" s="170"/>
      <c r="I62" s="172"/>
      <c r="J62" s="172"/>
      <c r="K62" s="172"/>
      <c r="O62" s="170"/>
      <c r="P62" s="172"/>
      <c r="Q62" s="172"/>
      <c r="R62" s="172"/>
    </row>
    <row r="63" spans="1:18" x14ac:dyDescent="0.25">
      <c r="B63" s="173"/>
      <c r="C63" s="172"/>
      <c r="D63" s="172"/>
      <c r="E63" s="172"/>
      <c r="H63" s="170"/>
      <c r="I63" s="172"/>
      <c r="J63" s="172"/>
      <c r="K63" s="172"/>
      <c r="O63" s="170"/>
      <c r="P63" s="172"/>
      <c r="Q63" s="172"/>
      <c r="R63" s="172"/>
    </row>
    <row r="64" spans="1:18" x14ac:dyDescent="0.25">
      <c r="B64" s="173"/>
      <c r="C64" s="172"/>
      <c r="D64" s="172"/>
      <c r="E64" s="172"/>
      <c r="H64" s="170"/>
      <c r="I64" s="172"/>
      <c r="J64" s="172"/>
      <c r="K64" s="172"/>
      <c r="O64" s="170"/>
      <c r="P64" s="172"/>
      <c r="Q64" s="172"/>
      <c r="R64" s="172"/>
    </row>
    <row r="65" spans="2:18" x14ac:dyDescent="0.25">
      <c r="B65" s="173"/>
      <c r="C65" s="172"/>
      <c r="D65" s="172"/>
      <c r="E65" s="172"/>
      <c r="H65" s="170"/>
      <c r="I65" s="172"/>
      <c r="J65" s="172"/>
      <c r="K65" s="172"/>
      <c r="O65" s="170"/>
      <c r="P65" s="172"/>
      <c r="Q65" s="172"/>
      <c r="R65" s="172"/>
    </row>
    <row r="66" spans="2:18" x14ac:dyDescent="0.25">
      <c r="B66" s="173"/>
      <c r="C66" s="172"/>
      <c r="D66" s="172"/>
      <c r="E66" s="172"/>
      <c r="H66" s="170"/>
      <c r="I66" s="172"/>
      <c r="J66" s="172"/>
      <c r="K66" s="172"/>
      <c r="O66" s="170"/>
      <c r="P66" s="172"/>
      <c r="Q66" s="172"/>
      <c r="R66" s="172"/>
    </row>
    <row r="67" spans="2:18" x14ac:dyDescent="0.25">
      <c r="B67" s="173"/>
      <c r="C67" s="172"/>
      <c r="D67" s="172"/>
      <c r="E67" s="172"/>
      <c r="H67" s="170"/>
      <c r="I67" s="172"/>
      <c r="J67" s="172"/>
      <c r="K67" s="172"/>
      <c r="O67" s="170"/>
      <c r="P67" s="172"/>
      <c r="Q67" s="172"/>
      <c r="R67" s="172"/>
    </row>
    <row r="68" spans="2:18" x14ac:dyDescent="0.25">
      <c r="B68" s="173"/>
      <c r="C68" s="172"/>
      <c r="D68" s="172"/>
      <c r="E68" s="172"/>
      <c r="H68" s="170"/>
      <c r="I68" s="172"/>
      <c r="J68" s="172"/>
      <c r="K68" s="172"/>
      <c r="O68" s="170"/>
      <c r="P68" s="172"/>
      <c r="Q68" s="172"/>
      <c r="R68" s="172"/>
    </row>
    <row r="69" spans="2:18" x14ac:dyDescent="0.25">
      <c r="B69" s="173"/>
      <c r="C69" s="172"/>
      <c r="D69" s="172"/>
      <c r="E69" s="172"/>
      <c r="H69" s="170"/>
      <c r="I69" s="172"/>
      <c r="J69" s="172"/>
      <c r="K69" s="172"/>
      <c r="O69" s="170"/>
      <c r="P69" s="172"/>
      <c r="Q69" s="172"/>
      <c r="R69" s="172"/>
    </row>
    <row r="70" spans="2:18" x14ac:dyDescent="0.25">
      <c r="B70" s="173"/>
      <c r="C70" s="172"/>
      <c r="D70" s="172"/>
      <c r="E70" s="172"/>
      <c r="H70" s="170"/>
      <c r="I70" s="172"/>
      <c r="J70" s="172"/>
      <c r="K70" s="172"/>
      <c r="O70" s="170"/>
      <c r="P70" s="172"/>
      <c r="Q70" s="172"/>
      <c r="R70" s="172"/>
    </row>
    <row r="71" spans="2:18" x14ac:dyDescent="0.25">
      <c r="B71" s="173"/>
      <c r="C71" s="172"/>
      <c r="D71" s="172"/>
      <c r="E71" s="172"/>
      <c r="H71" s="170"/>
      <c r="I71" s="172"/>
      <c r="J71" s="172"/>
      <c r="K71" s="172"/>
      <c r="O71" s="170"/>
      <c r="P71" s="172"/>
      <c r="Q71" s="172"/>
      <c r="R71" s="172"/>
    </row>
    <row r="72" spans="2:18" x14ac:dyDescent="0.25">
      <c r="B72" s="170"/>
      <c r="C72" s="171"/>
      <c r="D72" s="172"/>
      <c r="E72" s="172"/>
      <c r="H72" s="170"/>
      <c r="I72" s="172"/>
      <c r="J72" s="172"/>
      <c r="K72" s="172"/>
      <c r="O72" s="170"/>
      <c r="P72" s="172"/>
      <c r="Q72" s="172"/>
      <c r="R72" s="172"/>
    </row>
    <row r="73" spans="2:18" x14ac:dyDescent="0.25">
      <c r="B73" s="170"/>
      <c r="C73" s="171"/>
      <c r="D73" s="172"/>
      <c r="E73" s="172"/>
      <c r="H73" s="170"/>
      <c r="I73" s="172"/>
      <c r="J73" s="172"/>
      <c r="K73" s="172"/>
      <c r="O73" s="170"/>
      <c r="P73" s="172"/>
      <c r="Q73" s="172"/>
      <c r="R73" s="172"/>
    </row>
    <row r="74" spans="2:18" x14ac:dyDescent="0.25">
      <c r="B74" s="170"/>
      <c r="C74" s="171"/>
      <c r="D74" s="172"/>
      <c r="E74" s="172"/>
      <c r="H74" s="170"/>
      <c r="I74" s="172"/>
      <c r="J74" s="172"/>
      <c r="K74" s="172"/>
      <c r="O74" s="170"/>
      <c r="P74" s="172"/>
      <c r="Q74" s="172"/>
      <c r="R74" s="172"/>
    </row>
    <row r="75" spans="2:18" x14ac:dyDescent="0.25">
      <c r="B75" s="170"/>
      <c r="C75" s="171"/>
      <c r="D75" s="172"/>
      <c r="E75" s="172"/>
      <c r="H75" s="170"/>
      <c r="I75" s="172"/>
      <c r="J75" s="172"/>
      <c r="K75" s="172"/>
      <c r="O75" s="170"/>
      <c r="P75" s="172"/>
      <c r="Q75" s="172"/>
      <c r="R75" s="172"/>
    </row>
    <row r="76" spans="2:18" x14ac:dyDescent="0.25">
      <c r="B76" s="173"/>
      <c r="C76" s="172"/>
      <c r="D76" s="172"/>
      <c r="E76" s="172"/>
      <c r="H76" s="173"/>
      <c r="I76" s="172"/>
      <c r="J76" s="172"/>
      <c r="K76" s="172"/>
      <c r="O76" s="173"/>
      <c r="P76" s="172"/>
      <c r="Q76" s="172"/>
      <c r="R76" s="172"/>
    </row>
    <row r="77" spans="2:18" ht="15" customHeight="1" x14ac:dyDescent="0.25">
      <c r="B77" s="277" t="s">
        <v>90</v>
      </c>
      <c r="C77" s="278"/>
      <c r="D77" s="278"/>
      <c r="E77" s="279"/>
      <c r="H77" s="277" t="s">
        <v>90</v>
      </c>
      <c r="I77" s="278"/>
      <c r="J77" s="278"/>
      <c r="K77" s="279"/>
      <c r="O77" s="277" t="s">
        <v>90</v>
      </c>
      <c r="P77" s="278"/>
      <c r="Q77" s="278"/>
      <c r="R77" s="279"/>
    </row>
    <row r="78" spans="2:18" ht="17.25" customHeight="1" x14ac:dyDescent="0.25">
      <c r="B78" s="280"/>
      <c r="C78" s="281"/>
      <c r="D78" s="281"/>
      <c r="E78" s="282"/>
      <c r="H78" s="280"/>
      <c r="I78" s="281"/>
      <c r="J78" s="281"/>
      <c r="K78" s="282"/>
      <c r="O78" s="280"/>
      <c r="P78" s="281"/>
      <c r="Q78" s="281"/>
      <c r="R78" s="282"/>
    </row>
    <row r="79" spans="2:18" x14ac:dyDescent="0.25">
      <c r="B79" s="211">
        <f>B19</f>
        <v>0</v>
      </c>
      <c r="C79" s="148" t="s">
        <v>35</v>
      </c>
      <c r="D79" s="149">
        <f>SUM(D52:D76)</f>
        <v>0</v>
      </c>
      <c r="E79" s="150">
        <f>SUMIF(D52:D78,"&gt;=0",E52:E78)</f>
        <v>0</v>
      </c>
      <c r="H79" s="211">
        <f>B20</f>
        <v>0</v>
      </c>
      <c r="I79" s="148" t="s">
        <v>35</v>
      </c>
      <c r="J79" s="149">
        <f>SUM(J52:J76)</f>
        <v>0</v>
      </c>
      <c r="K79" s="150">
        <f>SUMIF(J52:J78,"&gt;=0",K52:K78)</f>
        <v>0</v>
      </c>
      <c r="O79" s="211">
        <f>B21</f>
        <v>0</v>
      </c>
      <c r="P79" s="148" t="s">
        <v>35</v>
      </c>
      <c r="Q79" s="149">
        <f>SUM(Q52:Q76)</f>
        <v>0</v>
      </c>
      <c r="R79" s="150">
        <f>SUMIF(Q52:Q78,"&gt;=0",R52:R78)</f>
        <v>0</v>
      </c>
    </row>
    <row r="80" spans="2:18" x14ac:dyDescent="0.25">
      <c r="B80" s="10"/>
      <c r="C80" s="10"/>
    </row>
    <row r="81" spans="2:18" ht="26.25" x14ac:dyDescent="0.25">
      <c r="B81" s="210">
        <f>B22</f>
        <v>0</v>
      </c>
      <c r="C81" s="146" t="s">
        <v>30</v>
      </c>
      <c r="D81" s="147" t="s">
        <v>25</v>
      </c>
      <c r="E81" s="147" t="s">
        <v>24</v>
      </c>
      <c r="H81" s="210">
        <f>B23</f>
        <v>0</v>
      </c>
      <c r="I81" s="146" t="s">
        <v>30</v>
      </c>
      <c r="J81" s="147" t="s">
        <v>25</v>
      </c>
      <c r="K81" s="147" t="s">
        <v>24</v>
      </c>
      <c r="O81" s="210">
        <f>B24</f>
        <v>0</v>
      </c>
      <c r="P81" s="146" t="s">
        <v>30</v>
      </c>
      <c r="Q81" s="147" t="s">
        <v>25</v>
      </c>
      <c r="R81" s="147" t="s">
        <v>24</v>
      </c>
    </row>
    <row r="82" spans="2:18" x14ac:dyDescent="0.25">
      <c r="B82" s="170"/>
      <c r="C82" s="171"/>
      <c r="D82" s="172"/>
      <c r="E82" s="172"/>
      <c r="H82" s="170"/>
      <c r="I82" s="171"/>
      <c r="J82" s="172"/>
      <c r="K82" s="172"/>
      <c r="O82" s="170"/>
      <c r="P82" s="171"/>
      <c r="Q82" s="172"/>
      <c r="R82" s="172"/>
    </row>
    <row r="83" spans="2:18" x14ac:dyDescent="0.25">
      <c r="B83" s="170"/>
      <c r="C83" s="172"/>
      <c r="D83" s="172"/>
      <c r="E83" s="172"/>
      <c r="H83" s="170"/>
      <c r="I83" s="172"/>
      <c r="J83" s="172"/>
      <c r="K83" s="172"/>
      <c r="O83" s="170"/>
      <c r="P83" s="172"/>
      <c r="Q83" s="172"/>
      <c r="R83" s="172"/>
    </row>
    <row r="84" spans="2:18" x14ac:dyDescent="0.25">
      <c r="B84" s="170"/>
      <c r="C84" s="172"/>
      <c r="D84" s="172"/>
      <c r="E84" s="172"/>
      <c r="H84" s="170"/>
      <c r="I84" s="172"/>
      <c r="J84" s="172"/>
      <c r="K84" s="172"/>
      <c r="O84" s="170"/>
      <c r="P84" s="172"/>
      <c r="Q84" s="172"/>
      <c r="R84" s="172"/>
    </row>
    <row r="85" spans="2:18" x14ac:dyDescent="0.25">
      <c r="B85" s="170"/>
      <c r="C85" s="172"/>
      <c r="D85" s="172"/>
      <c r="E85" s="172"/>
      <c r="H85" s="170"/>
      <c r="I85" s="172"/>
      <c r="J85" s="172"/>
      <c r="K85" s="172"/>
      <c r="O85" s="170"/>
      <c r="P85" s="172"/>
      <c r="Q85" s="172"/>
      <c r="R85" s="172"/>
    </row>
    <row r="86" spans="2:18" x14ac:dyDescent="0.25">
      <c r="B86" s="170"/>
      <c r="C86" s="172"/>
      <c r="D86" s="172"/>
      <c r="E86" s="172"/>
      <c r="H86" s="170"/>
      <c r="I86" s="172"/>
      <c r="J86" s="172"/>
      <c r="K86" s="172"/>
      <c r="O86" s="170"/>
      <c r="P86" s="172"/>
      <c r="Q86" s="172"/>
      <c r="R86" s="172"/>
    </row>
    <row r="87" spans="2:18" x14ac:dyDescent="0.25">
      <c r="B87" s="170"/>
      <c r="C87" s="172"/>
      <c r="D87" s="172"/>
      <c r="E87" s="172"/>
      <c r="H87" s="170"/>
      <c r="I87" s="172"/>
      <c r="J87" s="172"/>
      <c r="K87" s="172"/>
      <c r="O87" s="170"/>
      <c r="P87" s="172"/>
      <c r="Q87" s="172"/>
      <c r="R87" s="172"/>
    </row>
    <row r="88" spans="2:18" x14ac:dyDescent="0.25">
      <c r="B88" s="170"/>
      <c r="C88" s="172"/>
      <c r="D88" s="172"/>
      <c r="E88" s="172"/>
      <c r="H88" s="170"/>
      <c r="I88" s="172"/>
      <c r="J88" s="172"/>
      <c r="K88" s="172"/>
      <c r="O88" s="170"/>
      <c r="P88" s="172"/>
      <c r="Q88" s="172"/>
      <c r="R88" s="172"/>
    </row>
    <row r="89" spans="2:18" x14ac:dyDescent="0.25">
      <c r="B89" s="173"/>
      <c r="C89" s="172"/>
      <c r="D89" s="172"/>
      <c r="E89" s="172"/>
      <c r="H89" s="173"/>
      <c r="I89" s="172"/>
      <c r="J89" s="172"/>
      <c r="K89" s="172"/>
      <c r="O89" s="173"/>
      <c r="P89" s="172"/>
      <c r="Q89" s="172"/>
      <c r="R89" s="172"/>
    </row>
    <row r="90" spans="2:18" x14ac:dyDescent="0.25">
      <c r="B90" s="170"/>
      <c r="C90" s="172"/>
      <c r="D90" s="172"/>
      <c r="E90" s="172"/>
      <c r="H90" s="170"/>
      <c r="I90" s="172"/>
      <c r="J90" s="172"/>
      <c r="K90" s="172"/>
      <c r="O90" s="170"/>
      <c r="P90" s="172"/>
      <c r="Q90" s="172"/>
      <c r="R90" s="172"/>
    </row>
    <row r="91" spans="2:18" x14ac:dyDescent="0.25">
      <c r="B91" s="170"/>
      <c r="C91" s="172"/>
      <c r="D91" s="172"/>
      <c r="E91" s="172"/>
      <c r="H91" s="170"/>
      <c r="I91" s="172"/>
      <c r="J91" s="172"/>
      <c r="K91" s="172"/>
      <c r="O91" s="170"/>
      <c r="P91" s="172"/>
      <c r="Q91" s="172"/>
      <c r="R91" s="172"/>
    </row>
    <row r="92" spans="2:18" x14ac:dyDescent="0.25">
      <c r="B92" s="170"/>
      <c r="C92" s="172"/>
      <c r="D92" s="172"/>
      <c r="E92" s="172"/>
      <c r="H92" s="170"/>
      <c r="I92" s="172"/>
      <c r="J92" s="172"/>
      <c r="K92" s="172"/>
      <c r="O92" s="170"/>
      <c r="P92" s="172"/>
      <c r="Q92" s="172"/>
      <c r="R92" s="172"/>
    </row>
    <row r="93" spans="2:18" x14ac:dyDescent="0.25">
      <c r="B93" s="170"/>
      <c r="C93" s="172"/>
      <c r="D93" s="172"/>
      <c r="E93" s="172"/>
      <c r="H93" s="170"/>
      <c r="I93" s="172"/>
      <c r="J93" s="172"/>
      <c r="K93" s="172"/>
      <c r="O93" s="170"/>
      <c r="P93" s="172"/>
      <c r="Q93" s="172"/>
      <c r="R93" s="172"/>
    </row>
    <row r="94" spans="2:18" x14ac:dyDescent="0.25">
      <c r="B94" s="170"/>
      <c r="C94" s="172"/>
      <c r="D94" s="172"/>
      <c r="E94" s="172"/>
      <c r="H94" s="170"/>
      <c r="I94" s="172"/>
      <c r="J94" s="172"/>
      <c r="K94" s="172"/>
      <c r="O94" s="170"/>
      <c r="P94" s="172"/>
      <c r="Q94" s="172"/>
      <c r="R94" s="172"/>
    </row>
    <row r="95" spans="2:18" x14ac:dyDescent="0.25">
      <c r="B95" s="170"/>
      <c r="C95" s="172"/>
      <c r="D95" s="172"/>
      <c r="E95" s="172"/>
      <c r="H95" s="170"/>
      <c r="I95" s="172"/>
      <c r="J95" s="172"/>
      <c r="K95" s="172"/>
      <c r="O95" s="170"/>
      <c r="P95" s="172"/>
      <c r="Q95" s="172"/>
      <c r="R95" s="172"/>
    </row>
    <row r="96" spans="2:18" x14ac:dyDescent="0.25">
      <c r="B96" s="170"/>
      <c r="C96" s="172"/>
      <c r="D96" s="172"/>
      <c r="E96" s="172"/>
      <c r="H96" s="170"/>
      <c r="I96" s="172"/>
      <c r="J96" s="172"/>
      <c r="K96" s="172"/>
      <c r="O96" s="170"/>
      <c r="P96" s="172"/>
      <c r="Q96" s="172"/>
      <c r="R96" s="172"/>
    </row>
    <row r="97" spans="2:18" x14ac:dyDescent="0.25">
      <c r="B97" s="170"/>
      <c r="C97" s="172"/>
      <c r="D97" s="172"/>
      <c r="E97" s="172"/>
      <c r="H97" s="170"/>
      <c r="I97" s="172"/>
      <c r="J97" s="172"/>
      <c r="K97" s="172"/>
      <c r="O97" s="170"/>
      <c r="P97" s="172"/>
      <c r="Q97" s="172"/>
      <c r="R97" s="172"/>
    </row>
    <row r="98" spans="2:18" x14ac:dyDescent="0.25">
      <c r="B98" s="170"/>
      <c r="C98" s="172"/>
      <c r="D98" s="172"/>
      <c r="E98" s="172"/>
      <c r="H98" s="170"/>
      <c r="I98" s="172"/>
      <c r="J98" s="172"/>
      <c r="K98" s="172"/>
      <c r="O98" s="170"/>
      <c r="P98" s="172"/>
      <c r="Q98" s="172"/>
      <c r="R98" s="172"/>
    </row>
    <row r="99" spans="2:18" x14ac:dyDescent="0.25">
      <c r="B99" s="170"/>
      <c r="C99" s="172"/>
      <c r="D99" s="172"/>
      <c r="E99" s="172"/>
      <c r="H99" s="170"/>
      <c r="I99" s="172"/>
      <c r="J99" s="172"/>
      <c r="K99" s="172"/>
      <c r="O99" s="170"/>
      <c r="P99" s="172"/>
      <c r="Q99" s="172"/>
      <c r="R99" s="172"/>
    </row>
    <row r="100" spans="2:18" x14ac:dyDescent="0.25">
      <c r="B100" s="170"/>
      <c r="C100" s="172"/>
      <c r="D100" s="172"/>
      <c r="E100" s="172"/>
      <c r="H100" s="170"/>
      <c r="I100" s="172"/>
      <c r="J100" s="172"/>
      <c r="K100" s="172"/>
      <c r="O100" s="170"/>
      <c r="P100" s="172"/>
      <c r="Q100" s="172"/>
      <c r="R100" s="172"/>
    </row>
    <row r="101" spans="2:18" x14ac:dyDescent="0.25">
      <c r="B101" s="170"/>
      <c r="C101" s="172"/>
      <c r="D101" s="172"/>
      <c r="E101" s="172"/>
      <c r="H101" s="170"/>
      <c r="I101" s="172"/>
      <c r="J101" s="172"/>
      <c r="K101" s="172"/>
      <c r="O101" s="170"/>
      <c r="P101" s="172"/>
      <c r="Q101" s="172"/>
      <c r="R101" s="172"/>
    </row>
    <row r="102" spans="2:18" x14ac:dyDescent="0.25">
      <c r="B102" s="170"/>
      <c r="C102" s="172"/>
      <c r="D102" s="172"/>
      <c r="E102" s="172"/>
      <c r="H102" s="170"/>
      <c r="I102" s="172"/>
      <c r="J102" s="172"/>
      <c r="K102" s="172"/>
      <c r="O102" s="170"/>
      <c r="P102" s="172"/>
      <c r="Q102" s="172"/>
      <c r="R102" s="172"/>
    </row>
    <row r="103" spans="2:18" x14ac:dyDescent="0.25">
      <c r="B103" s="170"/>
      <c r="C103" s="172"/>
      <c r="D103" s="172"/>
      <c r="E103" s="172"/>
      <c r="H103" s="170"/>
      <c r="I103" s="172"/>
      <c r="J103" s="172"/>
      <c r="K103" s="172"/>
      <c r="O103" s="170"/>
      <c r="P103" s="172"/>
      <c r="Q103" s="172"/>
      <c r="R103" s="172"/>
    </row>
    <row r="104" spans="2:18" x14ac:dyDescent="0.25">
      <c r="B104" s="170"/>
      <c r="C104" s="172"/>
      <c r="D104" s="172"/>
      <c r="E104" s="172"/>
      <c r="H104" s="170"/>
      <c r="I104" s="172"/>
      <c r="J104" s="172"/>
      <c r="K104" s="172"/>
      <c r="O104" s="170"/>
      <c r="P104" s="172"/>
      <c r="Q104" s="172"/>
      <c r="R104" s="172"/>
    </row>
    <row r="105" spans="2:18" x14ac:dyDescent="0.25">
      <c r="B105" s="170"/>
      <c r="C105" s="172"/>
      <c r="D105" s="172"/>
      <c r="E105" s="172"/>
      <c r="H105" s="170"/>
      <c r="I105" s="172"/>
      <c r="J105" s="172"/>
      <c r="K105" s="172"/>
      <c r="O105" s="170"/>
      <c r="P105" s="172"/>
      <c r="Q105" s="172"/>
      <c r="R105" s="172"/>
    </row>
    <row r="106" spans="2:18" x14ac:dyDescent="0.25">
      <c r="B106" s="173"/>
      <c r="C106" s="172"/>
      <c r="D106" s="172"/>
      <c r="E106" s="172"/>
      <c r="H106" s="173"/>
      <c r="I106" s="172"/>
      <c r="J106" s="172"/>
      <c r="K106" s="172"/>
      <c r="O106" s="173"/>
      <c r="P106" s="172"/>
      <c r="Q106" s="172"/>
      <c r="R106" s="172"/>
    </row>
    <row r="107" spans="2:18" ht="15" customHeight="1" x14ac:dyDescent="0.25">
      <c r="B107" s="277" t="s">
        <v>92</v>
      </c>
      <c r="C107" s="278"/>
      <c r="D107" s="278"/>
      <c r="E107" s="279"/>
      <c r="H107" s="277" t="s">
        <v>92</v>
      </c>
      <c r="I107" s="278"/>
      <c r="J107" s="278"/>
      <c r="K107" s="279"/>
      <c r="O107" s="277" t="s">
        <v>92</v>
      </c>
      <c r="P107" s="278"/>
      <c r="Q107" s="278"/>
      <c r="R107" s="279"/>
    </row>
    <row r="108" spans="2:18" x14ac:dyDescent="0.25">
      <c r="B108" s="280"/>
      <c r="C108" s="281"/>
      <c r="D108" s="281"/>
      <c r="E108" s="282"/>
      <c r="H108" s="280"/>
      <c r="I108" s="281"/>
      <c r="J108" s="281"/>
      <c r="K108" s="282"/>
      <c r="O108" s="280"/>
      <c r="P108" s="281"/>
      <c r="Q108" s="281"/>
      <c r="R108" s="282"/>
    </row>
    <row r="109" spans="2:18" x14ac:dyDescent="0.25">
      <c r="B109" s="211">
        <f>B22</f>
        <v>0</v>
      </c>
      <c r="C109" s="148" t="s">
        <v>35</v>
      </c>
      <c r="D109" s="149">
        <f>SUM(D82:D106)</f>
        <v>0</v>
      </c>
      <c r="E109" s="150">
        <f>SUMIF(D82:D108,"&gt;=0",E82:E108)</f>
        <v>0</v>
      </c>
      <c r="H109" s="211">
        <f>B23</f>
        <v>0</v>
      </c>
      <c r="I109" s="148" t="s">
        <v>35</v>
      </c>
      <c r="J109" s="149">
        <f>SUM(J82:J106)</f>
        <v>0</v>
      </c>
      <c r="K109" s="150">
        <f>SUMIF(J82:J108,"&gt;=0",K82:K108)</f>
        <v>0</v>
      </c>
      <c r="O109" s="211">
        <f>B24</f>
        <v>0</v>
      </c>
      <c r="P109" s="148" t="s">
        <v>35</v>
      </c>
      <c r="Q109" s="149">
        <f>SUM(Q82:Q106)</f>
        <v>0</v>
      </c>
      <c r="R109" s="150">
        <f>SUMIF(Q82:Q108,"&gt;=0",R82:R108)</f>
        <v>0</v>
      </c>
    </row>
    <row r="111" spans="2:18" ht="26.25" x14ac:dyDescent="0.25">
      <c r="B111" s="210">
        <f>B25</f>
        <v>0</v>
      </c>
      <c r="C111" s="146" t="s">
        <v>30</v>
      </c>
      <c r="D111" s="147" t="s">
        <v>25</v>
      </c>
      <c r="E111" s="147" t="s">
        <v>24</v>
      </c>
    </row>
    <row r="112" spans="2:18" x14ac:dyDescent="0.25">
      <c r="B112" s="170"/>
      <c r="C112" s="171"/>
      <c r="D112" s="172"/>
      <c r="E112" s="172"/>
    </row>
    <row r="113" spans="2:5" x14ac:dyDescent="0.25">
      <c r="B113" s="170"/>
      <c r="C113" s="172"/>
      <c r="D113" s="172"/>
      <c r="E113" s="172"/>
    </row>
    <row r="114" spans="2:5" x14ac:dyDescent="0.25">
      <c r="B114" s="170"/>
      <c r="C114" s="172"/>
      <c r="D114" s="172"/>
      <c r="E114" s="172"/>
    </row>
    <row r="115" spans="2:5" x14ac:dyDescent="0.25">
      <c r="B115" s="170"/>
      <c r="C115" s="172"/>
      <c r="D115" s="172"/>
      <c r="E115" s="172"/>
    </row>
    <row r="116" spans="2:5" x14ac:dyDescent="0.25">
      <c r="B116" s="170"/>
      <c r="C116" s="172"/>
      <c r="D116" s="172"/>
      <c r="E116" s="172"/>
    </row>
    <row r="117" spans="2:5" x14ac:dyDescent="0.25">
      <c r="B117" s="170"/>
      <c r="C117" s="172"/>
      <c r="D117" s="172"/>
      <c r="E117" s="172"/>
    </row>
    <row r="118" spans="2:5" x14ac:dyDescent="0.25">
      <c r="B118" s="170"/>
      <c r="C118" s="172"/>
      <c r="D118" s="172"/>
      <c r="E118" s="172"/>
    </row>
    <row r="119" spans="2:5" x14ac:dyDescent="0.25">
      <c r="B119" s="173"/>
      <c r="C119" s="172"/>
      <c r="D119" s="172"/>
      <c r="E119" s="172"/>
    </row>
    <row r="120" spans="2:5" x14ac:dyDescent="0.25">
      <c r="B120" s="170"/>
      <c r="C120" s="172"/>
      <c r="D120" s="172"/>
      <c r="E120" s="172"/>
    </row>
    <row r="121" spans="2:5" x14ac:dyDescent="0.25">
      <c r="B121" s="170"/>
      <c r="C121" s="172"/>
      <c r="D121" s="172"/>
      <c r="E121" s="172"/>
    </row>
    <row r="122" spans="2:5" x14ac:dyDescent="0.25">
      <c r="B122" s="170"/>
      <c r="C122" s="172"/>
      <c r="D122" s="172"/>
      <c r="E122" s="172"/>
    </row>
    <row r="123" spans="2:5" x14ac:dyDescent="0.25">
      <c r="B123" s="170"/>
      <c r="C123" s="172"/>
      <c r="D123" s="172"/>
      <c r="E123" s="172"/>
    </row>
    <row r="124" spans="2:5" x14ac:dyDescent="0.25">
      <c r="B124" s="170"/>
      <c r="C124" s="172"/>
      <c r="D124" s="172"/>
      <c r="E124" s="172"/>
    </row>
    <row r="125" spans="2:5" x14ac:dyDescent="0.25">
      <c r="B125" s="170"/>
      <c r="C125" s="172"/>
      <c r="D125" s="172"/>
      <c r="E125" s="172"/>
    </row>
    <row r="126" spans="2:5" x14ac:dyDescent="0.25">
      <c r="B126" s="170"/>
      <c r="C126" s="172"/>
      <c r="D126" s="172"/>
      <c r="E126" s="172"/>
    </row>
    <row r="127" spans="2:5" x14ac:dyDescent="0.25">
      <c r="B127" s="170"/>
      <c r="C127" s="172"/>
      <c r="D127" s="172"/>
      <c r="E127" s="172"/>
    </row>
    <row r="128" spans="2:5" x14ac:dyDescent="0.25">
      <c r="B128" s="170"/>
      <c r="C128" s="172"/>
      <c r="D128" s="172"/>
      <c r="E128" s="172"/>
    </row>
    <row r="129" spans="2:5" x14ac:dyDescent="0.25">
      <c r="B129" s="170"/>
      <c r="C129" s="172"/>
      <c r="D129" s="172"/>
      <c r="E129" s="172"/>
    </row>
    <row r="130" spans="2:5" x14ac:dyDescent="0.25">
      <c r="B130" s="170"/>
      <c r="C130" s="172"/>
      <c r="D130" s="172"/>
      <c r="E130" s="172"/>
    </row>
    <row r="131" spans="2:5" x14ac:dyDescent="0.25">
      <c r="B131" s="170"/>
      <c r="C131" s="172"/>
      <c r="D131" s="172"/>
      <c r="E131" s="172"/>
    </row>
    <row r="132" spans="2:5" x14ac:dyDescent="0.25">
      <c r="B132" s="170"/>
      <c r="C132" s="172"/>
      <c r="D132" s="172"/>
      <c r="E132" s="172"/>
    </row>
    <row r="133" spans="2:5" x14ac:dyDescent="0.25">
      <c r="B133" s="170"/>
      <c r="C133" s="172"/>
      <c r="D133" s="172"/>
      <c r="E133" s="172"/>
    </row>
    <row r="134" spans="2:5" x14ac:dyDescent="0.25">
      <c r="B134" s="170"/>
      <c r="C134" s="172"/>
      <c r="D134" s="172"/>
      <c r="E134" s="172"/>
    </row>
    <row r="135" spans="2:5" x14ac:dyDescent="0.25">
      <c r="B135" s="170"/>
      <c r="C135" s="172"/>
      <c r="D135" s="172"/>
      <c r="E135" s="172"/>
    </row>
    <row r="136" spans="2:5" x14ac:dyDescent="0.25">
      <c r="B136" s="173"/>
      <c r="C136" s="172"/>
      <c r="D136" s="172"/>
      <c r="E136" s="172"/>
    </row>
    <row r="137" spans="2:5" x14ac:dyDescent="0.25">
      <c r="B137" s="277" t="s">
        <v>93</v>
      </c>
      <c r="C137" s="278"/>
      <c r="D137" s="278"/>
      <c r="E137" s="279"/>
    </row>
    <row r="138" spans="2:5" x14ac:dyDescent="0.25">
      <c r="B138" s="280"/>
      <c r="C138" s="281"/>
      <c r="D138" s="281"/>
      <c r="E138" s="282"/>
    </row>
    <row r="139" spans="2:5" x14ac:dyDescent="0.25">
      <c r="B139" s="211">
        <f>B25</f>
        <v>0</v>
      </c>
      <c r="C139" s="148" t="s">
        <v>35</v>
      </c>
      <c r="D139" s="149">
        <f>SUM(D112:D136)</f>
        <v>0</v>
      </c>
      <c r="E139" s="150">
        <f>SUMIF(D112:D138,"&gt;=0",E112:E138)</f>
        <v>0</v>
      </c>
    </row>
  </sheetData>
  <mergeCells count="40">
    <mergeCell ref="A8:B8"/>
    <mergeCell ref="C8:E8"/>
    <mergeCell ref="A1:O1"/>
    <mergeCell ref="A2:S2"/>
    <mergeCell ref="A3:S5"/>
    <mergeCell ref="A7:E7"/>
    <mergeCell ref="O7:S7"/>
    <mergeCell ref="P14:S14"/>
    <mergeCell ref="A9:B9"/>
    <mergeCell ref="C9:E9"/>
    <mergeCell ref="A10:B10"/>
    <mergeCell ref="C10:E10"/>
    <mergeCell ref="A11:B11"/>
    <mergeCell ref="C11:E11"/>
    <mergeCell ref="H11:K11"/>
    <mergeCell ref="A12:B12"/>
    <mergeCell ref="C12:E12"/>
    <mergeCell ref="H12:J12"/>
    <mergeCell ref="A14:F14"/>
    <mergeCell ref="B47:E48"/>
    <mergeCell ref="H47:K48"/>
    <mergeCell ref="O47:R48"/>
    <mergeCell ref="A15:B15"/>
    <mergeCell ref="H15:N15"/>
    <mergeCell ref="J16:L16"/>
    <mergeCell ref="H17:I17"/>
    <mergeCell ref="H20:I20"/>
    <mergeCell ref="H23:I23"/>
    <mergeCell ref="C26:D26"/>
    <mergeCell ref="A27:D27"/>
    <mergeCell ref="A30:F30"/>
    <mergeCell ref="A31:F31"/>
    <mergeCell ref="B35:R35"/>
    <mergeCell ref="B137:E138"/>
    <mergeCell ref="B77:E78"/>
    <mergeCell ref="H77:K78"/>
    <mergeCell ref="O77:R78"/>
    <mergeCell ref="B107:E108"/>
    <mergeCell ref="H107:K108"/>
    <mergeCell ref="O107:R108"/>
  </mergeCells>
  <conditionalFormatting sqref="K12">
    <cfRule type="cellIs" dxfId="7" priority="6" operator="between">
      <formula>0</formula>
      <formula>0.69</formula>
    </cfRule>
    <cfRule type="cellIs" dxfId="6" priority="7" operator="between">
      <formula>0.7</formula>
      <formula>0.84</formula>
    </cfRule>
    <cfRule type="cellIs" dxfId="5" priority="8" operator="between">
      <formula>0.85</formula>
      <formula>1</formula>
    </cfRule>
  </conditionalFormatting>
  <conditionalFormatting sqref="C8:C9 F8:G8">
    <cfRule type="containsText" dxfId="4" priority="5" operator="containsText" text="Engineering 101">
      <formula>NOT(ISERROR(SEARCH("Engineering 101",C8)))</formula>
    </cfRule>
  </conditionalFormatting>
  <conditionalFormatting sqref="C11 F11:G11">
    <cfRule type="containsText" dxfId="3" priority="4" operator="containsText" text="Dr. Timothy Sands">
      <formula>NOT(ISERROR(SEARCH("Dr. Timothy Sands",C11)))</formula>
    </cfRule>
  </conditionalFormatting>
  <conditionalFormatting sqref="C10 F10:G10">
    <cfRule type="containsText" dxfId="2" priority="3" operator="containsText" text="0">
      <formula>NOT(ISERROR(SEARCH("0",C10)))</formula>
    </cfRule>
  </conditionalFormatting>
  <conditionalFormatting sqref="C9 F9:G9">
    <cfRule type="containsText" dxfId="1" priority="2" operator="containsText" text="MWF 8am">
      <formula>NOT(ISERROR(SEARCH("MWF 8am",C9)))</formula>
    </cfRule>
  </conditionalFormatting>
  <conditionalFormatting sqref="C12:C13 F12:G13">
    <cfRule type="containsText" dxfId="0" priority="1" operator="containsText" text="MWF 10am - 11am">
      <formula>NOT(ISERROR(SEARCH("MWF 10am - 11am",C12)))</formula>
    </cfRule>
  </conditionalFormatting>
  <pageMargins left="0.7" right="0.7" top="0.75" bottom="0.75" header="0.3" footer="0.3"/>
  <pageSetup scale="5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GPA Tracker</vt:lpstr>
      <vt:lpstr>Final Academic Plan</vt:lpstr>
      <vt:lpstr>Point Template</vt:lpstr>
      <vt:lpstr>Weighted Template</vt:lpstr>
      <vt:lpstr>'GPA Tracker'!Print_Area</vt:lpstr>
      <vt:lpstr>'Weighted Template'!Print_Area</vt:lpstr>
    </vt:vector>
  </TitlesOfParts>
  <Company>Virginia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Santure, Eric;Ng-Sui-Hing, Doreen</dc:creator>
  <cp:lastModifiedBy>Reece</cp:lastModifiedBy>
  <cp:lastPrinted>2014-06-24T14:23:50Z</cp:lastPrinted>
  <dcterms:created xsi:type="dcterms:W3CDTF">2014-06-11T16:24:01Z</dcterms:created>
  <dcterms:modified xsi:type="dcterms:W3CDTF">2020-08-16T07:32:58Z</dcterms:modified>
</cp:coreProperties>
</file>